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olaboramds-my.sharepoint.com/personal/cbravog_desarrollosocial_cl/Documents/Documentos/Biblioteca/Metodologías Transporte/Metod Transporte Urbano/"/>
    </mc:Choice>
  </mc:AlternateContent>
  <xr:revisionPtr revIDLastSave="8" documentId="8_{3939F0DE-69F4-4956-9C40-C7C3B4E4170E}" xr6:coauthVersionLast="47" xr6:coauthVersionMax="47" xr10:uidLastSave="{FD52B55E-E6C6-44BA-834E-8B39E78ABB56}"/>
  <bookViews>
    <workbookView xWindow="-120" yWindow="-120" windowWidth="20730" windowHeight="11160" activeTab="3" xr2:uid="{00000000-000D-0000-FFFF-FFFF00000000}"/>
  </bookViews>
  <sheets>
    <sheet name="Instrucciones" sheetId="1" r:id="rId1"/>
    <sheet name="Introducir Datos " sheetId="2" r:id="rId2"/>
    <sheet name="Cálculos" sheetId="3" r:id="rId3"/>
    <sheet name="Resultado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XdStv7Q2vwLVch2y7T1mvaucQjg=="/>
    </ext>
  </extLst>
</workbook>
</file>

<file path=xl/calcChain.xml><?xml version="1.0" encoding="utf-8"?>
<calcChain xmlns="http://schemas.openxmlformats.org/spreadsheetml/2006/main">
  <c r="B3" i="3" l="1"/>
  <c r="B2" i="3"/>
  <c r="D43" i="4"/>
  <c r="G43" i="4" s="1"/>
  <c r="C43" i="4"/>
  <c r="B43" i="4"/>
  <c r="D42" i="4"/>
  <c r="F42" i="4" s="1"/>
  <c r="C42" i="4"/>
  <c r="B42" i="4"/>
  <c r="D41" i="4"/>
  <c r="E41" i="4" s="1"/>
  <c r="H41" i="4" s="1"/>
  <c r="C41" i="4"/>
  <c r="B41" i="4"/>
  <c r="D40" i="4"/>
  <c r="E40" i="4" s="1"/>
  <c r="H40" i="4" s="1"/>
  <c r="C40" i="4"/>
  <c r="B40" i="4"/>
  <c r="D39" i="4"/>
  <c r="F39" i="4" s="1"/>
  <c r="C39" i="4"/>
  <c r="B39" i="4"/>
  <c r="D38" i="4"/>
  <c r="E38" i="4" s="1"/>
  <c r="H38" i="4" s="1"/>
  <c r="C38" i="4"/>
  <c r="B38" i="4"/>
  <c r="D37" i="4"/>
  <c r="C37" i="4"/>
  <c r="B37" i="4"/>
  <c r="D36" i="4"/>
  <c r="E36" i="4" s="1"/>
  <c r="H36" i="4" s="1"/>
  <c r="C36" i="4"/>
  <c r="B36" i="4"/>
  <c r="D35" i="4"/>
  <c r="G35" i="4" s="1"/>
  <c r="C35" i="4"/>
  <c r="B35" i="4"/>
  <c r="D34" i="4"/>
  <c r="G34" i="4" s="1"/>
  <c r="C34" i="4"/>
  <c r="B34" i="4"/>
  <c r="D33" i="4"/>
  <c r="G33" i="4" s="1"/>
  <c r="C33" i="4"/>
  <c r="B33" i="4"/>
  <c r="D32" i="4"/>
  <c r="G32" i="4" s="1"/>
  <c r="C32" i="4"/>
  <c r="B32" i="4"/>
  <c r="G31" i="4"/>
  <c r="F31" i="4"/>
  <c r="E31" i="4"/>
  <c r="H31" i="4" s="1"/>
  <c r="D31" i="4"/>
  <c r="C31" i="4"/>
  <c r="B31" i="4"/>
  <c r="D30" i="4"/>
  <c r="E30" i="4" s="1"/>
  <c r="H30" i="4" s="1"/>
  <c r="C30" i="4"/>
  <c r="B30" i="4"/>
  <c r="D29" i="4"/>
  <c r="G29" i="4" s="1"/>
  <c r="C29" i="4"/>
  <c r="B29" i="4"/>
  <c r="D28" i="4"/>
  <c r="C28" i="4"/>
  <c r="B28" i="4"/>
  <c r="D27" i="4"/>
  <c r="G27" i="4" s="1"/>
  <c r="C27" i="4"/>
  <c r="B27" i="4"/>
  <c r="D26" i="4"/>
  <c r="F26" i="4" s="1"/>
  <c r="C26" i="4"/>
  <c r="B26" i="4"/>
  <c r="D25" i="4"/>
  <c r="E25" i="4" s="1"/>
  <c r="H25" i="4" s="1"/>
  <c r="C25" i="4"/>
  <c r="B25" i="4"/>
  <c r="D24" i="4"/>
  <c r="E24" i="4" s="1"/>
  <c r="H24" i="4" s="1"/>
  <c r="C24" i="4"/>
  <c r="B24" i="4"/>
  <c r="G23" i="4"/>
  <c r="F23" i="4"/>
  <c r="D23" i="4"/>
  <c r="E23" i="4" s="1"/>
  <c r="H23" i="4" s="1"/>
  <c r="C23" i="4"/>
  <c r="B23" i="4"/>
  <c r="D22" i="4"/>
  <c r="E22" i="4" s="1"/>
  <c r="H22" i="4" s="1"/>
  <c r="C22" i="4"/>
  <c r="B22" i="4"/>
  <c r="D21" i="4"/>
  <c r="C21" i="4"/>
  <c r="B21" i="4"/>
  <c r="D20" i="4"/>
  <c r="E20" i="4" s="1"/>
  <c r="H20" i="4" s="1"/>
  <c r="C20" i="4"/>
  <c r="B20" i="4"/>
  <c r="F19" i="4"/>
  <c r="D19" i="4"/>
  <c r="G19" i="4" s="1"/>
  <c r="C19" i="4"/>
  <c r="B19" i="4"/>
  <c r="D18" i="4"/>
  <c r="G18" i="4" s="1"/>
  <c r="C18" i="4"/>
  <c r="B18" i="4"/>
  <c r="D17" i="4"/>
  <c r="G17" i="4" s="1"/>
  <c r="C17" i="4"/>
  <c r="B17" i="4"/>
  <c r="D16" i="4"/>
  <c r="G16" i="4" s="1"/>
  <c r="C16" i="4"/>
  <c r="B16" i="4"/>
  <c r="G15" i="4"/>
  <c r="D15" i="4"/>
  <c r="F15" i="4" s="1"/>
  <c r="C15" i="4"/>
  <c r="B15" i="4"/>
  <c r="H14" i="4"/>
  <c r="I14" i="4" s="1"/>
  <c r="G14" i="4"/>
  <c r="D14" i="4"/>
  <c r="E14" i="4" s="1"/>
  <c r="C14" i="4"/>
  <c r="B14" i="4"/>
  <c r="M35" i="3"/>
  <c r="I35" i="3"/>
  <c r="G35" i="3"/>
  <c r="E35" i="3"/>
  <c r="D35" i="3"/>
  <c r="C35" i="3"/>
  <c r="K35" i="3" s="1"/>
  <c r="M34" i="3"/>
  <c r="I34" i="3"/>
  <c r="G34" i="3"/>
  <c r="F34" i="3"/>
  <c r="E34" i="3"/>
  <c r="D34" i="3"/>
  <c r="O34" i="3" s="1"/>
  <c r="C34" i="3"/>
  <c r="M33" i="3"/>
  <c r="I33" i="3"/>
  <c r="E33" i="3"/>
  <c r="D33" i="3"/>
  <c r="C33" i="3"/>
  <c r="M32" i="3"/>
  <c r="J32" i="3"/>
  <c r="I32" i="3"/>
  <c r="E32" i="3"/>
  <c r="D32" i="3"/>
  <c r="O32" i="3" s="1"/>
  <c r="C32" i="3"/>
  <c r="K32" i="3" s="1"/>
  <c r="O31" i="3"/>
  <c r="M31" i="3"/>
  <c r="K31" i="3"/>
  <c r="I31" i="3"/>
  <c r="G31" i="3"/>
  <c r="E31" i="3"/>
  <c r="D31" i="3"/>
  <c r="C31" i="3"/>
  <c r="M30" i="3"/>
  <c r="I30" i="3"/>
  <c r="E30" i="3"/>
  <c r="D30" i="3"/>
  <c r="C30" i="3"/>
  <c r="M29" i="3"/>
  <c r="J29" i="3"/>
  <c r="I29" i="3"/>
  <c r="E29" i="3"/>
  <c r="D29" i="3"/>
  <c r="G29" i="3" s="1"/>
  <c r="C29" i="3"/>
  <c r="M28" i="3"/>
  <c r="I28" i="3"/>
  <c r="E28" i="3"/>
  <c r="D28" i="3"/>
  <c r="C28" i="3"/>
  <c r="K28" i="3" s="1"/>
  <c r="O27" i="3"/>
  <c r="M27" i="3"/>
  <c r="I27" i="3"/>
  <c r="F27" i="3"/>
  <c r="E27" i="3"/>
  <c r="D27" i="3"/>
  <c r="C27" i="3"/>
  <c r="K27" i="3" s="1"/>
  <c r="M26" i="3"/>
  <c r="I26" i="3"/>
  <c r="E26" i="3"/>
  <c r="D26" i="3"/>
  <c r="K26" i="3" s="1"/>
  <c r="C26" i="3"/>
  <c r="M25" i="3"/>
  <c r="I25" i="3"/>
  <c r="E25" i="3"/>
  <c r="D25" i="3"/>
  <c r="G25" i="3" s="1"/>
  <c r="C25" i="3"/>
  <c r="M24" i="3"/>
  <c r="I24" i="3"/>
  <c r="E24" i="3"/>
  <c r="D24" i="3"/>
  <c r="C24" i="3"/>
  <c r="K24" i="3" s="1"/>
  <c r="O23" i="3"/>
  <c r="N23" i="3"/>
  <c r="P23" i="3" s="1"/>
  <c r="M23" i="3"/>
  <c r="I23" i="3"/>
  <c r="F23" i="3"/>
  <c r="E23" i="3"/>
  <c r="D23" i="3"/>
  <c r="C23" i="3"/>
  <c r="M22" i="3"/>
  <c r="K22" i="3"/>
  <c r="I22" i="3"/>
  <c r="E22" i="3"/>
  <c r="D22" i="3"/>
  <c r="C22" i="3"/>
  <c r="O21" i="3"/>
  <c r="M21" i="3"/>
  <c r="K21" i="3"/>
  <c r="I21" i="3"/>
  <c r="E21" i="3"/>
  <c r="D21" i="3"/>
  <c r="G21" i="3" s="1"/>
  <c r="C21" i="3"/>
  <c r="N20" i="3"/>
  <c r="M20" i="3"/>
  <c r="I20" i="3"/>
  <c r="F20" i="3"/>
  <c r="E20" i="3"/>
  <c r="D20" i="3"/>
  <c r="C20" i="3"/>
  <c r="O20" i="3" s="1"/>
  <c r="N19" i="3"/>
  <c r="M19" i="3"/>
  <c r="I19" i="3"/>
  <c r="E19" i="3"/>
  <c r="D19" i="3"/>
  <c r="G19" i="3" s="1"/>
  <c r="C19" i="3"/>
  <c r="O19" i="3" s="1"/>
  <c r="M18" i="3"/>
  <c r="J18" i="3"/>
  <c r="I18" i="3"/>
  <c r="E18" i="3"/>
  <c r="D18" i="3"/>
  <c r="K18" i="3" s="1"/>
  <c r="C18" i="3"/>
  <c r="M17" i="3"/>
  <c r="I17" i="3"/>
  <c r="F17" i="3"/>
  <c r="E17" i="3"/>
  <c r="D17" i="3"/>
  <c r="C17" i="3"/>
  <c r="O17" i="3" s="1"/>
  <c r="N16" i="3"/>
  <c r="M16" i="3"/>
  <c r="I16" i="3"/>
  <c r="G16" i="3"/>
  <c r="F16" i="3"/>
  <c r="H16" i="3" s="1"/>
  <c r="Q16" i="3" s="1"/>
  <c r="E16" i="3"/>
  <c r="D16" i="3"/>
  <c r="K16" i="3" s="1"/>
  <c r="C16" i="3"/>
  <c r="M15" i="3"/>
  <c r="J15" i="3"/>
  <c r="I15" i="3"/>
  <c r="E15" i="3"/>
  <c r="D15" i="3"/>
  <c r="G15" i="3" s="1"/>
  <c r="C15" i="3"/>
  <c r="M14" i="3"/>
  <c r="J14" i="3"/>
  <c r="I14" i="3"/>
  <c r="F14" i="3"/>
  <c r="E14" i="3"/>
  <c r="D14" i="3"/>
  <c r="C14" i="3"/>
  <c r="M13" i="3"/>
  <c r="I13" i="3"/>
  <c r="E13" i="3"/>
  <c r="D13" i="3"/>
  <c r="G13" i="3" s="1"/>
  <c r="C13" i="3"/>
  <c r="M12" i="3"/>
  <c r="J12" i="3"/>
  <c r="I12" i="3"/>
  <c r="E12" i="3"/>
  <c r="D12" i="3"/>
  <c r="C12" i="3"/>
  <c r="M11" i="3"/>
  <c r="J11" i="3"/>
  <c r="I11" i="3"/>
  <c r="F11" i="3"/>
  <c r="E11" i="3"/>
  <c r="D11" i="3"/>
  <c r="C11" i="3"/>
  <c r="G11" i="3" s="1"/>
  <c r="M10" i="3"/>
  <c r="I10" i="3"/>
  <c r="F10" i="3"/>
  <c r="E10" i="3"/>
  <c r="D10" i="3"/>
  <c r="K10" i="3" s="1"/>
  <c r="C10" i="3"/>
  <c r="M9" i="3"/>
  <c r="I9" i="3"/>
  <c r="G9" i="3"/>
  <c r="F9" i="3"/>
  <c r="H9" i="3" s="1"/>
  <c r="Q9" i="3" s="1"/>
  <c r="E9" i="3"/>
  <c r="D9" i="3"/>
  <c r="K9" i="3" s="1"/>
  <c r="C9" i="3"/>
  <c r="M8" i="3"/>
  <c r="J8" i="3"/>
  <c r="I8" i="3"/>
  <c r="E8" i="3"/>
  <c r="D8" i="3"/>
  <c r="O8" i="3" s="1"/>
  <c r="C8" i="3"/>
  <c r="M7" i="3"/>
  <c r="J7" i="3"/>
  <c r="I7" i="3"/>
  <c r="E7" i="3"/>
  <c r="D7" i="3"/>
  <c r="O7" i="3" s="1"/>
  <c r="C7" i="3"/>
  <c r="M6" i="3"/>
  <c r="I6" i="3"/>
  <c r="F6" i="3"/>
  <c r="E6" i="3"/>
  <c r="D6" i="3"/>
  <c r="C6" i="3"/>
  <c r="H16" i="2"/>
  <c r="N35" i="3" s="1"/>
  <c r="H15" i="2"/>
  <c r="J35" i="3" s="1"/>
  <c r="H14" i="2"/>
  <c r="F31" i="3" s="1"/>
  <c r="H31" i="3" s="1"/>
  <c r="Q31" i="3" s="1"/>
  <c r="H10" i="2"/>
  <c r="D7" i="4" s="1"/>
  <c r="H6" i="2"/>
  <c r="D10" i="4" s="1"/>
  <c r="I30" i="4" l="1"/>
  <c r="J30" i="4"/>
  <c r="K14" i="3"/>
  <c r="E39" i="4"/>
  <c r="H39" i="4" s="1"/>
  <c r="I39" i="4" s="1"/>
  <c r="P19" i="3"/>
  <c r="J14" i="4"/>
  <c r="G30" i="4"/>
  <c r="O10" i="3"/>
  <c r="O18" i="3"/>
  <c r="K23" i="3"/>
  <c r="K25" i="3"/>
  <c r="F18" i="4"/>
  <c r="G22" i="4"/>
  <c r="E26" i="4"/>
  <c r="H26" i="4" s="1"/>
  <c r="I26" i="4" s="1"/>
  <c r="G39" i="4"/>
  <c r="L18" i="3"/>
  <c r="G7" i="3"/>
  <c r="G33" i="3"/>
  <c r="E18" i="4"/>
  <c r="H18" i="4" s="1"/>
  <c r="I18" i="4" s="1"/>
  <c r="F22" i="4"/>
  <c r="L7" i="3"/>
  <c r="O9" i="3"/>
  <c r="O12" i="3"/>
  <c r="K20" i="3"/>
  <c r="K29" i="3"/>
  <c r="L29" i="3" s="1"/>
  <c r="E34" i="4"/>
  <c r="H34" i="4" s="1"/>
  <c r="I34" i="4" s="1"/>
  <c r="F38" i="4"/>
  <c r="F30" i="4"/>
  <c r="F35" i="4"/>
  <c r="H11" i="3"/>
  <c r="Q11" i="3" s="1"/>
  <c r="K7" i="3"/>
  <c r="O16" i="3"/>
  <c r="P16" i="3" s="1"/>
  <c r="F34" i="4"/>
  <c r="G38" i="4"/>
  <c r="H34" i="3"/>
  <c r="Q34" i="3" s="1"/>
  <c r="G27" i="3"/>
  <c r="H27" i="3" s="1"/>
  <c r="Q27" i="3" s="1"/>
  <c r="E15" i="4"/>
  <c r="H15" i="4" s="1"/>
  <c r="J15" i="4" s="1"/>
  <c r="K13" i="3"/>
  <c r="P20" i="3"/>
  <c r="L35" i="3"/>
  <c r="O13" i="3"/>
  <c r="K17" i="3"/>
  <c r="G20" i="3"/>
  <c r="H20" i="3" s="1"/>
  <c r="Q20" i="3" s="1"/>
  <c r="O25" i="3"/>
  <c r="K30" i="3"/>
  <c r="K34" i="3"/>
  <c r="F14" i="4"/>
  <c r="F27" i="4"/>
  <c r="J38" i="4"/>
  <c r="I38" i="4"/>
  <c r="J31" i="4"/>
  <c r="I31" i="4"/>
  <c r="J20" i="4"/>
  <c r="I20" i="4"/>
  <c r="J22" i="4"/>
  <c r="I22" i="4"/>
  <c r="J41" i="4"/>
  <c r="I41" i="4"/>
  <c r="J24" i="4"/>
  <c r="I24" i="4"/>
  <c r="L14" i="3"/>
  <c r="J36" i="4"/>
  <c r="I36" i="4"/>
  <c r="J40" i="4"/>
  <c r="I40" i="4"/>
  <c r="L32" i="3"/>
  <c r="J23" i="4"/>
  <c r="I23" i="4"/>
  <c r="J25" i="4"/>
  <c r="I25" i="4"/>
  <c r="J19" i="3"/>
  <c r="F24" i="3"/>
  <c r="N24" i="3"/>
  <c r="J26" i="3"/>
  <c r="L26" i="3" s="1"/>
  <c r="F28" i="3"/>
  <c r="N28" i="3"/>
  <c r="N31" i="3"/>
  <c r="P31" i="3" s="1"/>
  <c r="K33" i="3"/>
  <c r="F35" i="3"/>
  <c r="H35" i="3" s="1"/>
  <c r="Q35" i="3" s="1"/>
  <c r="F24" i="4"/>
  <c r="F25" i="4"/>
  <c r="G26" i="4"/>
  <c r="F40" i="4"/>
  <c r="F41" i="4"/>
  <c r="G42" i="4"/>
  <c r="O6" i="3"/>
  <c r="G6" i="3"/>
  <c r="H6" i="3" s="1"/>
  <c r="Q6" i="3" s="1"/>
  <c r="N6" i="3"/>
  <c r="K8" i="3"/>
  <c r="L8" i="3" s="1"/>
  <c r="N9" i="3"/>
  <c r="G10" i="3"/>
  <c r="H10" i="3" s="1"/>
  <c r="Q10" i="3" s="1"/>
  <c r="K12" i="3"/>
  <c r="L12" i="3" s="1"/>
  <c r="K15" i="3"/>
  <c r="L15" i="3" s="1"/>
  <c r="G17" i="3"/>
  <c r="H17" i="3" s="1"/>
  <c r="Q17" i="3" s="1"/>
  <c r="K19" i="3"/>
  <c r="J22" i="3"/>
  <c r="L22" i="3" s="1"/>
  <c r="G24" i="3"/>
  <c r="O24" i="3"/>
  <c r="N27" i="3"/>
  <c r="P27" i="3" s="1"/>
  <c r="G28" i="3"/>
  <c r="O28" i="3"/>
  <c r="N34" i="3"/>
  <c r="P34" i="3" s="1"/>
  <c r="E19" i="4"/>
  <c r="H19" i="4" s="1"/>
  <c r="G24" i="4"/>
  <c r="G25" i="4"/>
  <c r="E35" i="4"/>
  <c r="H35" i="4" s="1"/>
  <c r="G40" i="4"/>
  <c r="G41" i="4"/>
  <c r="K11" i="3"/>
  <c r="L11" i="3" s="1"/>
  <c r="N30" i="3"/>
  <c r="N33" i="3"/>
  <c r="E16" i="4"/>
  <c r="H16" i="4" s="1"/>
  <c r="E17" i="4"/>
  <c r="H17" i="4" s="1"/>
  <c r="G28" i="4"/>
  <c r="F28" i="4"/>
  <c r="E32" i="4"/>
  <c r="H32" i="4" s="1"/>
  <c r="E33" i="4"/>
  <c r="H33" i="4" s="1"/>
  <c r="F29" i="4"/>
  <c r="E29" i="4"/>
  <c r="H29" i="4" s="1"/>
  <c r="N26" i="3"/>
  <c r="F29" i="3"/>
  <c r="H29" i="3" s="1"/>
  <c r="Q29" i="3" s="1"/>
  <c r="F21" i="3"/>
  <c r="H21" i="3" s="1"/>
  <c r="Q21" i="3" s="1"/>
  <c r="F13" i="3"/>
  <c r="H13" i="3" s="1"/>
  <c r="Q13" i="3" s="1"/>
  <c r="F8" i="3"/>
  <c r="N8" i="3"/>
  <c r="P8" i="3" s="1"/>
  <c r="J10" i="3"/>
  <c r="L10" i="3" s="1"/>
  <c r="F12" i="3"/>
  <c r="N12" i="3"/>
  <c r="N15" i="3"/>
  <c r="F19" i="3"/>
  <c r="H19" i="3" s="1"/>
  <c r="Q19" i="3" s="1"/>
  <c r="J21" i="3"/>
  <c r="L21" i="3" s="1"/>
  <c r="O22" i="3"/>
  <c r="G22" i="3"/>
  <c r="G23" i="3"/>
  <c r="H23" i="3" s="1"/>
  <c r="Q23" i="3" s="1"/>
  <c r="J24" i="3"/>
  <c r="L24" i="3" s="1"/>
  <c r="F26" i="3"/>
  <c r="O26" i="3"/>
  <c r="J28" i="3"/>
  <c r="L28" i="3" s="1"/>
  <c r="F30" i="3"/>
  <c r="J31" i="3"/>
  <c r="L31" i="3" s="1"/>
  <c r="F33" i="3"/>
  <c r="H33" i="3" s="1"/>
  <c r="Q33" i="3" s="1"/>
  <c r="O33" i="3"/>
  <c r="F16" i="4"/>
  <c r="F17" i="4"/>
  <c r="E28" i="4"/>
  <c r="H28" i="4" s="1"/>
  <c r="F32" i="4"/>
  <c r="F33" i="4"/>
  <c r="J33" i="3"/>
  <c r="L33" i="3" s="1"/>
  <c r="J25" i="3"/>
  <c r="L25" i="3" s="1"/>
  <c r="J17" i="3"/>
  <c r="J9" i="3"/>
  <c r="L9" i="3" s="1"/>
  <c r="J6" i="3"/>
  <c r="G8" i="3"/>
  <c r="N11" i="3"/>
  <c r="G12" i="3"/>
  <c r="F15" i="3"/>
  <c r="H15" i="3" s="1"/>
  <c r="Q15" i="3" s="1"/>
  <c r="O15" i="3"/>
  <c r="N18" i="3"/>
  <c r="P18" i="3" s="1"/>
  <c r="N22" i="3"/>
  <c r="N25" i="3"/>
  <c r="G26" i="3"/>
  <c r="J18" i="4"/>
  <c r="E27" i="4"/>
  <c r="H27" i="4" s="1"/>
  <c r="J34" i="4"/>
  <c r="E43" i="4"/>
  <c r="H43" i="4" s="1"/>
  <c r="O11" i="3"/>
  <c r="J13" i="3"/>
  <c r="L13" i="3" s="1"/>
  <c r="O14" i="3"/>
  <c r="G14" i="3"/>
  <c r="H14" i="3" s="1"/>
  <c r="Q14" i="3" s="1"/>
  <c r="J16" i="3"/>
  <c r="L16" i="3" s="1"/>
  <c r="F18" i="3"/>
  <c r="H18" i="3" s="1"/>
  <c r="Q18" i="3" s="1"/>
  <c r="J20" i="3"/>
  <c r="L20" i="3" s="1"/>
  <c r="F22" i="3"/>
  <c r="J23" i="3"/>
  <c r="L23" i="3" s="1"/>
  <c r="F25" i="3"/>
  <c r="H25" i="3" s="1"/>
  <c r="Q25" i="3" s="1"/>
  <c r="J27" i="3"/>
  <c r="L27" i="3" s="1"/>
  <c r="O29" i="3"/>
  <c r="F32" i="3"/>
  <c r="N32" i="3"/>
  <c r="P32" i="3" s="1"/>
  <c r="J34" i="3"/>
  <c r="L34" i="3" s="1"/>
  <c r="F21" i="4"/>
  <c r="E21" i="4"/>
  <c r="H21" i="4" s="1"/>
  <c r="F37" i="4"/>
  <c r="E37" i="4"/>
  <c r="H37" i="4" s="1"/>
  <c r="E42" i="4"/>
  <c r="H42" i="4" s="1"/>
  <c r="F43" i="4"/>
  <c r="O30" i="3"/>
  <c r="G30" i="3"/>
  <c r="N29" i="3"/>
  <c r="P29" i="3" s="1"/>
  <c r="N21" i="3"/>
  <c r="P21" i="3" s="1"/>
  <c r="N13" i="3"/>
  <c r="P13" i="3" s="1"/>
  <c r="K6" i="3"/>
  <c r="N7" i="3"/>
  <c r="P7" i="3" s="1"/>
  <c r="F7" i="3"/>
  <c r="H7" i="3" s="1"/>
  <c r="Q7" i="3" s="1"/>
  <c r="N10" i="3"/>
  <c r="N14" i="3"/>
  <c r="P14" i="3" s="1"/>
  <c r="N17" i="3"/>
  <c r="P17" i="3" s="1"/>
  <c r="G18" i="3"/>
  <c r="J30" i="3"/>
  <c r="L30" i="3" s="1"/>
  <c r="G32" i="3"/>
  <c r="O35" i="3"/>
  <c r="P35" i="3" s="1"/>
  <c r="G20" i="4"/>
  <c r="F20" i="4"/>
  <c r="G21" i="4"/>
  <c r="G36" i="4"/>
  <c r="F36" i="4"/>
  <c r="G37" i="4"/>
  <c r="I15" i="4" l="1"/>
  <c r="J39" i="4"/>
  <c r="H32" i="3"/>
  <c r="Q32" i="3" s="1"/>
  <c r="P10" i="3"/>
  <c r="P25" i="3"/>
  <c r="J26" i="4"/>
  <c r="P9" i="3"/>
  <c r="P12" i="3"/>
  <c r="L17" i="3"/>
  <c r="I27" i="4"/>
  <c r="J27" i="4"/>
  <c r="H22" i="3"/>
  <c r="Q22" i="3" s="1"/>
  <c r="H12" i="3"/>
  <c r="Q12" i="3" s="1"/>
  <c r="J29" i="4"/>
  <c r="I29" i="4"/>
  <c r="P33" i="3"/>
  <c r="P6" i="3"/>
  <c r="H24" i="3"/>
  <c r="Q24" i="3" s="1"/>
  <c r="I43" i="4"/>
  <c r="J43" i="4"/>
  <c r="P30" i="3"/>
  <c r="J19" i="4"/>
  <c r="I19" i="4"/>
  <c r="L19" i="3"/>
  <c r="H8" i="3"/>
  <c r="Q8" i="3" s="1"/>
  <c r="J32" i="4"/>
  <c r="I32" i="4"/>
  <c r="I42" i="4"/>
  <c r="J42" i="4"/>
  <c r="P11" i="3"/>
  <c r="H30" i="3"/>
  <c r="Q30" i="3" s="1"/>
  <c r="P28" i="3"/>
  <c r="J33" i="4"/>
  <c r="I33" i="4"/>
  <c r="J35" i="4"/>
  <c r="I35" i="4"/>
  <c r="H28" i="3"/>
  <c r="Q28" i="3" s="1"/>
  <c r="L6" i="3"/>
  <c r="J28" i="4"/>
  <c r="I28" i="4"/>
  <c r="P15" i="3"/>
  <c r="J17" i="4"/>
  <c r="I17" i="4"/>
  <c r="J37" i="4"/>
  <c r="I37" i="4"/>
  <c r="J21" i="4"/>
  <c r="I21" i="4"/>
  <c r="P22" i="3"/>
  <c r="H26" i="3"/>
  <c r="Q26" i="3" s="1"/>
  <c r="P26" i="3"/>
  <c r="J16" i="4"/>
  <c r="I16" i="4"/>
  <c r="P24" i="3"/>
  <c r="D5" i="4" l="1"/>
  <c r="D8" i="4"/>
  <c r="D6" i="4"/>
  <c r="D9" i="4"/>
  <c r="F10" i="4" s="1"/>
</calcChain>
</file>

<file path=xl/sharedStrings.xml><?xml version="1.0" encoding="utf-8"?>
<sst xmlns="http://schemas.openxmlformats.org/spreadsheetml/2006/main" count="238" uniqueCount="126">
  <si>
    <t>Introducción</t>
  </si>
  <si>
    <t>Paso 1: Rellenar los dátos Básicos (Hoja "Introducir Datos")</t>
  </si>
  <si>
    <t>Nombre Formulador:</t>
  </si>
  <si>
    <t>Introducir Nombre del Formulador del Proyecto</t>
  </si>
  <si>
    <t>Institución Formulador:</t>
  </si>
  <si>
    <t>Introducir Nombre de Institución Formuladora</t>
  </si>
  <si>
    <t>Región:</t>
  </si>
  <si>
    <t>Introducir Región de la lista desplegable (hacer clic en celda y flecha)</t>
  </si>
  <si>
    <t>Comuna:</t>
  </si>
  <si>
    <t>Introducir Comuna donde se proyecta la intervención</t>
  </si>
  <si>
    <t>Fecha de Evaluación:</t>
  </si>
  <si>
    <t>Introducir Mes y año de Evaluación</t>
  </si>
  <si>
    <t>Fecha Inicio de Obras</t>
  </si>
  <si>
    <t>Introducir Mes y año de Inicio Proyectado de Obras</t>
  </si>
  <si>
    <t>Presupuesto Total (Pesos $)</t>
  </si>
  <si>
    <t>Introducir Presupuesto Total de Obras Disponible</t>
  </si>
  <si>
    <t>Ejemplo</t>
  </si>
  <si>
    <t>Paso 2: Rellenar datos de Costos</t>
  </si>
  <si>
    <t>Paso 3: Introducir información de Tramos a intervenir</t>
  </si>
  <si>
    <t>Tabla 1. Intruduzca datos de formulación</t>
  </si>
  <si>
    <t>Tabla 2. Costos por Tecnología (por Metro Lineal, en Pesos)</t>
  </si>
  <si>
    <t>Inversión (Inicial)</t>
  </si>
  <si>
    <t>Conservación (Periódica)</t>
  </si>
  <si>
    <t>¿Cada cuantos años?</t>
  </si>
  <si>
    <t>Pavimento Asfáltico</t>
  </si>
  <si>
    <t>Concreto Asfáltico</t>
  </si>
  <si>
    <t>Pavimento Hormigón</t>
  </si>
  <si>
    <t>Tabla 3. Identifique los tramos de análisis</t>
  </si>
  <si>
    <t>Desde (calle inicio)</t>
  </si>
  <si>
    <t>Hasta (Calle Fin)</t>
  </si>
  <si>
    <t>Largo (metros)</t>
  </si>
  <si>
    <t>Tipo de Calle (Local o Pasaje)</t>
  </si>
  <si>
    <t>TMDA (Sobre o Bajo 200)</t>
  </si>
  <si>
    <t>Tramo 1</t>
  </si>
  <si>
    <t>Bajo 200</t>
  </si>
  <si>
    <t>Tramo 2</t>
  </si>
  <si>
    <t>Mayor o Igual a 200</t>
  </si>
  <si>
    <t>Tramo 3</t>
  </si>
  <si>
    <t>Calle Local</t>
  </si>
  <si>
    <t>Tramo 4</t>
  </si>
  <si>
    <t>Pasaje</t>
  </si>
  <si>
    <t>Tramo 5</t>
  </si>
  <si>
    <t>Tramo 6</t>
  </si>
  <si>
    <t>Tramo 7</t>
  </si>
  <si>
    <t>Tramo 8</t>
  </si>
  <si>
    <t>Tramo 9</t>
  </si>
  <si>
    <t>Tramo 10</t>
  </si>
  <si>
    <t>Tramo 11</t>
  </si>
  <si>
    <t>Tramo 12</t>
  </si>
  <si>
    <t>Tramo 13</t>
  </si>
  <si>
    <t>Tramo 14</t>
  </si>
  <si>
    <t>Tramo 15</t>
  </si>
  <si>
    <t>Tramo 16</t>
  </si>
  <si>
    <t>Tramo 17</t>
  </si>
  <si>
    <t>Tramo 18</t>
  </si>
  <si>
    <t>Tramo 19</t>
  </si>
  <si>
    <t>Tramo 20</t>
  </si>
  <si>
    <t>Tramo 21</t>
  </si>
  <si>
    <t>Tramo 22</t>
  </si>
  <si>
    <t>Tramo 23</t>
  </si>
  <si>
    <t>Tramo 24</t>
  </si>
  <si>
    <t>Tramo 25</t>
  </si>
  <si>
    <t>Tramo 26</t>
  </si>
  <si>
    <t>Tramo 27</t>
  </si>
  <si>
    <t>Tramo 28</t>
  </si>
  <si>
    <t>Tramo 29</t>
  </si>
  <si>
    <t>Tramo 30</t>
  </si>
  <si>
    <t>I REGION</t>
  </si>
  <si>
    <t>II REGION</t>
  </si>
  <si>
    <t>III REGION</t>
  </si>
  <si>
    <t>IV REGION</t>
  </si>
  <si>
    <t>IX REGION</t>
  </si>
  <si>
    <t>REGION METROPOLITANA</t>
  </si>
  <si>
    <t>REGION XIV</t>
  </si>
  <si>
    <t>REGION XV</t>
  </si>
  <si>
    <t>V REGION</t>
  </si>
  <si>
    <t>VI REGION</t>
  </si>
  <si>
    <t>VII REGION</t>
  </si>
  <si>
    <t>VIII REGION</t>
  </si>
  <si>
    <t>X REGION</t>
  </si>
  <si>
    <t>XI REGION</t>
  </si>
  <si>
    <t>XII REGION</t>
  </si>
  <si>
    <t>Cálculos Alternativas</t>
  </si>
  <si>
    <t>TSD</t>
  </si>
  <si>
    <t>UF 31 Dic</t>
  </si>
  <si>
    <t>Pavimento Homigón</t>
  </si>
  <si>
    <t>Tipo</t>
  </si>
  <si>
    <t>TMDA</t>
  </si>
  <si>
    <t>Inversión Inicial</t>
  </si>
  <si>
    <t>Conservación</t>
  </si>
  <si>
    <t>Valor Residual</t>
  </si>
  <si>
    <t>CAE</t>
  </si>
  <si>
    <t>Maximos</t>
  </si>
  <si>
    <t>UF</t>
  </si>
  <si>
    <t>Región</t>
  </si>
  <si>
    <t>Zona</t>
  </si>
  <si>
    <t>NORTE</t>
  </si>
  <si>
    <t>SUR</t>
  </si>
  <si>
    <t>CENTRO</t>
  </si>
  <si>
    <t>Tabla de Vida útil</t>
  </si>
  <si>
    <t>PA</t>
  </si>
  <si>
    <t>CA</t>
  </si>
  <si>
    <t>PH</t>
  </si>
  <si>
    <t>Bajo 200 - Calle Local</t>
  </si>
  <si>
    <t>Mayor o Igual a 200 - Calle Local</t>
  </si>
  <si>
    <t>Bajo 200 - Pasaje</t>
  </si>
  <si>
    <t>Mayor o Igual a 200 - Pasaje</t>
  </si>
  <si>
    <t>Resumen:</t>
  </si>
  <si>
    <t>Total Inversión (Montos Financieros)</t>
  </si>
  <si>
    <t>Total Inversión (Montos Sociales)</t>
  </si>
  <si>
    <t>Total Presupuesto (Montos Financieros)</t>
  </si>
  <si>
    <t>CAE Inversión (Montos Sociales)</t>
  </si>
  <si>
    <t>UF/metro de Inversión (Monto Financiero)</t>
  </si>
  <si>
    <t>UF/metro Máximo Región</t>
  </si>
  <si>
    <t>CAE (Pesos/año)
Pavimento Asfáltico</t>
  </si>
  <si>
    <t>CAE (Pesos/año)
Concreto Asfáltico</t>
  </si>
  <si>
    <t>CAE (Pesos/año)
Pavimento Hormigón</t>
  </si>
  <si>
    <t>Teconología Recomendada</t>
  </si>
  <si>
    <t>Inversión Inicial (Pesos)</t>
  </si>
  <si>
    <t>Inversión Inicial (Pesos/metro)</t>
  </si>
  <si>
    <t>Tabla 4. Datos Base</t>
  </si>
  <si>
    <t>Tasa Social de Descuento</t>
  </si>
  <si>
    <t>UF actual</t>
  </si>
  <si>
    <t>Valor</t>
  </si>
  <si>
    <t>Paso 5: Revisar Resultados</t>
  </si>
  <si>
    <t>Paso 4: Ingresar datos básicos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</si>
</sst>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quot;$&quot;\ * #,##0_-;_-&quot;$&quot;\ * &quot;-&quot;??_-;_-@"/>
    <numFmt numFmtId="165" formatCode="_-* #,##0.00_-;\-* #,##0.00_-;_-* &quot;-&quot;??_-;_-@"/>
    <numFmt numFmtId="166" formatCode="&quot;$&quot;\ #,##0.00;[Red]\-&quot;$&quot;\ #,##0.00"/>
    <numFmt numFmtId="167" formatCode="_-&quot;$&quot;\ * #,##0.00_-;\-&quot;$&quot;\ * #,##0.00_-;_-&quot;$&quot;\ * &quot;-&quot;??_-;_-@"/>
  </numFmts>
  <fonts count="24">
    <font>
      <sz val="11"/>
      <color theme="1"/>
      <name val="Calibri"/>
      <scheme val="minor"/>
    </font>
    <font>
      <sz val="11"/>
      <color theme="1"/>
      <name val="Calibri"/>
    </font>
    <font>
      <b/>
      <sz val="15"/>
      <color rgb="FF1F497D"/>
      <name val="Calibri"/>
    </font>
    <font>
      <b/>
      <sz val="12"/>
      <color rgb="FF1F497D"/>
      <name val="Calibri"/>
    </font>
    <font>
      <sz val="11"/>
      <color rgb="FFFF0000"/>
      <name val="Calibri"/>
    </font>
    <font>
      <sz val="14"/>
      <color theme="1"/>
      <name val="Calibri"/>
    </font>
    <font>
      <sz val="11"/>
      <name val="Calibri"/>
    </font>
    <font>
      <sz val="11"/>
      <color theme="1"/>
      <name val="Calibri"/>
      <scheme val="minor"/>
    </font>
    <font>
      <b/>
      <sz val="16"/>
      <color rgb="FF1F497D"/>
      <name val="Calibri"/>
    </font>
    <font>
      <b/>
      <sz val="11"/>
      <color theme="1"/>
      <name val="Calibri"/>
    </font>
    <font>
      <b/>
      <sz val="14"/>
      <color theme="1"/>
      <name val="Calibri"/>
    </font>
    <font>
      <b/>
      <sz val="14"/>
      <color rgb="FF1F497D"/>
      <name val="Calibri"/>
    </font>
    <font>
      <sz val="11"/>
      <color theme="0"/>
      <name val="Calibri"/>
    </font>
    <font>
      <b/>
      <sz val="11"/>
      <color rgb="FF1F497D"/>
      <name val="Calibri"/>
    </font>
    <font>
      <b/>
      <sz val="10"/>
      <color theme="1"/>
      <name val="Calibri"/>
    </font>
    <font>
      <sz val="10"/>
      <color theme="1"/>
      <name val="Calibri"/>
    </font>
    <font>
      <b/>
      <i/>
      <sz val="11"/>
      <color rgb="FF000000"/>
      <name val="Calibri"/>
    </font>
    <font>
      <sz val="11"/>
      <color rgb="FF000000"/>
      <name val="Calibri"/>
    </font>
    <font>
      <b/>
      <sz val="11"/>
      <color rgb="FF000000"/>
      <name val="Calibri"/>
    </font>
    <font>
      <b/>
      <sz val="12"/>
      <color theme="1"/>
      <name val="Calibri"/>
    </font>
    <font>
      <b/>
      <sz val="18"/>
      <color rgb="FF1F497D"/>
      <name val="Calibri"/>
    </font>
    <font>
      <b/>
      <sz val="14"/>
      <color rgb="FF17365D"/>
      <name val="Calibri"/>
    </font>
    <font>
      <b/>
      <sz val="14"/>
      <color rgb="FFFF0000"/>
      <name val="Calibri"/>
    </font>
    <font>
      <b/>
      <sz val="15"/>
      <color rgb="FFFF0000"/>
      <name val="Calibri"/>
    </font>
  </fonts>
  <fills count="10">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92CDDC"/>
        <bgColor rgb="FF92CDDC"/>
      </patternFill>
    </fill>
    <fill>
      <patternFill patternType="solid">
        <fgColor rgb="FFC6D9F0"/>
        <bgColor rgb="FFC6D9F0"/>
      </patternFill>
    </fill>
    <fill>
      <patternFill patternType="solid">
        <fgColor rgb="FFB6DDE8"/>
        <bgColor rgb="FFB6DDE8"/>
      </patternFill>
    </fill>
    <fill>
      <patternFill patternType="solid">
        <fgColor rgb="FFF2DBDB"/>
        <bgColor rgb="FFF2DBDB"/>
      </patternFill>
    </fill>
    <fill>
      <patternFill patternType="solid">
        <fgColor rgb="FFD6E3BC"/>
        <bgColor rgb="FFD6E3BC"/>
      </patternFill>
    </fill>
    <fill>
      <patternFill patternType="solid">
        <fgColor rgb="FFB8CCE4"/>
        <bgColor rgb="FFB8CCE4"/>
      </patternFill>
    </fill>
  </fills>
  <borders count="31">
    <border>
      <left/>
      <right/>
      <top/>
      <bottom/>
      <diagonal/>
    </border>
    <border>
      <left/>
      <right/>
      <top/>
      <bottom/>
      <diagonal/>
    </border>
    <border>
      <left/>
      <right/>
      <top/>
      <bottom style="thick">
        <color theme="4"/>
      </bottom>
      <diagonal/>
    </border>
    <border>
      <left/>
      <right/>
      <top/>
      <bottom style="medium">
        <color rgb="FF95B3D7"/>
      </bottom>
      <diagonal/>
    </border>
    <border>
      <left/>
      <right/>
      <top/>
      <bottom style="thick">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bottom>
      <diagonal/>
    </border>
    <border>
      <left/>
      <right/>
      <top/>
      <bottom style="thick">
        <color theme="4"/>
      </bottom>
      <diagonal/>
    </border>
    <border>
      <left/>
      <right/>
      <top/>
      <bottom style="medium">
        <color rgb="FF95B3D7"/>
      </bottom>
      <diagonal/>
    </border>
    <border>
      <left/>
      <right/>
      <top/>
      <bottom style="medium">
        <color rgb="FF95B3D7"/>
      </bottom>
      <diagonal/>
    </border>
    <border>
      <left/>
      <right/>
      <top/>
      <bottom style="medium">
        <color rgb="FF95B3D7"/>
      </bottom>
      <diagonal/>
    </border>
    <border>
      <left style="thin">
        <color rgb="FF000000"/>
      </left>
      <right/>
      <top style="thin">
        <color rgb="FF000000"/>
      </top>
      <bottom style="thin">
        <color rgb="FF000000"/>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right style="medium">
        <color rgb="FF000000"/>
      </right>
      <top/>
      <bottom/>
      <diagonal/>
    </border>
    <border>
      <left/>
      <right style="medium">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s>
  <cellStyleXfs count="2">
    <xf numFmtId="0" fontId="0" fillId="0" borderId="0"/>
    <xf numFmtId="9" fontId="7" fillId="0" borderId="0" applyFont="0" applyFill="0" applyBorder="0" applyAlignment="0" applyProtection="0"/>
  </cellStyleXfs>
  <cellXfs count="86">
    <xf numFmtId="0" fontId="0" fillId="0" borderId="0" xfId="0"/>
    <xf numFmtId="0" fontId="1" fillId="2" borderId="1" xfId="0" applyFont="1" applyFill="1" applyBorder="1"/>
    <xf numFmtId="0" fontId="2" fillId="2" borderId="2" xfId="0" applyFont="1" applyFill="1" applyBorder="1"/>
    <xf numFmtId="0" fontId="3" fillId="2" borderId="3" xfId="0" applyFont="1" applyFill="1" applyBorder="1"/>
    <xf numFmtId="0" fontId="4" fillId="2" borderId="1" xfId="0" applyFont="1" applyFill="1" applyBorder="1"/>
    <xf numFmtId="0" fontId="3" fillId="2" borderId="1" xfId="0" applyFont="1" applyFill="1" applyBorder="1"/>
    <xf numFmtId="0" fontId="2" fillId="0" borderId="4" xfId="0" applyFont="1" applyBorder="1"/>
    <xf numFmtId="0" fontId="3" fillId="3" borderId="3" xfId="0" applyFont="1" applyFill="1" applyBorder="1"/>
    <xf numFmtId="0" fontId="7" fillId="0" borderId="0" xfId="0" applyFont="1"/>
    <xf numFmtId="164" fontId="1" fillId="0" borderId="0" xfId="0" applyNumberFormat="1" applyFont="1"/>
    <xf numFmtId="0" fontId="8" fillId="4" borderId="8" xfId="0" applyFont="1" applyFill="1" applyBorder="1" applyAlignment="1">
      <alignment horizontal="center" vertical="center" wrapText="1"/>
    </xf>
    <xf numFmtId="164" fontId="1" fillId="3" borderId="8" xfId="0" applyNumberFormat="1" applyFont="1" applyFill="1" applyBorder="1"/>
    <xf numFmtId="165" fontId="9" fillId="3" borderId="8" xfId="0" applyNumberFormat="1" applyFont="1" applyFill="1" applyBorder="1" applyAlignment="1">
      <alignment horizontal="center"/>
    </xf>
    <xf numFmtId="165" fontId="1" fillId="0" borderId="0" xfId="0" applyNumberFormat="1" applyFont="1"/>
    <xf numFmtId="0" fontId="10" fillId="3" borderId="8" xfId="0" applyFont="1" applyFill="1" applyBorder="1" applyAlignment="1">
      <alignment horizontal="center"/>
    </xf>
    <xf numFmtId="0" fontId="11" fillId="5" borderId="8" xfId="0" applyFont="1" applyFill="1" applyBorder="1" applyAlignment="1">
      <alignment vertical="center" wrapText="1"/>
    </xf>
    <xf numFmtId="0" fontId="11" fillId="5" borderId="8" xfId="0" applyFont="1" applyFill="1" applyBorder="1" applyAlignment="1">
      <alignment horizontal="center" vertical="center" wrapText="1"/>
    </xf>
    <xf numFmtId="0" fontId="12" fillId="0" borderId="0" xfId="0" applyFont="1"/>
    <xf numFmtId="0" fontId="12" fillId="0" borderId="0" xfId="0" applyFont="1" applyAlignment="1">
      <alignment horizontal="center" vertical="top"/>
    </xf>
    <xf numFmtId="0" fontId="9" fillId="6" borderId="8" xfId="0" applyFont="1" applyFill="1" applyBorder="1" applyAlignment="1">
      <alignment horizontal="center"/>
    </xf>
    <xf numFmtId="9" fontId="9" fillId="6" borderId="8" xfId="0" applyNumberFormat="1" applyFont="1" applyFill="1" applyBorder="1" applyAlignment="1">
      <alignment horizontal="center"/>
    </xf>
    <xf numFmtId="164" fontId="9" fillId="6" borderId="8" xfId="0" applyNumberFormat="1" applyFont="1" applyFill="1" applyBorder="1" applyAlignment="1">
      <alignment horizontal="center"/>
    </xf>
    <xf numFmtId="0" fontId="9" fillId="0" borderId="0" xfId="0" applyFont="1" applyAlignment="1">
      <alignment horizontal="center"/>
    </xf>
    <xf numFmtId="0" fontId="3" fillId="3" borderId="1" xfId="0" applyFont="1" applyFill="1" applyBorder="1"/>
    <xf numFmtId="0" fontId="13" fillId="7" borderId="3" xfId="0" applyFont="1" applyFill="1" applyBorder="1"/>
    <xf numFmtId="0" fontId="13" fillId="7" borderId="3" xfId="0" applyFont="1" applyFill="1" applyBorder="1" applyAlignment="1">
      <alignment horizontal="center"/>
    </xf>
    <xf numFmtId="0" fontId="13" fillId="8" borderId="3" xfId="0" applyFont="1" applyFill="1" applyBorder="1"/>
    <xf numFmtId="0" fontId="13" fillId="8" borderId="3" xfId="0" applyFont="1" applyFill="1" applyBorder="1" applyAlignment="1">
      <alignment horizontal="center"/>
    </xf>
    <xf numFmtId="0" fontId="13" fillId="6" borderId="3" xfId="0" applyFont="1" applyFill="1" applyBorder="1"/>
    <xf numFmtId="0" fontId="13" fillId="6" borderId="3" xfId="0" applyFont="1" applyFill="1" applyBorder="1" applyAlignment="1">
      <alignment horizontal="center"/>
    </xf>
    <xf numFmtId="0" fontId="14" fillId="3" borderId="8" xfId="0" applyFont="1" applyFill="1" applyBorder="1" applyAlignment="1">
      <alignment horizontal="center"/>
    </xf>
    <xf numFmtId="0" fontId="14" fillId="3" borderId="15" xfId="0" applyFont="1" applyFill="1" applyBorder="1" applyAlignment="1">
      <alignment horizontal="center"/>
    </xf>
    <xf numFmtId="164" fontId="15" fillId="0" borderId="8" xfId="0" applyNumberFormat="1" applyFont="1" applyBorder="1"/>
    <xf numFmtId="0" fontId="15" fillId="0" borderId="8" xfId="0" applyFont="1" applyBorder="1"/>
    <xf numFmtId="166" fontId="15" fillId="0" borderId="8" xfId="0" applyNumberFormat="1" applyFont="1" applyBorder="1"/>
    <xf numFmtId="166" fontId="1" fillId="0" borderId="0" xfId="0" applyNumberFormat="1" applyFont="1"/>
    <xf numFmtId="0" fontId="16" fillId="0" borderId="16" xfId="0" applyFont="1" applyBorder="1" applyAlignment="1">
      <alignment horizontal="center" vertical="top"/>
    </xf>
    <xf numFmtId="0" fontId="16" fillId="0" borderId="17" xfId="0" applyFont="1" applyBorder="1" applyAlignment="1">
      <alignment horizontal="center" vertical="top"/>
    </xf>
    <xf numFmtId="0" fontId="17" fillId="0" borderId="18" xfId="0" applyFont="1" applyBorder="1" applyAlignment="1">
      <alignment horizontal="center" vertical="top"/>
    </xf>
    <xf numFmtId="0" fontId="17" fillId="0" borderId="0" xfId="0" applyFont="1" applyAlignment="1">
      <alignment horizontal="center" vertical="top"/>
    </xf>
    <xf numFmtId="0" fontId="1" fillId="0" borderId="0" xfId="0" applyFont="1"/>
    <xf numFmtId="0" fontId="17" fillId="0" borderId="19" xfId="0" applyFont="1" applyBorder="1" applyAlignment="1">
      <alignment horizontal="center" vertical="top"/>
    </xf>
    <xf numFmtId="0" fontId="17" fillId="0" borderId="20" xfId="0" applyFont="1" applyBorder="1" applyAlignment="1">
      <alignment horizontal="center" vertical="top"/>
    </xf>
    <xf numFmtId="0" fontId="18" fillId="0" borderId="21" xfId="0" applyFont="1" applyBorder="1" applyAlignment="1">
      <alignment horizontal="center" vertical="top"/>
    </xf>
    <xf numFmtId="0" fontId="18" fillId="0" borderId="20" xfId="0" applyFont="1" applyBorder="1" applyAlignment="1">
      <alignment horizontal="center" vertical="top"/>
    </xf>
    <xf numFmtId="0" fontId="18" fillId="0" borderId="22" xfId="0" applyFont="1" applyBorder="1" applyAlignment="1">
      <alignment horizontal="center" vertical="top"/>
    </xf>
    <xf numFmtId="0" fontId="18" fillId="0" borderId="0" xfId="0" applyFont="1" applyAlignment="1">
      <alignment horizontal="center" vertical="top"/>
    </xf>
    <xf numFmtId="0" fontId="19" fillId="3" borderId="8" xfId="0" applyFont="1" applyFill="1" applyBorder="1" applyAlignment="1">
      <alignment horizontal="center"/>
    </xf>
    <xf numFmtId="0" fontId="1" fillId="0" borderId="8" xfId="0" applyFont="1" applyBorder="1"/>
    <xf numFmtId="0" fontId="20" fillId="0" borderId="4" xfId="0" applyFont="1" applyBorder="1"/>
    <xf numFmtId="0" fontId="11" fillId="7" borderId="8" xfId="0" applyFont="1" applyFill="1" applyBorder="1" applyAlignment="1">
      <alignment horizontal="center" wrapText="1"/>
    </xf>
    <xf numFmtId="0" fontId="11" fillId="8" borderId="8" xfId="0" applyFont="1" applyFill="1" applyBorder="1" applyAlignment="1">
      <alignment horizontal="center" wrapText="1"/>
    </xf>
    <xf numFmtId="0" fontId="11" fillId="6" borderId="15" xfId="0" applyFont="1" applyFill="1" applyBorder="1" applyAlignment="1">
      <alignment horizontal="center" wrapText="1"/>
    </xf>
    <xf numFmtId="0" fontId="11" fillId="9" borderId="26" xfId="0" applyFont="1" applyFill="1" applyBorder="1" applyAlignment="1">
      <alignment horizontal="center" vertical="center" wrapText="1"/>
    </xf>
    <xf numFmtId="164" fontId="3" fillId="3" borderId="27" xfId="0" applyNumberFormat="1" applyFont="1" applyFill="1" applyBorder="1" applyAlignment="1">
      <alignment horizontal="center" vertical="center" wrapText="1"/>
    </xf>
    <xf numFmtId="0" fontId="10" fillId="9" borderId="28" xfId="0" applyFont="1" applyFill="1" applyBorder="1" applyAlignment="1">
      <alignment horizontal="center"/>
    </xf>
    <xf numFmtId="164" fontId="11" fillId="5" borderId="8" xfId="0" applyNumberFormat="1" applyFont="1" applyFill="1" applyBorder="1" applyAlignment="1">
      <alignment vertical="center" wrapText="1"/>
    </xf>
    <xf numFmtId="164" fontId="11" fillId="5" borderId="8" xfId="0" applyNumberFormat="1" applyFont="1" applyFill="1" applyBorder="1" applyAlignment="1">
      <alignment horizontal="center" vertical="center" wrapText="1"/>
    </xf>
    <xf numFmtId="164" fontId="3" fillId="3" borderId="29" xfId="0" applyNumberFormat="1" applyFont="1" applyFill="1" applyBorder="1" applyAlignment="1">
      <alignment horizontal="center" vertical="center" wrapText="1"/>
    </xf>
    <xf numFmtId="0" fontId="10" fillId="9" borderId="30" xfId="0" applyFont="1" applyFill="1" applyBorder="1" applyAlignment="1">
      <alignment horizontal="center"/>
    </xf>
    <xf numFmtId="9" fontId="1" fillId="3" borderId="8" xfId="1" applyFont="1" applyFill="1" applyBorder="1" applyAlignment="1">
      <alignment horizontal="center"/>
    </xf>
    <xf numFmtId="167" fontId="1" fillId="3" borderId="8" xfId="0" applyNumberFormat="1" applyFont="1" applyFill="1" applyBorder="1"/>
    <xf numFmtId="0" fontId="2" fillId="2" borderId="1" xfId="0" applyFont="1" applyFill="1" applyBorder="1"/>
    <xf numFmtId="14" fontId="5" fillId="3" borderId="5" xfId="0" applyNumberFormat="1" applyFont="1" applyFill="1" applyBorder="1" applyAlignment="1">
      <alignment horizontal="center"/>
    </xf>
    <xf numFmtId="0" fontId="6" fillId="0" borderId="6" xfId="0" applyFont="1" applyBorder="1"/>
    <xf numFmtId="0" fontId="6" fillId="0" borderId="7" xfId="0" applyFont="1" applyBorder="1"/>
    <xf numFmtId="164" fontId="5" fillId="3" borderId="5" xfId="0" applyNumberFormat="1" applyFont="1" applyFill="1" applyBorder="1" applyAlignment="1">
      <alignment horizontal="center"/>
    </xf>
    <xf numFmtId="0" fontId="5" fillId="3" borderId="5" xfId="0" applyFont="1" applyFill="1" applyBorder="1" applyAlignment="1">
      <alignment horizontal="center"/>
    </xf>
    <xf numFmtId="0" fontId="2" fillId="3" borderId="9" xfId="0" applyFont="1" applyFill="1" applyBorder="1" applyAlignment="1">
      <alignment horizontal="center"/>
    </xf>
    <xf numFmtId="0" fontId="6" fillId="0" borderId="10" xfId="0" applyFont="1" applyBorder="1"/>
    <xf numFmtId="0" fontId="6" fillId="0" borderId="11" xfId="0" applyFont="1" applyBorder="1"/>
    <xf numFmtId="0" fontId="13" fillId="7" borderId="12" xfId="0" applyFont="1" applyFill="1" applyBorder="1" applyAlignment="1">
      <alignment horizontal="center" wrapText="1"/>
    </xf>
    <xf numFmtId="0" fontId="6" fillId="0" borderId="13" xfId="0" applyFont="1" applyBorder="1"/>
    <xf numFmtId="0" fontId="6" fillId="0" borderId="14" xfId="0" applyFont="1" applyBorder="1"/>
    <xf numFmtId="0" fontId="13" fillId="8" borderId="12" xfId="0" applyFont="1" applyFill="1" applyBorder="1" applyAlignment="1">
      <alignment horizontal="center" wrapText="1"/>
    </xf>
    <xf numFmtId="0" fontId="13" fillId="6" borderId="12" xfId="0" applyFont="1" applyFill="1" applyBorder="1" applyAlignment="1">
      <alignment horizontal="center" wrapText="1"/>
    </xf>
    <xf numFmtId="0" fontId="10" fillId="3" borderId="5" xfId="0" applyFont="1" applyFill="1" applyBorder="1" applyAlignment="1">
      <alignment horizontal="center" wrapText="1"/>
    </xf>
    <xf numFmtId="0" fontId="19" fillId="5" borderId="23" xfId="0" applyFont="1" applyFill="1" applyBorder="1" applyAlignment="1">
      <alignment horizontal="center" wrapText="1"/>
    </xf>
    <xf numFmtId="0" fontId="6" fillId="0" borderId="24" xfId="0" applyFont="1" applyBorder="1"/>
    <xf numFmtId="0" fontId="6" fillId="0" borderId="25" xfId="0" applyFont="1" applyBorder="1"/>
    <xf numFmtId="0" fontId="21" fillId="3" borderId="5" xfId="0" applyFont="1" applyFill="1" applyBorder="1" applyAlignment="1">
      <alignment horizontal="center" wrapText="1"/>
    </xf>
    <xf numFmtId="164" fontId="2" fillId="0" borderId="4" xfId="0" applyNumberFormat="1" applyFont="1" applyBorder="1" applyAlignment="1">
      <alignment horizontal="center" wrapText="1"/>
    </xf>
    <xf numFmtId="0" fontId="6" fillId="0" borderId="4" xfId="0" applyFont="1" applyBorder="1"/>
    <xf numFmtId="0" fontId="22" fillId="3" borderId="5" xfId="0" applyFont="1" applyFill="1" applyBorder="1" applyAlignment="1">
      <alignment horizontal="center" wrapText="1"/>
    </xf>
    <xf numFmtId="167" fontId="2" fillId="0" borderId="4" xfId="0" applyNumberFormat="1" applyFont="1" applyBorder="1" applyAlignment="1">
      <alignment horizontal="center" wrapText="1"/>
    </xf>
    <xf numFmtId="167" fontId="23" fillId="0" borderId="4" xfId="0" applyNumberFormat="1" applyFont="1" applyBorder="1" applyAlignment="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266700</xdr:colOff>
      <xdr:row>3</xdr:row>
      <xdr:rowOff>9525</xdr:rowOff>
    </xdr:from>
    <xdr:ext cx="5457825" cy="20764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621850" y="2741775"/>
          <a:ext cx="5448300" cy="2076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Bienvenido al uso de la "Planilla de Cálculo de Indicadores de CAE para Vialidad Local, y selección de alternativa óptima", desarrollada por el Departamento de Metodologías de La División de Evaluación Social de Inversiones - Ministerio de Desarrollo Social de Chile.</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Esta planilla tiene como finalidad el análisis económico de alternativas de tecnología para la evaluación de proyectos de vialidad local. La metodología asociada puede encontrarse en:</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u="sng">
              <a:solidFill>
                <a:schemeClr val="dk2"/>
              </a:solidFill>
              <a:latin typeface="Calibri"/>
              <a:ea typeface="Calibri"/>
              <a:cs typeface="Calibri"/>
              <a:sym typeface="Calibri"/>
            </a:rPr>
            <a:t>http://sni.ministeriodesarrollosocial.gob.cl/evaluacion-iniciativas-de-inversion/evaluacion-ex-ante/metodologias-precios-sociales/</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 Esta Hoja se explica el uso de la planilla.</a:t>
          </a:r>
          <a:endParaRPr sz="1100"/>
        </a:p>
      </xdr:txBody>
    </xdr:sp>
    <xdr:clientData fLocksWithSheet="0"/>
  </xdr:oneCellAnchor>
  <xdr:oneCellAnchor>
    <xdr:from>
      <xdr:col>1</xdr:col>
      <xdr:colOff>0</xdr:colOff>
      <xdr:row>42</xdr:row>
      <xdr:rowOff>0</xdr:rowOff>
    </xdr:from>
    <xdr:ext cx="5448300" cy="27622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2621850" y="2398875"/>
          <a:ext cx="5448300" cy="27622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Introduzca los datos de costos para las tecnologías a estudiar:</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-Pavimento Asfáltico</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-Concreto Asfáltico</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-Pavimento Hormigón</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Inversión (Inicial): </a:t>
          </a:r>
          <a:r>
            <a:rPr lang="en-US" sz="1100">
              <a:solidFill>
                <a:schemeClr val="dk1"/>
              </a:solidFill>
              <a:latin typeface="Calibri"/>
              <a:ea typeface="Calibri"/>
              <a:cs typeface="Calibri"/>
              <a:sym typeface="Calibri"/>
            </a:rPr>
            <a:t>Se introduce el monto financiero de inversión inicial por metro lineal de intervención para cada tecnología, en pesos.</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Conservación (Periódica): </a:t>
          </a:r>
          <a:r>
            <a:rPr lang="en-US" sz="1100">
              <a:solidFill>
                <a:schemeClr val="dk1"/>
              </a:solidFill>
              <a:latin typeface="Calibri"/>
              <a:ea typeface="Calibri"/>
              <a:cs typeface="Calibri"/>
              <a:sym typeface="Calibri"/>
            </a:rPr>
            <a:t>Se introduce los costos de conservación periódica por metro lineal de intervención para cada tecnología, en pesos.</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u="sng">
              <a:solidFill>
                <a:schemeClr val="dk1"/>
              </a:solidFill>
              <a:latin typeface="Calibri"/>
              <a:ea typeface="Calibri"/>
              <a:cs typeface="Calibri"/>
              <a:sym typeface="Calibri"/>
            </a:rPr>
            <a:t>¿Cada cuantos años?: </a:t>
          </a:r>
          <a:r>
            <a:rPr lang="en-US" sz="1100">
              <a:solidFill>
                <a:schemeClr val="dk1"/>
              </a:solidFill>
              <a:latin typeface="Calibri"/>
              <a:ea typeface="Calibri"/>
              <a:cs typeface="Calibri"/>
              <a:sym typeface="Calibri"/>
            </a:rPr>
            <a:t>Se introduce la periodicidad de la conservación periódica, en años. Por ejemplo, si la conservación es cada tres años, se introduce 3,0. Si se hace dos veces cada 5 años, se puede simplificar como 2,5.</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1</xdr:col>
      <xdr:colOff>0</xdr:colOff>
      <xdr:row>67</xdr:row>
      <xdr:rowOff>47625</xdr:rowOff>
    </xdr:from>
    <xdr:ext cx="7629525" cy="3000375"/>
    <xdr:sp macro="" textlink="">
      <xdr:nvSpPr>
        <xdr:cNvPr id="5" name="Shape 5">
          <a:extLst>
            <a:ext uri="{FF2B5EF4-FFF2-40B4-BE49-F238E27FC236}">
              <a16:creationId xmlns:a16="http://schemas.microsoft.com/office/drawing/2014/main" id="{00000000-0008-0000-0000-000005000000}"/>
            </a:ext>
          </a:extLst>
        </xdr:cNvPr>
        <xdr:cNvSpPr txBox="1"/>
      </xdr:nvSpPr>
      <xdr:spPr>
        <a:xfrm>
          <a:off x="1531238" y="2279813"/>
          <a:ext cx="7629525" cy="30003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Los tramos a intervenir se identifican de esquina a esquina, para mantener el análisis de forma ordenada.</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Pueden ingresarse hasta 30 tramos distintos en una sola planilla. No hay problema con que las demás filas queden vacías.</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 Se recomienda que se encuentren en el mismo sector de intervención. Distintos sectores requerirán presentaciones separadas.</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Para cada uno de los tramos que se interbendran en mejoramientos o pavimentaciones se requiere la siguiente información:</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-Desde (calle inicio): </a:t>
          </a:r>
          <a:r>
            <a:rPr lang="en-US" sz="1100">
              <a:solidFill>
                <a:schemeClr val="dk1"/>
              </a:solidFill>
              <a:latin typeface="Calibri"/>
              <a:ea typeface="Calibri"/>
              <a:cs typeface="Calibri"/>
              <a:sym typeface="Calibri"/>
            </a:rPr>
            <a:t>Calle de Inicio del Tramo.</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-Hasta (Calle Fin): </a:t>
          </a:r>
          <a:r>
            <a:rPr lang="en-US" sz="1100">
              <a:solidFill>
                <a:schemeClr val="dk1"/>
              </a:solidFill>
              <a:latin typeface="Calibri"/>
              <a:ea typeface="Calibri"/>
              <a:cs typeface="Calibri"/>
              <a:sym typeface="Calibri"/>
            </a:rPr>
            <a:t>Calle Final del Tramo.</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-Largo: </a:t>
          </a:r>
          <a:r>
            <a:rPr lang="en-US" sz="1100">
              <a:solidFill>
                <a:schemeClr val="dk1"/>
              </a:solidFill>
              <a:latin typeface="Calibri"/>
              <a:ea typeface="Calibri"/>
              <a:cs typeface="Calibri"/>
              <a:sym typeface="Calibri"/>
            </a:rPr>
            <a:t>Largo en metros del tramo de análisis.</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-Tipo de Calle (Local o Pasaje):</a:t>
          </a:r>
          <a:r>
            <a:rPr lang="en-US" sz="1100">
              <a:solidFill>
                <a:schemeClr val="dk1"/>
              </a:solidFill>
              <a:latin typeface="Calibri"/>
              <a:ea typeface="Calibri"/>
              <a:cs typeface="Calibri"/>
              <a:sym typeface="Calibri"/>
            </a:rPr>
            <a:t> Seleccionar si se trata de "Calle Local" o "Pasaje", de la lista desplegable.</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u="sng">
              <a:solidFill>
                <a:schemeClr val="dk1"/>
              </a:solidFill>
              <a:latin typeface="Calibri"/>
              <a:ea typeface="Calibri"/>
              <a:cs typeface="Calibri"/>
              <a:sym typeface="Calibri"/>
            </a:rPr>
            <a:t>-TMDA: </a:t>
          </a:r>
          <a:r>
            <a:rPr lang="en-US" sz="1100">
              <a:solidFill>
                <a:schemeClr val="dk1"/>
              </a:solidFill>
              <a:latin typeface="Calibri"/>
              <a:ea typeface="Calibri"/>
              <a:cs typeface="Calibri"/>
              <a:sym typeface="Calibri"/>
            </a:rPr>
            <a:t>Seleccionar si el TMDA (en el caso que se haya medido), se encuentra "Bajo 200" o "Mayor o Igual a 200", de la lista desplegable. </a:t>
          </a:r>
          <a:r>
            <a:rPr lang="en-US" sz="1100" u="sng">
              <a:solidFill>
                <a:schemeClr val="dk1"/>
              </a:solidFill>
              <a:latin typeface="Calibri"/>
              <a:ea typeface="Calibri"/>
              <a:cs typeface="Calibri"/>
              <a:sym typeface="Calibri"/>
            </a:rPr>
            <a:t>Si no se midió el TMDA, por defecto se selecciona "Bajo 200".</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1</xdr:col>
      <xdr:colOff>0</xdr:colOff>
      <xdr:row>141</xdr:row>
      <xdr:rowOff>38100</xdr:rowOff>
    </xdr:from>
    <xdr:ext cx="7629525" cy="1019175"/>
    <xdr:sp macro="" textlink="">
      <xdr:nvSpPr>
        <xdr:cNvPr id="7" name="Shape 7">
          <a:extLst>
            <a:ext uri="{FF2B5EF4-FFF2-40B4-BE49-F238E27FC236}">
              <a16:creationId xmlns:a16="http://schemas.microsoft.com/office/drawing/2014/main" id="{00000000-0008-0000-0000-000007000000}"/>
            </a:ext>
          </a:extLst>
        </xdr:cNvPr>
        <xdr:cNvSpPr txBox="1"/>
      </xdr:nvSpPr>
      <xdr:spPr>
        <a:xfrm>
          <a:off x="1531238" y="3270413"/>
          <a:ext cx="7629525" cy="10191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La seguda tabla de la Hoja "Resumen", contiene la recomendación por mínimo CAE de teconología a usar para los tramos estudidos, así como la inversión  financiera inicial total y por metro lineal.</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El Costo Anual Equivalente (CAE) total de la intervención será la suma del costo mínimo y recomendado de las tecnologías óptimas para cada tramo, para todos los tramos. </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0</xdr:col>
      <xdr:colOff>723900</xdr:colOff>
      <xdr:row>27</xdr:row>
      <xdr:rowOff>19050</xdr:rowOff>
    </xdr:from>
    <xdr:ext cx="9896475" cy="20383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752475</xdr:colOff>
      <xdr:row>58</xdr:row>
      <xdr:rowOff>66675</xdr:rowOff>
    </xdr:from>
    <xdr:ext cx="6848475" cy="1343025"/>
    <xdr:pic>
      <xdr:nvPicPr>
        <xdr:cNvPr id="8" name="image3.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84</xdr:row>
      <xdr:rowOff>85725</xdr:rowOff>
    </xdr:from>
    <xdr:ext cx="9763125" cy="2657475"/>
    <xdr:pic>
      <xdr:nvPicPr>
        <xdr:cNvPr id="9" name="image5.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9525</xdr:colOff>
      <xdr:row>129</xdr:row>
      <xdr:rowOff>66675</xdr:rowOff>
    </xdr:from>
    <xdr:ext cx="8086725" cy="2238375"/>
    <xdr:pic>
      <xdr:nvPicPr>
        <xdr:cNvPr id="10" name="image1.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9525</xdr:colOff>
      <xdr:row>146</xdr:row>
      <xdr:rowOff>133350</xdr:rowOff>
    </xdr:from>
    <xdr:ext cx="11277600" cy="2962275"/>
    <xdr:pic>
      <xdr:nvPicPr>
        <xdr:cNvPr id="11" name="image4.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0</xdr:colOff>
      <xdr:row>101</xdr:row>
      <xdr:rowOff>1</xdr:rowOff>
    </xdr:from>
    <xdr:ext cx="7629525" cy="591206"/>
    <xdr:sp macro="" textlink="">
      <xdr:nvSpPr>
        <xdr:cNvPr id="12" name="Shape 6">
          <a:extLst>
            <a:ext uri="{FF2B5EF4-FFF2-40B4-BE49-F238E27FC236}">
              <a16:creationId xmlns:a16="http://schemas.microsoft.com/office/drawing/2014/main" id="{519D75E7-5C9D-4D15-893D-2DB925C98F0B}"/>
            </a:ext>
          </a:extLst>
        </xdr:cNvPr>
        <xdr:cNvSpPr txBox="1"/>
      </xdr:nvSpPr>
      <xdr:spPr>
        <a:xfrm>
          <a:off x="762000" y="19903967"/>
          <a:ext cx="7629525" cy="591206"/>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s-CL" sz="1100">
              <a:solidFill>
                <a:schemeClr val="dk1"/>
              </a:solidFill>
              <a:latin typeface="Calibri"/>
              <a:ea typeface="Calibri"/>
              <a:cs typeface="Calibri"/>
              <a:sym typeface="Calibri"/>
            </a:rPr>
            <a:t>En</a:t>
          </a:r>
          <a:r>
            <a:rPr lang="es-CL" sz="1100" baseline="0">
              <a:solidFill>
                <a:schemeClr val="dk1"/>
              </a:solidFill>
              <a:latin typeface="Calibri"/>
              <a:ea typeface="Calibri"/>
              <a:cs typeface="Calibri"/>
              <a:sym typeface="Calibri"/>
            </a:rPr>
            <a:t> este paso deberá ingresar la Tasa Social de Descuento publicada en el Informe Precios Sociales vigente. Adicionalmente, deberá indicar el valor de la UF al 31 de diciembre del año anterior a la formulación.</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r>
            <a:rPr lang="es-CL" sz="1100" b="1" i="0" u="none" strike="noStrike">
              <a:solidFill>
                <a:srgbClr val="1F497D"/>
              </a:solidFill>
              <a:effectLst/>
              <a:latin typeface="Calibri" panose="020F0502020204030204" pitchFamily="34" charset="0"/>
            </a:rPr>
            <a:t>Ejemplo</a:t>
          </a:r>
          <a:r>
            <a:rPr lang="es-CL"/>
            <a:t> </a:t>
          </a: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1</xdr:col>
      <xdr:colOff>0</xdr:colOff>
      <xdr:row>112</xdr:row>
      <xdr:rowOff>190500</xdr:rowOff>
    </xdr:from>
    <xdr:ext cx="7629525" cy="2916621"/>
    <xdr:sp macro="" textlink="">
      <xdr:nvSpPr>
        <xdr:cNvPr id="6" name="Shape 6">
          <a:extLst>
            <a:ext uri="{FF2B5EF4-FFF2-40B4-BE49-F238E27FC236}">
              <a16:creationId xmlns:a16="http://schemas.microsoft.com/office/drawing/2014/main" id="{00000000-0008-0000-0000-000006000000}"/>
            </a:ext>
          </a:extLst>
        </xdr:cNvPr>
        <xdr:cNvSpPr txBox="1"/>
      </xdr:nvSpPr>
      <xdr:spPr>
        <a:xfrm>
          <a:off x="762000" y="21671017"/>
          <a:ext cx="7629525" cy="2916621"/>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Una vez que se hayan ingresado todos los datos de la Hoja "Introducir Datos", se pueden verificar los resultados en la hoja "Resultados".  Esta Hoja no se interviene, pues sólo muestra resultados.</a:t>
          </a:r>
          <a:endParaRPr sz="1400"/>
        </a:p>
        <a:p>
          <a:pPr marL="0" lvl="0" indent="0" algn="l" rtl="0">
            <a:spcBef>
              <a:spcPts val="0"/>
            </a:spcBef>
            <a:spcAft>
              <a:spcPts val="0"/>
            </a:spcAft>
            <a:buNone/>
          </a:pPr>
          <a:endParaRPr sz="1100" u="sng"/>
        </a:p>
        <a:p>
          <a:pPr marL="0" lvl="0" indent="0" algn="l" rtl="0">
            <a:spcBef>
              <a:spcPts val="0"/>
            </a:spcBef>
            <a:spcAft>
              <a:spcPts val="0"/>
            </a:spcAft>
            <a:buNone/>
          </a:pPr>
          <a:r>
            <a:rPr lang="en-US" sz="1100" u="none">
              <a:solidFill>
                <a:schemeClr val="dk1"/>
              </a:solidFill>
              <a:latin typeface="Calibri"/>
              <a:ea typeface="Calibri"/>
              <a:cs typeface="Calibri"/>
              <a:sym typeface="Calibri"/>
            </a:rPr>
            <a:t>La tabla "Resumen" entrega la siguiente información:</a:t>
          </a:r>
          <a:endParaRPr sz="14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Total Inversión (Montos Financieros)</a:t>
          </a:r>
          <a:r>
            <a:rPr lang="en-US" sz="1100">
              <a:solidFill>
                <a:schemeClr val="dk1"/>
              </a:solidFill>
              <a:latin typeface="Calibri"/>
              <a:ea typeface="Calibri"/>
              <a:cs typeface="Calibri"/>
              <a:sym typeface="Calibri"/>
            </a:rPr>
            <a:t> : Entrega el total de la inversión Inicial Financiera en Pesos</a:t>
          </a:r>
          <a:endParaRPr sz="11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Total Inversión (Montos Sociales)</a:t>
          </a:r>
          <a:r>
            <a:rPr lang="en-US" sz="1100">
              <a:solidFill>
                <a:schemeClr val="dk1"/>
              </a:solidFill>
              <a:latin typeface="Calibri"/>
              <a:ea typeface="Calibri"/>
              <a:cs typeface="Calibri"/>
              <a:sym typeface="Calibri"/>
            </a:rPr>
            <a:t> : Entrega el total de la inversión Inicial corregida a preciossociales en Presos</a:t>
          </a:r>
          <a:endParaRPr sz="14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Total Presupuesto (Montos Financieros)</a:t>
          </a:r>
          <a:r>
            <a:rPr lang="en-US" sz="1100">
              <a:solidFill>
                <a:schemeClr val="dk1"/>
              </a:solidFill>
              <a:latin typeface="Calibri"/>
              <a:ea typeface="Calibri"/>
              <a:cs typeface="Calibri"/>
              <a:sym typeface="Calibri"/>
            </a:rPr>
            <a:t> : Entrega el total de presupuesto disponible para la intervención.</a:t>
          </a:r>
          <a:endParaRPr sz="11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CAE Inversión (Montos Sociales)</a:t>
          </a:r>
          <a:r>
            <a:rPr lang="en-US" sz="1100">
              <a:solidFill>
                <a:schemeClr val="dk1"/>
              </a:solidFill>
              <a:latin typeface="Calibri"/>
              <a:ea typeface="Calibri"/>
              <a:cs typeface="Calibri"/>
              <a:sym typeface="Calibri"/>
            </a:rPr>
            <a:t> :  Es el costo anual equivalente de la inversión, a precios sociales.</a:t>
          </a:r>
          <a:endParaRPr sz="14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UF/metro de Inversión (Monto Financiero)</a:t>
          </a:r>
          <a:r>
            <a:rPr lang="en-US" sz="1100">
              <a:solidFill>
                <a:schemeClr val="dk1"/>
              </a:solidFill>
              <a:latin typeface="Calibri"/>
              <a:ea typeface="Calibri"/>
              <a:cs typeface="Calibri"/>
              <a:sym typeface="Calibri"/>
            </a:rPr>
            <a:t> : Es el valor financiero en UF/metro de la inversión inicial.</a:t>
          </a:r>
          <a:endParaRPr sz="1400"/>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UF/metro Máximo Región</a:t>
          </a:r>
          <a:r>
            <a:rPr lang="en-US" sz="1100">
              <a:solidFill>
                <a:schemeClr val="dk1"/>
              </a:solidFill>
              <a:latin typeface="Calibri"/>
              <a:ea typeface="Calibri"/>
              <a:cs typeface="Calibri"/>
              <a:sym typeface="Calibri"/>
            </a:rPr>
            <a:t> : Es el monto máximo en UF/metro definido por la metodología.</a:t>
          </a:r>
          <a:r>
            <a:rPr lang="en-US" sz="1100" b="1" i="0" u="none" strike="noStrike">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 Si la inversión supera el monto máximo, la planilla enviará un aviso.</a:t>
          </a:r>
          <a:endParaRPr sz="1100" u="none"/>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Nótese que el proyecto ya se encuentra optimizado y el CAE es el mínimo de todas las alternativas posibles. Como para cada tramo existen 3 alternativas, el número de configuraciones  disponibles para n tramos es de 3*n. Por ejemplo, para una intervención de 5 tramos, existirían 3*5=15 configuraciones distintas.  Por lo tanto, el resultado de CAE que se entrega corresponde al de mínimo CAE.</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twoCellAnchor editAs="oneCell">
    <xdr:from>
      <xdr:col>1</xdr:col>
      <xdr:colOff>74520</xdr:colOff>
      <xdr:row>105</xdr:row>
      <xdr:rowOff>136711</xdr:rowOff>
    </xdr:from>
    <xdr:to>
      <xdr:col>4</xdr:col>
      <xdr:colOff>344691</xdr:colOff>
      <xdr:row>109</xdr:row>
      <xdr:rowOff>44174</xdr:rowOff>
    </xdr:to>
    <xdr:pic>
      <xdr:nvPicPr>
        <xdr:cNvPr id="14" name="Imagen 13">
          <a:extLst>
            <a:ext uri="{FF2B5EF4-FFF2-40B4-BE49-F238E27FC236}">
              <a16:creationId xmlns:a16="http://schemas.microsoft.com/office/drawing/2014/main" id="{0D798218-2AD7-674F-8AF6-0B42FD76C9E7}"/>
            </a:ext>
          </a:extLst>
        </xdr:cNvPr>
        <xdr:cNvPicPr>
          <a:picLocks noChangeAspect="1"/>
        </xdr:cNvPicPr>
      </xdr:nvPicPr>
      <xdr:blipFill>
        <a:blip xmlns:r="http://schemas.openxmlformats.org/officeDocument/2006/relationships" r:embed="rId6"/>
        <a:stretch>
          <a:fillRect/>
        </a:stretch>
      </xdr:blipFill>
      <xdr:spPr>
        <a:xfrm>
          <a:off x="836520" y="21226182"/>
          <a:ext cx="3609524" cy="7142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2"/>
  <sheetViews>
    <sheetView zoomScale="85" zoomScaleNormal="85" workbookViewId="0">
      <selection activeCell="M113" sqref="M113"/>
    </sheetView>
  </sheetViews>
  <sheetFormatPr baseColWidth="10" defaultColWidth="14.42578125" defaultRowHeight="15" customHeight="1"/>
  <cols>
    <col min="1" max="1" width="11.42578125" customWidth="1"/>
    <col min="2" max="2" width="27.28515625" customWidth="1"/>
    <col min="3" max="6" width="11.42578125" customWidth="1"/>
    <col min="7" max="26" width="10.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9.5">
      <c r="A2" s="2" t="s">
        <v>0</v>
      </c>
      <c r="B2" s="2"/>
      <c r="C2" s="2"/>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9.5">
      <c r="A16" s="2" t="s">
        <v>1</v>
      </c>
      <c r="B16" s="2"/>
      <c r="C16" s="2"/>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 r="A19" s="1"/>
      <c r="B19" s="3" t="s">
        <v>2</v>
      </c>
      <c r="C19" s="1" t="s">
        <v>3</v>
      </c>
      <c r="D19" s="1"/>
      <c r="E19" s="1"/>
      <c r="F19" s="1"/>
      <c r="G19" s="1"/>
      <c r="H19" s="1"/>
      <c r="I19" s="1"/>
      <c r="J19" s="1"/>
      <c r="K19" s="1"/>
      <c r="L19" s="1"/>
      <c r="M19" s="1"/>
      <c r="N19" s="1"/>
      <c r="O19" s="1"/>
      <c r="P19" s="1"/>
      <c r="Q19" s="1"/>
      <c r="R19" s="1"/>
      <c r="S19" s="1"/>
      <c r="T19" s="1"/>
      <c r="U19" s="1"/>
      <c r="V19" s="1"/>
      <c r="W19" s="1"/>
      <c r="X19" s="1"/>
      <c r="Y19" s="1"/>
      <c r="Z19" s="1"/>
    </row>
    <row r="20" spans="1:26" ht="15.75">
      <c r="A20" s="1"/>
      <c r="B20" s="3" t="s">
        <v>4</v>
      </c>
      <c r="C20" s="1" t="s">
        <v>5</v>
      </c>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3" t="s">
        <v>6</v>
      </c>
      <c r="C21" s="4" t="s">
        <v>7</v>
      </c>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3" t="s">
        <v>8</v>
      </c>
      <c r="C22" s="1" t="s">
        <v>9</v>
      </c>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3" t="s">
        <v>10</v>
      </c>
      <c r="C23" s="1" t="s">
        <v>11</v>
      </c>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3" t="s">
        <v>12</v>
      </c>
      <c r="C24" s="1" t="s">
        <v>13</v>
      </c>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3" t="s">
        <v>14</v>
      </c>
      <c r="C25" s="1" t="s">
        <v>15</v>
      </c>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5" t="s">
        <v>16</v>
      </c>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2" t="s">
        <v>17</v>
      </c>
      <c r="B40" s="2"/>
      <c r="C40" s="2"/>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5" t="s">
        <v>16</v>
      </c>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2" t="s">
        <v>18</v>
      </c>
      <c r="B67" s="2"/>
      <c r="C67" s="2"/>
      <c r="D67" s="2"/>
      <c r="E67" s="2"/>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5" t="s">
        <v>16</v>
      </c>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thickBot="1">
      <c r="A100" s="2" t="s">
        <v>125</v>
      </c>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thickTop="1">
      <c r="A101" s="62"/>
      <c r="B101" s="6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62"/>
      <c r="B102" s="6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62"/>
      <c r="B103" s="6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62"/>
      <c r="B104" s="6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62"/>
      <c r="B105" s="6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62"/>
      <c r="B106" s="6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62"/>
      <c r="B107" s="6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62"/>
      <c r="B108" s="6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62"/>
      <c r="B109" s="6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62"/>
      <c r="B110" s="6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thickBot="1">
      <c r="A112" s="2" t="s">
        <v>124</v>
      </c>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thickTop="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5" t="s">
        <v>16</v>
      </c>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sheetProtection algorithmName="SHA-512" hashValue="yG8m8JuyNs5JuZ8GR03bKewCX4nFM/zSTOMKj+CtDKyGEMZ2tQj/OMg4nX9VzVoa2FzbaWT15/yqypEA50tHkQ==" saltValue="CvEV3WbMMAaKqW231nmaBQ==" spinCount="100000" sheet="1" objects="1" scenarios="1"/>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000"/>
  <sheetViews>
    <sheetView zoomScale="85" zoomScaleNormal="85" workbookViewId="0">
      <selection activeCell="C7" sqref="C7:G7"/>
    </sheetView>
  </sheetViews>
  <sheetFormatPr baseColWidth="10" defaultColWidth="14.42578125" defaultRowHeight="15" customHeight="1"/>
  <cols>
    <col min="1" max="1" width="3" customWidth="1"/>
    <col min="2" max="2" width="30.28515625" customWidth="1"/>
    <col min="3" max="4" width="33.140625" customWidth="1"/>
    <col min="5" max="5" width="24.85546875" customWidth="1"/>
    <col min="6" max="6" width="23.140625" customWidth="1"/>
    <col min="7" max="7" width="27.7109375" customWidth="1"/>
    <col min="8" max="8" width="10.7109375" hidden="1" customWidth="1"/>
    <col min="9" max="26" width="10.7109375" customWidth="1"/>
  </cols>
  <sheetData>
    <row r="2" spans="2:8" ht="19.5">
      <c r="B2" s="6" t="s">
        <v>19</v>
      </c>
      <c r="C2" s="6"/>
      <c r="D2" s="6"/>
      <c r="E2" s="6"/>
      <c r="F2" s="6"/>
    </row>
    <row r="4" spans="2:8" ht="18.75">
      <c r="B4" s="7" t="s">
        <v>2</v>
      </c>
      <c r="C4" s="67"/>
      <c r="D4" s="64"/>
      <c r="E4" s="64"/>
      <c r="F4" s="64"/>
      <c r="G4" s="65"/>
    </row>
    <row r="5" spans="2:8" ht="18.75">
      <c r="B5" s="7" t="s">
        <v>4</v>
      </c>
      <c r="C5" s="67"/>
      <c r="D5" s="64"/>
      <c r="E5" s="64"/>
      <c r="F5" s="64"/>
      <c r="G5" s="65"/>
    </row>
    <row r="6" spans="2:8" ht="18.75">
      <c r="B6" s="7" t="s">
        <v>6</v>
      </c>
      <c r="C6" s="67"/>
      <c r="D6" s="64"/>
      <c r="E6" s="64"/>
      <c r="F6" s="64"/>
      <c r="G6" s="65"/>
      <c r="H6" s="8">
        <f>+C6</f>
        <v>0</v>
      </c>
    </row>
    <row r="7" spans="2:8" ht="18.75">
      <c r="B7" s="7" t="s">
        <v>8</v>
      </c>
      <c r="C7" s="67"/>
      <c r="D7" s="64"/>
      <c r="E7" s="64"/>
      <c r="F7" s="64"/>
      <c r="G7" s="65"/>
    </row>
    <row r="8" spans="2:8" ht="18.75">
      <c r="B8" s="7" t="s">
        <v>10</v>
      </c>
      <c r="C8" s="63"/>
      <c r="D8" s="64"/>
      <c r="E8" s="64"/>
      <c r="F8" s="64"/>
      <c r="G8" s="65"/>
    </row>
    <row r="9" spans="2:8" ht="18.75">
      <c r="B9" s="7" t="s">
        <v>12</v>
      </c>
      <c r="C9" s="63"/>
      <c r="D9" s="64"/>
      <c r="E9" s="64"/>
      <c r="F9" s="64"/>
      <c r="G9" s="65"/>
    </row>
    <row r="10" spans="2:8" ht="18.75">
      <c r="B10" s="7" t="s">
        <v>14</v>
      </c>
      <c r="C10" s="66"/>
      <c r="D10" s="64"/>
      <c r="E10" s="64"/>
      <c r="F10" s="64"/>
      <c r="G10" s="65"/>
      <c r="H10" s="9">
        <f>+C10</f>
        <v>0</v>
      </c>
    </row>
    <row r="12" spans="2:8" ht="19.5">
      <c r="B12" s="6" t="s">
        <v>20</v>
      </c>
    </row>
    <row r="13" spans="2:8" ht="42" customHeight="1">
      <c r="C13" s="10" t="s">
        <v>21</v>
      </c>
      <c r="D13" s="10" t="s">
        <v>22</v>
      </c>
      <c r="E13" s="10" t="s">
        <v>23</v>
      </c>
    </row>
    <row r="14" spans="2:8" ht="15.75">
      <c r="B14" s="7" t="s">
        <v>24</v>
      </c>
      <c r="C14" s="11"/>
      <c r="D14" s="11"/>
      <c r="E14" s="12"/>
      <c r="H14" s="13" t="e">
        <f t="shared" ref="H14:H16" si="0">D14/E14</f>
        <v>#DIV/0!</v>
      </c>
    </row>
    <row r="15" spans="2:8" ht="15.75">
      <c r="B15" s="7" t="s">
        <v>25</v>
      </c>
      <c r="C15" s="11"/>
      <c r="D15" s="11"/>
      <c r="E15" s="12"/>
      <c r="H15" s="13" t="e">
        <f t="shared" si="0"/>
        <v>#DIV/0!</v>
      </c>
    </row>
    <row r="16" spans="2:8" ht="15.75">
      <c r="B16" s="7" t="s">
        <v>26</v>
      </c>
      <c r="C16" s="11"/>
      <c r="D16" s="11"/>
      <c r="E16" s="12"/>
      <c r="H16" s="13" t="e">
        <f t="shared" si="0"/>
        <v>#DIV/0!</v>
      </c>
    </row>
    <row r="19" spans="2:9" ht="19.5">
      <c r="B19" s="6" t="s">
        <v>27</v>
      </c>
      <c r="C19" s="6"/>
      <c r="D19" s="6"/>
      <c r="E19" s="6"/>
      <c r="F19" s="6"/>
      <c r="G19" s="6"/>
    </row>
    <row r="20" spans="2:9" ht="42">
      <c r="C20" s="10" t="s">
        <v>28</v>
      </c>
      <c r="D20" s="10" t="s">
        <v>29</v>
      </c>
      <c r="E20" s="10" t="s">
        <v>30</v>
      </c>
      <c r="F20" s="10" t="s">
        <v>31</v>
      </c>
      <c r="G20" s="10" t="s">
        <v>32</v>
      </c>
    </row>
    <row r="21" spans="2:9" ht="15.75" customHeight="1">
      <c r="B21" s="14" t="s">
        <v>33</v>
      </c>
      <c r="C21" s="15"/>
      <c r="D21" s="15"/>
      <c r="E21" s="16"/>
      <c r="F21" s="16"/>
      <c r="G21" s="16"/>
      <c r="I21" s="17" t="s">
        <v>34</v>
      </c>
    </row>
    <row r="22" spans="2:9" ht="15.75" customHeight="1">
      <c r="B22" s="14" t="s">
        <v>35</v>
      </c>
      <c r="C22" s="15"/>
      <c r="D22" s="15"/>
      <c r="E22" s="16"/>
      <c r="F22" s="16"/>
      <c r="G22" s="16"/>
      <c r="I22" s="17" t="s">
        <v>36</v>
      </c>
    </row>
    <row r="23" spans="2:9" ht="15.75" customHeight="1">
      <c r="B23" s="14" t="s">
        <v>37</v>
      </c>
      <c r="C23" s="15"/>
      <c r="D23" s="15"/>
      <c r="E23" s="16"/>
      <c r="F23" s="16"/>
      <c r="G23" s="16"/>
      <c r="I23" s="17" t="s">
        <v>38</v>
      </c>
    </row>
    <row r="24" spans="2:9" ht="15.75" customHeight="1">
      <c r="B24" s="14" t="s">
        <v>39</v>
      </c>
      <c r="C24" s="15"/>
      <c r="D24" s="15"/>
      <c r="E24" s="16"/>
      <c r="F24" s="16"/>
      <c r="G24" s="16"/>
      <c r="I24" s="17" t="s">
        <v>40</v>
      </c>
    </row>
    <row r="25" spans="2:9" ht="15.75" customHeight="1">
      <c r="B25" s="14" t="s">
        <v>41</v>
      </c>
      <c r="C25" s="15"/>
      <c r="D25" s="15"/>
      <c r="E25" s="16"/>
      <c r="F25" s="16"/>
      <c r="G25" s="16"/>
    </row>
    <row r="26" spans="2:9" ht="15.75" customHeight="1">
      <c r="B26" s="14" t="s">
        <v>42</v>
      </c>
      <c r="C26" s="15"/>
      <c r="D26" s="15"/>
      <c r="E26" s="16"/>
      <c r="F26" s="16"/>
      <c r="G26" s="16"/>
    </row>
    <row r="27" spans="2:9" ht="15.75" customHeight="1">
      <c r="B27" s="14" t="s">
        <v>43</v>
      </c>
      <c r="C27" s="15"/>
      <c r="D27" s="15"/>
      <c r="E27" s="16"/>
      <c r="F27" s="16"/>
      <c r="G27" s="16"/>
    </row>
    <row r="28" spans="2:9" ht="15.75" customHeight="1">
      <c r="B28" s="14" t="s">
        <v>44</v>
      </c>
      <c r="C28" s="15"/>
      <c r="D28" s="15"/>
      <c r="E28" s="16"/>
      <c r="F28" s="16"/>
      <c r="G28" s="16"/>
    </row>
    <row r="29" spans="2:9" ht="15.75" customHeight="1">
      <c r="B29" s="14" t="s">
        <v>45</v>
      </c>
      <c r="C29" s="15"/>
      <c r="D29" s="15"/>
      <c r="E29" s="16"/>
      <c r="F29" s="16"/>
      <c r="G29" s="16"/>
    </row>
    <row r="30" spans="2:9" ht="15.75" customHeight="1">
      <c r="B30" s="14" t="s">
        <v>46</v>
      </c>
      <c r="C30" s="15"/>
      <c r="D30" s="15"/>
      <c r="E30" s="16"/>
      <c r="F30" s="16"/>
      <c r="G30" s="16"/>
    </row>
    <row r="31" spans="2:9" ht="15.75" customHeight="1">
      <c r="B31" s="14" t="s">
        <v>47</v>
      </c>
      <c r="C31" s="15"/>
      <c r="D31" s="15"/>
      <c r="E31" s="16"/>
      <c r="F31" s="16"/>
      <c r="G31" s="16"/>
    </row>
    <row r="32" spans="2:9" ht="15.75" customHeight="1">
      <c r="B32" s="14" t="s">
        <v>48</v>
      </c>
      <c r="C32" s="15"/>
      <c r="D32" s="15"/>
      <c r="E32" s="16"/>
      <c r="F32" s="16"/>
      <c r="G32" s="16"/>
    </row>
    <row r="33" spans="2:7" ht="15.75" customHeight="1">
      <c r="B33" s="14" t="s">
        <v>49</v>
      </c>
      <c r="C33" s="15"/>
      <c r="D33" s="15"/>
      <c r="E33" s="16"/>
      <c r="F33" s="16"/>
      <c r="G33" s="16"/>
    </row>
    <row r="34" spans="2:7" ht="15.75" customHeight="1">
      <c r="B34" s="14" t="s">
        <v>50</v>
      </c>
      <c r="C34" s="15"/>
      <c r="D34" s="15"/>
      <c r="E34" s="16"/>
      <c r="F34" s="16"/>
      <c r="G34" s="16"/>
    </row>
    <row r="35" spans="2:7" ht="15.75" customHeight="1">
      <c r="B35" s="14" t="s">
        <v>51</v>
      </c>
      <c r="C35" s="15"/>
      <c r="D35" s="15"/>
      <c r="E35" s="16"/>
      <c r="F35" s="16"/>
      <c r="G35" s="16"/>
    </row>
    <row r="36" spans="2:7" ht="15.75" customHeight="1">
      <c r="B36" s="14" t="s">
        <v>52</v>
      </c>
      <c r="C36" s="15"/>
      <c r="D36" s="15"/>
      <c r="E36" s="16"/>
      <c r="F36" s="16"/>
      <c r="G36" s="16"/>
    </row>
    <row r="37" spans="2:7" ht="15.75" customHeight="1">
      <c r="B37" s="14" t="s">
        <v>53</v>
      </c>
      <c r="C37" s="15"/>
      <c r="D37" s="15"/>
      <c r="E37" s="16"/>
      <c r="F37" s="16"/>
      <c r="G37" s="16"/>
    </row>
    <row r="38" spans="2:7" ht="15.75" customHeight="1">
      <c r="B38" s="14" t="s">
        <v>54</v>
      </c>
      <c r="C38" s="15"/>
      <c r="D38" s="15"/>
      <c r="E38" s="16"/>
      <c r="F38" s="16"/>
      <c r="G38" s="16"/>
    </row>
    <row r="39" spans="2:7" ht="15.75" customHeight="1">
      <c r="B39" s="14" t="s">
        <v>55</v>
      </c>
      <c r="C39" s="15"/>
      <c r="D39" s="15"/>
      <c r="E39" s="16"/>
      <c r="F39" s="16"/>
      <c r="G39" s="16"/>
    </row>
    <row r="40" spans="2:7" ht="15.75" customHeight="1">
      <c r="B40" s="14" t="s">
        <v>56</v>
      </c>
      <c r="C40" s="15"/>
      <c r="D40" s="15"/>
      <c r="E40" s="16"/>
      <c r="F40" s="16"/>
      <c r="G40" s="16"/>
    </row>
    <row r="41" spans="2:7" ht="15.75" customHeight="1">
      <c r="B41" s="14" t="s">
        <v>57</v>
      </c>
      <c r="C41" s="15"/>
      <c r="D41" s="15"/>
      <c r="E41" s="16"/>
      <c r="F41" s="16"/>
      <c r="G41" s="16"/>
    </row>
    <row r="42" spans="2:7" ht="15.75" customHeight="1">
      <c r="B42" s="14" t="s">
        <v>58</v>
      </c>
      <c r="C42" s="15"/>
      <c r="D42" s="15"/>
      <c r="E42" s="16"/>
      <c r="F42" s="16"/>
      <c r="G42" s="16"/>
    </row>
    <row r="43" spans="2:7" ht="15.75" customHeight="1">
      <c r="B43" s="14" t="s">
        <v>59</v>
      </c>
      <c r="C43" s="15"/>
      <c r="D43" s="15"/>
      <c r="E43" s="16"/>
      <c r="F43" s="16"/>
      <c r="G43" s="16"/>
    </row>
    <row r="44" spans="2:7" ht="15.75" customHeight="1">
      <c r="B44" s="14" t="s">
        <v>60</v>
      </c>
      <c r="C44" s="15"/>
      <c r="D44" s="15"/>
      <c r="E44" s="16"/>
      <c r="F44" s="16"/>
      <c r="G44" s="16"/>
    </row>
    <row r="45" spans="2:7" ht="15.75" customHeight="1">
      <c r="B45" s="14" t="s">
        <v>61</v>
      </c>
      <c r="C45" s="15"/>
      <c r="D45" s="15"/>
      <c r="E45" s="16"/>
      <c r="F45" s="16"/>
      <c r="G45" s="16"/>
    </row>
    <row r="46" spans="2:7" ht="15.75" customHeight="1">
      <c r="B46" s="14" t="s">
        <v>62</v>
      </c>
      <c r="C46" s="15"/>
      <c r="D46" s="15"/>
      <c r="E46" s="16"/>
      <c r="F46" s="16"/>
      <c r="G46" s="16"/>
    </row>
    <row r="47" spans="2:7" ht="15.75" customHeight="1">
      <c r="B47" s="14" t="s">
        <v>63</v>
      </c>
      <c r="C47" s="15"/>
      <c r="D47" s="15"/>
      <c r="E47" s="16"/>
      <c r="F47" s="16"/>
      <c r="G47" s="16"/>
    </row>
    <row r="48" spans="2:7" ht="15.75" customHeight="1">
      <c r="B48" s="14" t="s">
        <v>64</v>
      </c>
      <c r="C48" s="15"/>
      <c r="D48" s="15"/>
      <c r="E48" s="16"/>
      <c r="F48" s="16"/>
      <c r="G48" s="16"/>
    </row>
    <row r="49" spans="2:7" ht="15.75" customHeight="1">
      <c r="B49" s="14" t="s">
        <v>65</v>
      </c>
      <c r="C49" s="15"/>
      <c r="D49" s="15"/>
      <c r="E49" s="16"/>
      <c r="F49" s="16"/>
      <c r="G49" s="16"/>
    </row>
    <row r="50" spans="2:7" ht="15.75" customHeight="1">
      <c r="B50" s="14" t="s">
        <v>66</v>
      </c>
      <c r="C50" s="15"/>
      <c r="D50" s="15"/>
      <c r="E50" s="16"/>
      <c r="F50" s="16"/>
      <c r="G50" s="16"/>
    </row>
    <row r="51" spans="2:7" ht="15.75" customHeight="1"/>
    <row r="52" spans="2:7" ht="15.75" customHeight="1"/>
    <row r="53" spans="2:7" ht="15.75" customHeight="1" thickBot="1">
      <c r="B53" s="6" t="s">
        <v>120</v>
      </c>
    </row>
    <row r="54" spans="2:7" ht="15.75" customHeight="1" thickTop="1">
      <c r="C54" s="10" t="s">
        <v>123</v>
      </c>
    </row>
    <row r="55" spans="2:7" ht="15.75" customHeight="1" thickBot="1">
      <c r="B55" s="7" t="s">
        <v>121</v>
      </c>
      <c r="C55" s="60">
        <v>0.06</v>
      </c>
    </row>
    <row r="56" spans="2:7" ht="15.75" customHeight="1" thickBot="1">
      <c r="B56" s="7" t="s">
        <v>122</v>
      </c>
      <c r="C56" s="61">
        <v>35110.980000000003</v>
      </c>
    </row>
    <row r="57" spans="2:7" ht="15.75" customHeight="1">
      <c r="B57" s="18" t="s">
        <v>69</v>
      </c>
    </row>
    <row r="58" spans="2:7" ht="15.75" customHeight="1">
      <c r="B58" s="18" t="s">
        <v>69</v>
      </c>
    </row>
    <row r="59" spans="2:7" ht="15.75" customHeight="1">
      <c r="B59" s="18" t="s">
        <v>70</v>
      </c>
    </row>
    <row r="60" spans="2:7" ht="15.75" customHeight="1">
      <c r="B60" s="18" t="s">
        <v>71</v>
      </c>
    </row>
    <row r="61" spans="2:7" ht="15.75" customHeight="1">
      <c r="B61" s="18" t="s">
        <v>72</v>
      </c>
    </row>
    <row r="62" spans="2:7" ht="15.75" customHeight="1">
      <c r="B62" s="18" t="s">
        <v>73</v>
      </c>
    </row>
    <row r="63" spans="2:7" ht="15.75" customHeight="1">
      <c r="B63" s="18" t="s">
        <v>74</v>
      </c>
    </row>
    <row r="64" spans="2:7" ht="15.75" customHeight="1">
      <c r="B64" s="18" t="s">
        <v>75</v>
      </c>
    </row>
    <row r="65" spans="2:2" ht="15.75" customHeight="1">
      <c r="B65" s="18" t="s">
        <v>76</v>
      </c>
    </row>
    <row r="66" spans="2:2" ht="15.75" customHeight="1">
      <c r="B66" s="18" t="s">
        <v>77</v>
      </c>
    </row>
    <row r="67" spans="2:2" ht="15.75" customHeight="1">
      <c r="B67" s="18" t="s">
        <v>78</v>
      </c>
    </row>
    <row r="68" spans="2:2" ht="15.75" customHeight="1">
      <c r="B68" s="18" t="s">
        <v>79</v>
      </c>
    </row>
    <row r="69" spans="2:2" ht="15.75" customHeight="1">
      <c r="B69" s="18" t="s">
        <v>80</v>
      </c>
    </row>
    <row r="70" spans="2:2" ht="15.75" customHeight="1">
      <c r="B70" s="18" t="s">
        <v>81</v>
      </c>
    </row>
    <row r="71" spans="2:2" ht="15.75" customHeight="1">
      <c r="B71" s="18"/>
    </row>
    <row r="72" spans="2:2" ht="15.75" customHeight="1"/>
    <row r="73" spans="2:2" ht="15.75" customHeight="1"/>
    <row r="74" spans="2:2" ht="15.75" customHeight="1"/>
    <row r="75" spans="2:2" ht="15.75" customHeight="1"/>
    <row r="76" spans="2:2" ht="15.75" customHeight="1"/>
    <row r="77" spans="2:2" ht="15.75" customHeight="1"/>
    <row r="78" spans="2:2" ht="15.75" customHeight="1"/>
    <row r="79" spans="2:2" ht="15.75" customHeight="1"/>
    <row r="80" spans="2: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9:G9"/>
    <mergeCell ref="C10:G10"/>
    <mergeCell ref="C4:G4"/>
    <mergeCell ref="C5:G5"/>
    <mergeCell ref="C6:G6"/>
    <mergeCell ref="C7:G7"/>
    <mergeCell ref="C8:G8"/>
  </mergeCells>
  <dataValidations disablePrompts="1" count="3">
    <dataValidation type="list" allowBlank="1" showErrorMessage="1" sqref="G21:G50" xr:uid="{00000000-0002-0000-0100-000000000000}">
      <formula1>$I$21:$I$22</formula1>
    </dataValidation>
    <dataValidation type="list" allowBlank="1" showErrorMessage="1" sqref="F21:F50" xr:uid="{00000000-0002-0000-0100-000001000000}">
      <formula1>$I$23:$I$24</formula1>
    </dataValidation>
    <dataValidation type="list" allowBlank="1" showErrorMessage="1" sqref="C6" xr:uid="{00000000-0002-0000-0100-000002000000}">
      <formula1>$B$56:$B$70</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zoomScale="55" zoomScaleNormal="55" workbookViewId="0">
      <selection activeCell="I18" sqref="I18"/>
    </sheetView>
  </sheetViews>
  <sheetFormatPr baseColWidth="10" defaultColWidth="14.42578125" defaultRowHeight="15" customHeight="1"/>
  <cols>
    <col min="1" max="1" width="10.7109375" customWidth="1"/>
    <col min="2" max="2" width="17.140625" customWidth="1"/>
    <col min="3" max="3" width="20.140625" customWidth="1"/>
    <col min="4" max="4" width="21.5703125" customWidth="1"/>
    <col min="5" max="17" width="16.7109375" customWidth="1"/>
    <col min="18" max="26" width="10.7109375" customWidth="1"/>
  </cols>
  <sheetData>
    <row r="1" spans="1:17" ht="19.5">
      <c r="A1" s="68" t="s">
        <v>82</v>
      </c>
      <c r="B1" s="69"/>
      <c r="C1" s="69"/>
      <c r="D1" s="69"/>
      <c r="E1" s="70"/>
    </row>
    <row r="2" spans="1:17">
      <c r="A2" s="19" t="s">
        <v>83</v>
      </c>
      <c r="B2" s="20">
        <f>+'Introducir Datos '!C55</f>
        <v>0.06</v>
      </c>
    </row>
    <row r="3" spans="1:17">
      <c r="A3" s="19" t="s">
        <v>84</v>
      </c>
      <c r="B3" s="21">
        <f>+'Introducir Datos '!C56</f>
        <v>35110.980000000003</v>
      </c>
      <c r="F3" s="22"/>
      <c r="G3" s="22"/>
      <c r="H3" s="22"/>
    </row>
    <row r="4" spans="1:17">
      <c r="E4" s="71" t="s">
        <v>24</v>
      </c>
      <c r="F4" s="72"/>
      <c r="G4" s="72"/>
      <c r="H4" s="73"/>
      <c r="I4" s="74" t="s">
        <v>25</v>
      </c>
      <c r="J4" s="72"/>
      <c r="K4" s="72"/>
      <c r="L4" s="73"/>
      <c r="M4" s="75" t="s">
        <v>85</v>
      </c>
      <c r="N4" s="72"/>
      <c r="O4" s="72"/>
      <c r="P4" s="73"/>
    </row>
    <row r="5" spans="1:17" ht="15.75">
      <c r="C5" s="23" t="s">
        <v>86</v>
      </c>
      <c r="D5" s="23" t="s">
        <v>87</v>
      </c>
      <c r="E5" s="24" t="s">
        <v>88</v>
      </c>
      <c r="F5" s="24" t="s">
        <v>89</v>
      </c>
      <c r="G5" s="24" t="s">
        <v>90</v>
      </c>
      <c r="H5" s="25" t="s">
        <v>91</v>
      </c>
      <c r="I5" s="26" t="s">
        <v>88</v>
      </c>
      <c r="J5" s="26" t="s">
        <v>89</v>
      </c>
      <c r="K5" s="26" t="s">
        <v>90</v>
      </c>
      <c r="L5" s="27" t="s">
        <v>91</v>
      </c>
      <c r="M5" s="28" t="s">
        <v>88</v>
      </c>
      <c r="N5" s="28" t="s">
        <v>89</v>
      </c>
      <c r="O5" s="28" t="s">
        <v>90</v>
      </c>
      <c r="P5" s="29" t="s">
        <v>91</v>
      </c>
    </row>
    <row r="6" spans="1:17" ht="18.75">
      <c r="B6" s="14" t="s">
        <v>33</v>
      </c>
      <c r="C6" s="30">
        <f>+'Introducir Datos '!F21</f>
        <v>0</v>
      </c>
      <c r="D6" s="31">
        <f>+'Introducir Datos '!G21</f>
        <v>0</v>
      </c>
      <c r="E6" s="32">
        <f>+'Introducir Datos '!E21*'Introducir Datos '!$C$14*0.76</f>
        <v>0</v>
      </c>
      <c r="F6" s="32" t="e">
        <f>+'Introducir Datos '!E21*'Introducir Datos '!$H$14*0.76</f>
        <v>#DIV/0!</v>
      </c>
      <c r="G6" s="33" t="e">
        <f t="shared" ref="G6:G35" si="0">+VLOOKUP(D6&amp;" - "&amp;C6,$B$66:$E$69,2,0)</f>
        <v>#N/A</v>
      </c>
      <c r="H6" s="34" t="e">
        <f t="shared" ref="H6:H35" si="1">-PMT($B$2,10,-PV($B$2,10,F6)+E6+PV($B$2,10,0,E6*(G6-10)/G6))</f>
        <v>#DIV/0!</v>
      </c>
      <c r="I6" s="32">
        <f>+'Introducir Datos '!E21*'Introducir Datos '!$C$15*0.76</f>
        <v>0</v>
      </c>
      <c r="J6" s="32" t="e">
        <f>+'Introducir Datos '!E21*'Introducir Datos '!$H$15*0.76</f>
        <v>#DIV/0!</v>
      </c>
      <c r="K6" s="33" t="e">
        <f t="shared" ref="K6:K35" si="2">+VLOOKUP(D6&amp;" - "&amp;C6,$B$66:$E$69,3,0)</f>
        <v>#N/A</v>
      </c>
      <c r="L6" s="34" t="e">
        <f t="shared" ref="L6:L35" si="3">-PMT($B$2,10,-PV($B$2,10,J6)+I6+PV($B$2,10,0,I6*(K6-10)/K6))</f>
        <v>#DIV/0!</v>
      </c>
      <c r="M6" s="32">
        <f>+'Introducir Datos '!E21*'Introducir Datos '!$C$16*0.76</f>
        <v>0</v>
      </c>
      <c r="N6" s="32" t="e">
        <f>+'Introducir Datos '!E21*'Introducir Datos '!$H$16*0.76</f>
        <v>#DIV/0!</v>
      </c>
      <c r="O6" s="33" t="e">
        <f t="shared" ref="O6:O35" si="4">+VLOOKUP(D6&amp;" - "&amp;C6,$B$66:$E$69,3,0)</f>
        <v>#N/A</v>
      </c>
      <c r="P6" s="34" t="e">
        <f t="shared" ref="P6:P35" si="5">-PMT($B$2,10,-PV($B$2,10,N6)+M6+PV($B$2,10,0,M6*(O6-10)/O6))</f>
        <v>#DIV/0!</v>
      </c>
      <c r="Q6" s="35">
        <f t="shared" ref="Q6:Q35" si="6">+IFERROR(MIN(H6,L6,P6),0)</f>
        <v>0</v>
      </c>
    </row>
    <row r="7" spans="1:17" ht="18.75">
      <c r="B7" s="14" t="s">
        <v>35</v>
      </c>
      <c r="C7" s="30">
        <f>+'Introducir Datos '!F22</f>
        <v>0</v>
      </c>
      <c r="D7" s="31">
        <f>+'Introducir Datos '!G22</f>
        <v>0</v>
      </c>
      <c r="E7" s="32">
        <f>+'Introducir Datos '!E22*'Introducir Datos '!$C$14*0.76</f>
        <v>0</v>
      </c>
      <c r="F7" s="32" t="e">
        <f>+'Introducir Datos '!E22*'Introducir Datos '!$H$14*0.76</f>
        <v>#DIV/0!</v>
      </c>
      <c r="G7" s="33" t="e">
        <f t="shared" si="0"/>
        <v>#N/A</v>
      </c>
      <c r="H7" s="34" t="e">
        <f t="shared" si="1"/>
        <v>#DIV/0!</v>
      </c>
      <c r="I7" s="32">
        <f>+'Introducir Datos '!E22*'Introducir Datos '!$C$15*0.76</f>
        <v>0</v>
      </c>
      <c r="J7" s="32" t="e">
        <f>+'Introducir Datos '!E22*'Introducir Datos '!$H$15*0.76</f>
        <v>#DIV/0!</v>
      </c>
      <c r="K7" s="33" t="e">
        <f t="shared" si="2"/>
        <v>#N/A</v>
      </c>
      <c r="L7" s="34" t="e">
        <f t="shared" si="3"/>
        <v>#DIV/0!</v>
      </c>
      <c r="M7" s="32">
        <f>+'Introducir Datos '!E22*'Introducir Datos '!$C$16*0.76</f>
        <v>0</v>
      </c>
      <c r="N7" s="32" t="e">
        <f>+'Introducir Datos '!E22*'Introducir Datos '!$H$16*0.76</f>
        <v>#DIV/0!</v>
      </c>
      <c r="O7" s="33" t="e">
        <f t="shared" si="4"/>
        <v>#N/A</v>
      </c>
      <c r="P7" s="34" t="e">
        <f t="shared" si="5"/>
        <v>#DIV/0!</v>
      </c>
      <c r="Q7" s="35">
        <f t="shared" si="6"/>
        <v>0</v>
      </c>
    </row>
    <row r="8" spans="1:17" ht="18.75">
      <c r="B8" s="14" t="s">
        <v>37</v>
      </c>
      <c r="C8" s="30">
        <f>+'Introducir Datos '!F23</f>
        <v>0</v>
      </c>
      <c r="D8" s="31">
        <f>+'Introducir Datos '!G23</f>
        <v>0</v>
      </c>
      <c r="E8" s="32">
        <f>+'Introducir Datos '!E23*'Introducir Datos '!$C$14*0.76</f>
        <v>0</v>
      </c>
      <c r="F8" s="32" t="e">
        <f>+'Introducir Datos '!E23*'Introducir Datos '!$H$14*0.76</f>
        <v>#DIV/0!</v>
      </c>
      <c r="G8" s="33" t="e">
        <f t="shared" si="0"/>
        <v>#N/A</v>
      </c>
      <c r="H8" s="34" t="e">
        <f t="shared" si="1"/>
        <v>#DIV/0!</v>
      </c>
      <c r="I8" s="32">
        <f>+'Introducir Datos '!E23*'Introducir Datos '!$C$15*0.76</f>
        <v>0</v>
      </c>
      <c r="J8" s="32" t="e">
        <f>+'Introducir Datos '!E23*'Introducir Datos '!$H$15*0.76</f>
        <v>#DIV/0!</v>
      </c>
      <c r="K8" s="33" t="e">
        <f t="shared" si="2"/>
        <v>#N/A</v>
      </c>
      <c r="L8" s="34" t="e">
        <f t="shared" si="3"/>
        <v>#DIV/0!</v>
      </c>
      <c r="M8" s="32">
        <f>+'Introducir Datos '!E23*'Introducir Datos '!$C$16*0.76</f>
        <v>0</v>
      </c>
      <c r="N8" s="32" t="e">
        <f>+'Introducir Datos '!E23*'Introducir Datos '!$H$16*0.76</f>
        <v>#DIV/0!</v>
      </c>
      <c r="O8" s="33" t="e">
        <f t="shared" si="4"/>
        <v>#N/A</v>
      </c>
      <c r="P8" s="34" t="e">
        <f t="shared" si="5"/>
        <v>#DIV/0!</v>
      </c>
      <c r="Q8" s="35">
        <f t="shared" si="6"/>
        <v>0</v>
      </c>
    </row>
    <row r="9" spans="1:17" ht="19.5" customHeight="1">
      <c r="B9" s="14" t="s">
        <v>39</v>
      </c>
      <c r="C9" s="30">
        <f>+'Introducir Datos '!F24</f>
        <v>0</v>
      </c>
      <c r="D9" s="31">
        <f>+'Introducir Datos '!G24</f>
        <v>0</v>
      </c>
      <c r="E9" s="32">
        <f>+'Introducir Datos '!E24*'Introducir Datos '!$C$14*0.76</f>
        <v>0</v>
      </c>
      <c r="F9" s="32" t="e">
        <f>+'Introducir Datos '!E24*'Introducir Datos '!$H$14*0.76</f>
        <v>#DIV/0!</v>
      </c>
      <c r="G9" s="33" t="e">
        <f t="shared" si="0"/>
        <v>#N/A</v>
      </c>
      <c r="H9" s="34" t="e">
        <f t="shared" si="1"/>
        <v>#DIV/0!</v>
      </c>
      <c r="I9" s="32">
        <f>+'Introducir Datos '!E24*'Introducir Datos '!$C$15*0.76</f>
        <v>0</v>
      </c>
      <c r="J9" s="32" t="e">
        <f>+'Introducir Datos '!E24*'Introducir Datos '!$H$15*0.76</f>
        <v>#DIV/0!</v>
      </c>
      <c r="K9" s="33" t="e">
        <f t="shared" si="2"/>
        <v>#N/A</v>
      </c>
      <c r="L9" s="34" t="e">
        <f t="shared" si="3"/>
        <v>#DIV/0!</v>
      </c>
      <c r="M9" s="32">
        <f>+'Introducir Datos '!E24*'Introducir Datos '!$C$16*0.76</f>
        <v>0</v>
      </c>
      <c r="N9" s="32" t="e">
        <f>+'Introducir Datos '!E24*'Introducir Datos '!$H$16*0.76</f>
        <v>#DIV/0!</v>
      </c>
      <c r="O9" s="33" t="e">
        <f t="shared" si="4"/>
        <v>#N/A</v>
      </c>
      <c r="P9" s="34" t="e">
        <f t="shared" si="5"/>
        <v>#DIV/0!</v>
      </c>
      <c r="Q9" s="35">
        <f t="shared" si="6"/>
        <v>0</v>
      </c>
    </row>
    <row r="10" spans="1:17" ht="18.75">
      <c r="B10" s="14" t="s">
        <v>41</v>
      </c>
      <c r="C10" s="30">
        <f>+'Introducir Datos '!F25</f>
        <v>0</v>
      </c>
      <c r="D10" s="31">
        <f>+'Introducir Datos '!G25</f>
        <v>0</v>
      </c>
      <c r="E10" s="32">
        <f>+'Introducir Datos '!E25*'Introducir Datos '!$C$14*0.76</f>
        <v>0</v>
      </c>
      <c r="F10" s="32" t="e">
        <f>+'Introducir Datos '!E25*'Introducir Datos '!$H$14*0.76</f>
        <v>#DIV/0!</v>
      </c>
      <c r="G10" s="33" t="e">
        <f t="shared" si="0"/>
        <v>#N/A</v>
      </c>
      <c r="H10" s="34" t="e">
        <f t="shared" si="1"/>
        <v>#DIV/0!</v>
      </c>
      <c r="I10" s="32">
        <f>+'Introducir Datos '!E25*'Introducir Datos '!$C$15*0.76</f>
        <v>0</v>
      </c>
      <c r="J10" s="32" t="e">
        <f>+'Introducir Datos '!E25*'Introducir Datos '!$H$15*0.76</f>
        <v>#DIV/0!</v>
      </c>
      <c r="K10" s="33" t="e">
        <f t="shared" si="2"/>
        <v>#N/A</v>
      </c>
      <c r="L10" s="34" t="e">
        <f t="shared" si="3"/>
        <v>#DIV/0!</v>
      </c>
      <c r="M10" s="32">
        <f>+'Introducir Datos '!E25*'Introducir Datos '!$C$16*0.76</f>
        <v>0</v>
      </c>
      <c r="N10" s="32" t="e">
        <f>+'Introducir Datos '!E25*'Introducir Datos '!$H$16*0.76</f>
        <v>#DIV/0!</v>
      </c>
      <c r="O10" s="33" t="e">
        <f t="shared" si="4"/>
        <v>#N/A</v>
      </c>
      <c r="P10" s="34" t="e">
        <f t="shared" si="5"/>
        <v>#DIV/0!</v>
      </c>
      <c r="Q10" s="35">
        <f t="shared" si="6"/>
        <v>0</v>
      </c>
    </row>
    <row r="11" spans="1:17" ht="18.75">
      <c r="B11" s="14" t="s">
        <v>42</v>
      </c>
      <c r="C11" s="30">
        <f>+'Introducir Datos '!F26</f>
        <v>0</v>
      </c>
      <c r="D11" s="31">
        <f>+'Introducir Datos '!G26</f>
        <v>0</v>
      </c>
      <c r="E11" s="32">
        <f>+'Introducir Datos '!E26*'Introducir Datos '!$C$14*0.76</f>
        <v>0</v>
      </c>
      <c r="F11" s="32" t="e">
        <f>+'Introducir Datos '!E26*'Introducir Datos '!$H$14*0.76</f>
        <v>#DIV/0!</v>
      </c>
      <c r="G11" s="33" t="e">
        <f t="shared" si="0"/>
        <v>#N/A</v>
      </c>
      <c r="H11" s="34" t="e">
        <f t="shared" si="1"/>
        <v>#DIV/0!</v>
      </c>
      <c r="I11" s="32">
        <f>+'Introducir Datos '!E26*'Introducir Datos '!$C$15*0.76</f>
        <v>0</v>
      </c>
      <c r="J11" s="32" t="e">
        <f>+'Introducir Datos '!E26*'Introducir Datos '!$H$15*0.76</f>
        <v>#DIV/0!</v>
      </c>
      <c r="K11" s="33" t="e">
        <f t="shared" si="2"/>
        <v>#N/A</v>
      </c>
      <c r="L11" s="34" t="e">
        <f t="shared" si="3"/>
        <v>#DIV/0!</v>
      </c>
      <c r="M11" s="32">
        <f>+'Introducir Datos '!E26*'Introducir Datos '!$C$16*0.76</f>
        <v>0</v>
      </c>
      <c r="N11" s="32" t="e">
        <f>+'Introducir Datos '!E26*'Introducir Datos '!$H$16*0.76</f>
        <v>#DIV/0!</v>
      </c>
      <c r="O11" s="33" t="e">
        <f t="shared" si="4"/>
        <v>#N/A</v>
      </c>
      <c r="P11" s="34" t="e">
        <f t="shared" si="5"/>
        <v>#DIV/0!</v>
      </c>
      <c r="Q11" s="35">
        <f t="shared" si="6"/>
        <v>0</v>
      </c>
    </row>
    <row r="12" spans="1:17" ht="18.75">
      <c r="B12" s="14" t="s">
        <v>43</v>
      </c>
      <c r="C12" s="30">
        <f>+'Introducir Datos '!F27</f>
        <v>0</v>
      </c>
      <c r="D12" s="31">
        <f>+'Introducir Datos '!G27</f>
        <v>0</v>
      </c>
      <c r="E12" s="32">
        <f>+'Introducir Datos '!E27*'Introducir Datos '!$C$14*0.76</f>
        <v>0</v>
      </c>
      <c r="F12" s="32" t="e">
        <f>+'Introducir Datos '!E27*'Introducir Datos '!$H$14*0.76</f>
        <v>#DIV/0!</v>
      </c>
      <c r="G12" s="33" t="e">
        <f t="shared" si="0"/>
        <v>#N/A</v>
      </c>
      <c r="H12" s="34" t="e">
        <f t="shared" si="1"/>
        <v>#DIV/0!</v>
      </c>
      <c r="I12" s="32">
        <f>+'Introducir Datos '!E27*'Introducir Datos '!$C$15*0.76</f>
        <v>0</v>
      </c>
      <c r="J12" s="32" t="e">
        <f>+'Introducir Datos '!E27*'Introducir Datos '!$H$15*0.76</f>
        <v>#DIV/0!</v>
      </c>
      <c r="K12" s="33" t="e">
        <f t="shared" si="2"/>
        <v>#N/A</v>
      </c>
      <c r="L12" s="34" t="e">
        <f t="shared" si="3"/>
        <v>#DIV/0!</v>
      </c>
      <c r="M12" s="32">
        <f>+'Introducir Datos '!E27*'Introducir Datos '!$C$16*0.76</f>
        <v>0</v>
      </c>
      <c r="N12" s="32" t="e">
        <f>+'Introducir Datos '!E27*'Introducir Datos '!$H$16*0.76</f>
        <v>#DIV/0!</v>
      </c>
      <c r="O12" s="33" t="e">
        <f t="shared" si="4"/>
        <v>#N/A</v>
      </c>
      <c r="P12" s="34" t="e">
        <f t="shared" si="5"/>
        <v>#DIV/0!</v>
      </c>
      <c r="Q12" s="35">
        <f t="shared" si="6"/>
        <v>0</v>
      </c>
    </row>
    <row r="13" spans="1:17" ht="18.75">
      <c r="B13" s="14" t="s">
        <v>44</v>
      </c>
      <c r="C13" s="30">
        <f>+'Introducir Datos '!F28</f>
        <v>0</v>
      </c>
      <c r="D13" s="31">
        <f>+'Introducir Datos '!G28</f>
        <v>0</v>
      </c>
      <c r="E13" s="32">
        <f>+'Introducir Datos '!E28*'Introducir Datos '!$C$14*0.76</f>
        <v>0</v>
      </c>
      <c r="F13" s="32" t="e">
        <f>+'Introducir Datos '!E28*'Introducir Datos '!$H$14*0.76</f>
        <v>#DIV/0!</v>
      </c>
      <c r="G13" s="33" t="e">
        <f t="shared" si="0"/>
        <v>#N/A</v>
      </c>
      <c r="H13" s="34" t="e">
        <f t="shared" si="1"/>
        <v>#DIV/0!</v>
      </c>
      <c r="I13" s="32">
        <f>+'Introducir Datos '!E28*'Introducir Datos '!$C$15*0.76</f>
        <v>0</v>
      </c>
      <c r="J13" s="32" t="e">
        <f>+'Introducir Datos '!E28*'Introducir Datos '!$H$15*0.76</f>
        <v>#DIV/0!</v>
      </c>
      <c r="K13" s="33" t="e">
        <f t="shared" si="2"/>
        <v>#N/A</v>
      </c>
      <c r="L13" s="34" t="e">
        <f t="shared" si="3"/>
        <v>#DIV/0!</v>
      </c>
      <c r="M13" s="32">
        <f>+'Introducir Datos '!E28*'Introducir Datos '!$C$16*0.76</f>
        <v>0</v>
      </c>
      <c r="N13" s="32" t="e">
        <f>+'Introducir Datos '!E28*'Introducir Datos '!$H$16*0.76</f>
        <v>#DIV/0!</v>
      </c>
      <c r="O13" s="33" t="e">
        <f t="shared" si="4"/>
        <v>#N/A</v>
      </c>
      <c r="P13" s="34" t="e">
        <f t="shared" si="5"/>
        <v>#DIV/0!</v>
      </c>
      <c r="Q13" s="35">
        <f t="shared" si="6"/>
        <v>0</v>
      </c>
    </row>
    <row r="14" spans="1:17" ht="18.75">
      <c r="B14" s="14" t="s">
        <v>45</v>
      </c>
      <c r="C14" s="30">
        <f>+'Introducir Datos '!F29</f>
        <v>0</v>
      </c>
      <c r="D14" s="31">
        <f>+'Introducir Datos '!G29</f>
        <v>0</v>
      </c>
      <c r="E14" s="32">
        <f>+'Introducir Datos '!E29*'Introducir Datos '!$C$14*0.76</f>
        <v>0</v>
      </c>
      <c r="F14" s="32" t="e">
        <f>+'Introducir Datos '!E29*'Introducir Datos '!$H$14*0.76</f>
        <v>#DIV/0!</v>
      </c>
      <c r="G14" s="33" t="e">
        <f t="shared" si="0"/>
        <v>#N/A</v>
      </c>
      <c r="H14" s="34" t="e">
        <f t="shared" si="1"/>
        <v>#DIV/0!</v>
      </c>
      <c r="I14" s="32">
        <f>+'Introducir Datos '!E29*'Introducir Datos '!$C$15*0.76</f>
        <v>0</v>
      </c>
      <c r="J14" s="32" t="e">
        <f>+'Introducir Datos '!E29*'Introducir Datos '!$H$15*0.76</f>
        <v>#DIV/0!</v>
      </c>
      <c r="K14" s="33" t="e">
        <f t="shared" si="2"/>
        <v>#N/A</v>
      </c>
      <c r="L14" s="34" t="e">
        <f t="shared" si="3"/>
        <v>#DIV/0!</v>
      </c>
      <c r="M14" s="32">
        <f>+'Introducir Datos '!E29*'Introducir Datos '!$C$16*0.76</f>
        <v>0</v>
      </c>
      <c r="N14" s="32" t="e">
        <f>+'Introducir Datos '!E29*'Introducir Datos '!$H$16*0.76</f>
        <v>#DIV/0!</v>
      </c>
      <c r="O14" s="33" t="e">
        <f t="shared" si="4"/>
        <v>#N/A</v>
      </c>
      <c r="P14" s="34" t="e">
        <f t="shared" si="5"/>
        <v>#DIV/0!</v>
      </c>
      <c r="Q14" s="35">
        <f t="shared" si="6"/>
        <v>0</v>
      </c>
    </row>
    <row r="15" spans="1:17" ht="18.75">
      <c r="B15" s="14" t="s">
        <v>46</v>
      </c>
      <c r="C15" s="30">
        <f>+'Introducir Datos '!F30</f>
        <v>0</v>
      </c>
      <c r="D15" s="31">
        <f>+'Introducir Datos '!G30</f>
        <v>0</v>
      </c>
      <c r="E15" s="32">
        <f>+'Introducir Datos '!E30*'Introducir Datos '!$C$14*0.76</f>
        <v>0</v>
      </c>
      <c r="F15" s="32" t="e">
        <f>+'Introducir Datos '!E30*'Introducir Datos '!$H$14*0.76</f>
        <v>#DIV/0!</v>
      </c>
      <c r="G15" s="33" t="e">
        <f t="shared" si="0"/>
        <v>#N/A</v>
      </c>
      <c r="H15" s="34" t="e">
        <f t="shared" si="1"/>
        <v>#DIV/0!</v>
      </c>
      <c r="I15" s="32">
        <f>+'Introducir Datos '!E30*'Introducir Datos '!$C$15*0.76</f>
        <v>0</v>
      </c>
      <c r="J15" s="32" t="e">
        <f>+'Introducir Datos '!E30*'Introducir Datos '!$H$15*0.76</f>
        <v>#DIV/0!</v>
      </c>
      <c r="K15" s="33" t="e">
        <f t="shared" si="2"/>
        <v>#N/A</v>
      </c>
      <c r="L15" s="34" t="e">
        <f t="shared" si="3"/>
        <v>#DIV/0!</v>
      </c>
      <c r="M15" s="32">
        <f>+'Introducir Datos '!E30*'Introducir Datos '!$C$16*0.76</f>
        <v>0</v>
      </c>
      <c r="N15" s="32" t="e">
        <f>+'Introducir Datos '!E30*'Introducir Datos '!$H$16*0.76</f>
        <v>#DIV/0!</v>
      </c>
      <c r="O15" s="33" t="e">
        <f t="shared" si="4"/>
        <v>#N/A</v>
      </c>
      <c r="P15" s="34" t="e">
        <f t="shared" si="5"/>
        <v>#DIV/0!</v>
      </c>
      <c r="Q15" s="35">
        <f t="shared" si="6"/>
        <v>0</v>
      </c>
    </row>
    <row r="16" spans="1:17" ht="18.75">
      <c r="B16" s="14" t="s">
        <v>47</v>
      </c>
      <c r="C16" s="30">
        <f>+'Introducir Datos '!F31</f>
        <v>0</v>
      </c>
      <c r="D16" s="31">
        <f>+'Introducir Datos '!G31</f>
        <v>0</v>
      </c>
      <c r="E16" s="32">
        <f>+'Introducir Datos '!E31*'Introducir Datos '!$C$14*0.76</f>
        <v>0</v>
      </c>
      <c r="F16" s="32" t="e">
        <f>+'Introducir Datos '!E31*'Introducir Datos '!$H$14*0.76</f>
        <v>#DIV/0!</v>
      </c>
      <c r="G16" s="33" t="e">
        <f t="shared" si="0"/>
        <v>#N/A</v>
      </c>
      <c r="H16" s="34" t="e">
        <f t="shared" si="1"/>
        <v>#DIV/0!</v>
      </c>
      <c r="I16" s="32">
        <f>+'Introducir Datos '!E31*'Introducir Datos '!$C$15*0.76</f>
        <v>0</v>
      </c>
      <c r="J16" s="32" t="e">
        <f>+'Introducir Datos '!E31*'Introducir Datos '!$H$15*0.76</f>
        <v>#DIV/0!</v>
      </c>
      <c r="K16" s="33" t="e">
        <f t="shared" si="2"/>
        <v>#N/A</v>
      </c>
      <c r="L16" s="34" t="e">
        <f t="shared" si="3"/>
        <v>#DIV/0!</v>
      </c>
      <c r="M16" s="32">
        <f>+'Introducir Datos '!E31*'Introducir Datos '!$C$16*0.76</f>
        <v>0</v>
      </c>
      <c r="N16" s="32" t="e">
        <f>+'Introducir Datos '!E31*'Introducir Datos '!$H$16*0.76</f>
        <v>#DIV/0!</v>
      </c>
      <c r="O16" s="33" t="e">
        <f t="shared" si="4"/>
        <v>#N/A</v>
      </c>
      <c r="P16" s="34" t="e">
        <f t="shared" si="5"/>
        <v>#DIV/0!</v>
      </c>
      <c r="Q16" s="35">
        <f t="shared" si="6"/>
        <v>0</v>
      </c>
    </row>
    <row r="17" spans="2:17" ht="18.75">
      <c r="B17" s="14" t="s">
        <v>48</v>
      </c>
      <c r="C17" s="30">
        <f>+'Introducir Datos '!F32</f>
        <v>0</v>
      </c>
      <c r="D17" s="31">
        <f>+'Introducir Datos '!G32</f>
        <v>0</v>
      </c>
      <c r="E17" s="32">
        <f>+'Introducir Datos '!E32*'Introducir Datos '!$C$14*0.76</f>
        <v>0</v>
      </c>
      <c r="F17" s="32" t="e">
        <f>+'Introducir Datos '!E32*'Introducir Datos '!$H$14*0.76</f>
        <v>#DIV/0!</v>
      </c>
      <c r="G17" s="33" t="e">
        <f t="shared" si="0"/>
        <v>#N/A</v>
      </c>
      <c r="H17" s="34" t="e">
        <f t="shared" si="1"/>
        <v>#DIV/0!</v>
      </c>
      <c r="I17" s="32">
        <f>+'Introducir Datos '!E32*'Introducir Datos '!$C$15*0.76</f>
        <v>0</v>
      </c>
      <c r="J17" s="32" t="e">
        <f>+'Introducir Datos '!E32*'Introducir Datos '!$H$15*0.76</f>
        <v>#DIV/0!</v>
      </c>
      <c r="K17" s="33" t="e">
        <f t="shared" si="2"/>
        <v>#N/A</v>
      </c>
      <c r="L17" s="34" t="e">
        <f t="shared" si="3"/>
        <v>#DIV/0!</v>
      </c>
      <c r="M17" s="32">
        <f>+'Introducir Datos '!E32*'Introducir Datos '!$C$16*0.76</f>
        <v>0</v>
      </c>
      <c r="N17" s="32" t="e">
        <f>+'Introducir Datos '!E32*'Introducir Datos '!$H$16*0.76</f>
        <v>#DIV/0!</v>
      </c>
      <c r="O17" s="33" t="e">
        <f t="shared" si="4"/>
        <v>#N/A</v>
      </c>
      <c r="P17" s="34" t="e">
        <f t="shared" si="5"/>
        <v>#DIV/0!</v>
      </c>
      <c r="Q17" s="35">
        <f t="shared" si="6"/>
        <v>0</v>
      </c>
    </row>
    <row r="18" spans="2:17" ht="18.75">
      <c r="B18" s="14" t="s">
        <v>49</v>
      </c>
      <c r="C18" s="30">
        <f>+'Introducir Datos '!F33</f>
        <v>0</v>
      </c>
      <c r="D18" s="31">
        <f>+'Introducir Datos '!G33</f>
        <v>0</v>
      </c>
      <c r="E18" s="32">
        <f>+'Introducir Datos '!E33*'Introducir Datos '!$C$14*0.76</f>
        <v>0</v>
      </c>
      <c r="F18" s="32" t="e">
        <f>+'Introducir Datos '!E33*'Introducir Datos '!$H$14*0.76</f>
        <v>#DIV/0!</v>
      </c>
      <c r="G18" s="33" t="e">
        <f t="shared" si="0"/>
        <v>#N/A</v>
      </c>
      <c r="H18" s="34" t="e">
        <f t="shared" si="1"/>
        <v>#DIV/0!</v>
      </c>
      <c r="I18" s="32">
        <f>+'Introducir Datos '!E33*'Introducir Datos '!$C$15*0.76</f>
        <v>0</v>
      </c>
      <c r="J18" s="32" t="e">
        <f>+'Introducir Datos '!E33*'Introducir Datos '!$H$15*0.76</f>
        <v>#DIV/0!</v>
      </c>
      <c r="K18" s="33" t="e">
        <f t="shared" si="2"/>
        <v>#N/A</v>
      </c>
      <c r="L18" s="34" t="e">
        <f t="shared" si="3"/>
        <v>#DIV/0!</v>
      </c>
      <c r="M18" s="32">
        <f>+'Introducir Datos '!E33*'Introducir Datos '!$C$16*0.76</f>
        <v>0</v>
      </c>
      <c r="N18" s="32" t="e">
        <f>+'Introducir Datos '!E33*'Introducir Datos '!$H$16*0.76</f>
        <v>#DIV/0!</v>
      </c>
      <c r="O18" s="33" t="e">
        <f t="shared" si="4"/>
        <v>#N/A</v>
      </c>
      <c r="P18" s="34" t="e">
        <f t="shared" si="5"/>
        <v>#DIV/0!</v>
      </c>
      <c r="Q18" s="35">
        <f t="shared" si="6"/>
        <v>0</v>
      </c>
    </row>
    <row r="19" spans="2:17" ht="18.75">
      <c r="B19" s="14" t="s">
        <v>50</v>
      </c>
      <c r="C19" s="30">
        <f>+'Introducir Datos '!F34</f>
        <v>0</v>
      </c>
      <c r="D19" s="31">
        <f>+'Introducir Datos '!G34</f>
        <v>0</v>
      </c>
      <c r="E19" s="32">
        <f>+'Introducir Datos '!E34*'Introducir Datos '!$C$14*0.76</f>
        <v>0</v>
      </c>
      <c r="F19" s="32" t="e">
        <f>+'Introducir Datos '!E34*'Introducir Datos '!$H$14*0.76</f>
        <v>#DIV/0!</v>
      </c>
      <c r="G19" s="33" t="e">
        <f t="shared" si="0"/>
        <v>#N/A</v>
      </c>
      <c r="H19" s="34" t="e">
        <f t="shared" si="1"/>
        <v>#DIV/0!</v>
      </c>
      <c r="I19" s="32">
        <f>+'Introducir Datos '!E34*'Introducir Datos '!$C$15*0.76</f>
        <v>0</v>
      </c>
      <c r="J19" s="32" t="e">
        <f>+'Introducir Datos '!E34*'Introducir Datos '!$H$15*0.76</f>
        <v>#DIV/0!</v>
      </c>
      <c r="K19" s="33" t="e">
        <f t="shared" si="2"/>
        <v>#N/A</v>
      </c>
      <c r="L19" s="34" t="e">
        <f t="shared" si="3"/>
        <v>#DIV/0!</v>
      </c>
      <c r="M19" s="32">
        <f>+'Introducir Datos '!E34*'Introducir Datos '!$C$16*0.76</f>
        <v>0</v>
      </c>
      <c r="N19" s="32" t="e">
        <f>+'Introducir Datos '!E34*'Introducir Datos '!$H$16*0.76</f>
        <v>#DIV/0!</v>
      </c>
      <c r="O19" s="33" t="e">
        <f t="shared" si="4"/>
        <v>#N/A</v>
      </c>
      <c r="P19" s="34" t="e">
        <f t="shared" si="5"/>
        <v>#DIV/0!</v>
      </c>
      <c r="Q19" s="35">
        <f t="shared" si="6"/>
        <v>0</v>
      </c>
    </row>
    <row r="20" spans="2:17" ht="18.75">
      <c r="B20" s="14" t="s">
        <v>51</v>
      </c>
      <c r="C20" s="30">
        <f>+'Introducir Datos '!F35</f>
        <v>0</v>
      </c>
      <c r="D20" s="31">
        <f>+'Introducir Datos '!G35</f>
        <v>0</v>
      </c>
      <c r="E20" s="32">
        <f>+'Introducir Datos '!E35*'Introducir Datos '!$C$14*0.76</f>
        <v>0</v>
      </c>
      <c r="F20" s="32" t="e">
        <f>+'Introducir Datos '!E35*'Introducir Datos '!$H$14*0.76</f>
        <v>#DIV/0!</v>
      </c>
      <c r="G20" s="33" t="e">
        <f t="shared" si="0"/>
        <v>#N/A</v>
      </c>
      <c r="H20" s="34" t="e">
        <f t="shared" si="1"/>
        <v>#DIV/0!</v>
      </c>
      <c r="I20" s="32">
        <f>+'Introducir Datos '!E35*'Introducir Datos '!$C$15*0.76</f>
        <v>0</v>
      </c>
      <c r="J20" s="32" t="e">
        <f>+'Introducir Datos '!E35*'Introducir Datos '!$H$15*0.76</f>
        <v>#DIV/0!</v>
      </c>
      <c r="K20" s="33" t="e">
        <f t="shared" si="2"/>
        <v>#N/A</v>
      </c>
      <c r="L20" s="34" t="e">
        <f t="shared" si="3"/>
        <v>#DIV/0!</v>
      </c>
      <c r="M20" s="32">
        <f>+'Introducir Datos '!E35*'Introducir Datos '!$C$16*0.76</f>
        <v>0</v>
      </c>
      <c r="N20" s="32" t="e">
        <f>+'Introducir Datos '!E35*'Introducir Datos '!$H$16*0.76</f>
        <v>#DIV/0!</v>
      </c>
      <c r="O20" s="33" t="e">
        <f t="shared" si="4"/>
        <v>#N/A</v>
      </c>
      <c r="P20" s="34" t="e">
        <f t="shared" si="5"/>
        <v>#DIV/0!</v>
      </c>
      <c r="Q20" s="35">
        <f t="shared" si="6"/>
        <v>0</v>
      </c>
    </row>
    <row r="21" spans="2:17" ht="15.75" customHeight="1">
      <c r="B21" s="14" t="s">
        <v>52</v>
      </c>
      <c r="C21" s="30">
        <f>+'Introducir Datos '!F36</f>
        <v>0</v>
      </c>
      <c r="D21" s="31">
        <f>+'Introducir Datos '!G36</f>
        <v>0</v>
      </c>
      <c r="E21" s="32">
        <f>+'Introducir Datos '!E36*'Introducir Datos '!$C$14*0.76</f>
        <v>0</v>
      </c>
      <c r="F21" s="32" t="e">
        <f>+'Introducir Datos '!E36*'Introducir Datos '!$H$14*0.76</f>
        <v>#DIV/0!</v>
      </c>
      <c r="G21" s="33" t="e">
        <f t="shared" si="0"/>
        <v>#N/A</v>
      </c>
      <c r="H21" s="34" t="e">
        <f t="shared" si="1"/>
        <v>#DIV/0!</v>
      </c>
      <c r="I21" s="32">
        <f>+'Introducir Datos '!E36*'Introducir Datos '!$C$15*0.76</f>
        <v>0</v>
      </c>
      <c r="J21" s="32" t="e">
        <f>+'Introducir Datos '!E36*'Introducir Datos '!$H$15*0.76</f>
        <v>#DIV/0!</v>
      </c>
      <c r="K21" s="33" t="e">
        <f t="shared" si="2"/>
        <v>#N/A</v>
      </c>
      <c r="L21" s="34" t="e">
        <f t="shared" si="3"/>
        <v>#DIV/0!</v>
      </c>
      <c r="M21" s="32">
        <f>+'Introducir Datos '!E36*'Introducir Datos '!$C$16*0.76</f>
        <v>0</v>
      </c>
      <c r="N21" s="32" t="e">
        <f>+'Introducir Datos '!E36*'Introducir Datos '!$H$16*0.76</f>
        <v>#DIV/0!</v>
      </c>
      <c r="O21" s="33" t="e">
        <f t="shared" si="4"/>
        <v>#N/A</v>
      </c>
      <c r="P21" s="34" t="e">
        <f t="shared" si="5"/>
        <v>#DIV/0!</v>
      </c>
      <c r="Q21" s="35">
        <f t="shared" si="6"/>
        <v>0</v>
      </c>
    </row>
    <row r="22" spans="2:17" ht="15.75" customHeight="1">
      <c r="B22" s="14" t="s">
        <v>53</v>
      </c>
      <c r="C22" s="30">
        <f>+'Introducir Datos '!F37</f>
        <v>0</v>
      </c>
      <c r="D22" s="31">
        <f>+'Introducir Datos '!G37</f>
        <v>0</v>
      </c>
      <c r="E22" s="32">
        <f>+'Introducir Datos '!E37*'Introducir Datos '!$C$14*0.76</f>
        <v>0</v>
      </c>
      <c r="F22" s="32" t="e">
        <f>+'Introducir Datos '!E37*'Introducir Datos '!$H$14*0.76</f>
        <v>#DIV/0!</v>
      </c>
      <c r="G22" s="33" t="e">
        <f t="shared" si="0"/>
        <v>#N/A</v>
      </c>
      <c r="H22" s="34" t="e">
        <f t="shared" si="1"/>
        <v>#DIV/0!</v>
      </c>
      <c r="I22" s="32">
        <f>+'Introducir Datos '!E37*'Introducir Datos '!$C$15*0.76</f>
        <v>0</v>
      </c>
      <c r="J22" s="32" t="e">
        <f>+'Introducir Datos '!E37*'Introducir Datos '!$H$15*0.76</f>
        <v>#DIV/0!</v>
      </c>
      <c r="K22" s="33" t="e">
        <f t="shared" si="2"/>
        <v>#N/A</v>
      </c>
      <c r="L22" s="34" t="e">
        <f t="shared" si="3"/>
        <v>#DIV/0!</v>
      </c>
      <c r="M22" s="32">
        <f>+'Introducir Datos '!E37*'Introducir Datos '!$C$16*0.76</f>
        <v>0</v>
      </c>
      <c r="N22" s="32" t="e">
        <f>+'Introducir Datos '!E37*'Introducir Datos '!$H$16*0.76</f>
        <v>#DIV/0!</v>
      </c>
      <c r="O22" s="33" t="e">
        <f t="shared" si="4"/>
        <v>#N/A</v>
      </c>
      <c r="P22" s="34" t="e">
        <f t="shared" si="5"/>
        <v>#DIV/0!</v>
      </c>
      <c r="Q22" s="35">
        <f t="shared" si="6"/>
        <v>0</v>
      </c>
    </row>
    <row r="23" spans="2:17" ht="15.75" customHeight="1">
      <c r="B23" s="14" t="s">
        <v>54</v>
      </c>
      <c r="C23" s="30">
        <f>+'Introducir Datos '!F38</f>
        <v>0</v>
      </c>
      <c r="D23" s="31">
        <f>+'Introducir Datos '!G38</f>
        <v>0</v>
      </c>
      <c r="E23" s="32">
        <f>+'Introducir Datos '!E38*'Introducir Datos '!$C$14*0.76</f>
        <v>0</v>
      </c>
      <c r="F23" s="32" t="e">
        <f>+'Introducir Datos '!E38*'Introducir Datos '!$H$14*0.76</f>
        <v>#DIV/0!</v>
      </c>
      <c r="G23" s="33" t="e">
        <f t="shared" si="0"/>
        <v>#N/A</v>
      </c>
      <c r="H23" s="34" t="e">
        <f t="shared" si="1"/>
        <v>#DIV/0!</v>
      </c>
      <c r="I23" s="32">
        <f>+'Introducir Datos '!E38*'Introducir Datos '!$C$15*0.76</f>
        <v>0</v>
      </c>
      <c r="J23" s="32" t="e">
        <f>+'Introducir Datos '!E38*'Introducir Datos '!$H$15*0.76</f>
        <v>#DIV/0!</v>
      </c>
      <c r="K23" s="33" t="e">
        <f t="shared" si="2"/>
        <v>#N/A</v>
      </c>
      <c r="L23" s="34" t="e">
        <f t="shared" si="3"/>
        <v>#DIV/0!</v>
      </c>
      <c r="M23" s="32">
        <f>+'Introducir Datos '!E38*'Introducir Datos '!$C$16*0.76</f>
        <v>0</v>
      </c>
      <c r="N23" s="32" t="e">
        <f>+'Introducir Datos '!E38*'Introducir Datos '!$H$16*0.76</f>
        <v>#DIV/0!</v>
      </c>
      <c r="O23" s="33" t="e">
        <f t="shared" si="4"/>
        <v>#N/A</v>
      </c>
      <c r="P23" s="34" t="e">
        <f t="shared" si="5"/>
        <v>#DIV/0!</v>
      </c>
      <c r="Q23" s="35">
        <f t="shared" si="6"/>
        <v>0</v>
      </c>
    </row>
    <row r="24" spans="2:17" ht="15.75" customHeight="1">
      <c r="B24" s="14" t="s">
        <v>55</v>
      </c>
      <c r="C24" s="30">
        <f>+'Introducir Datos '!F39</f>
        <v>0</v>
      </c>
      <c r="D24" s="31">
        <f>+'Introducir Datos '!G39</f>
        <v>0</v>
      </c>
      <c r="E24" s="32">
        <f>+'Introducir Datos '!E39*'Introducir Datos '!$C$14*0.76</f>
        <v>0</v>
      </c>
      <c r="F24" s="32" t="e">
        <f>+'Introducir Datos '!E39*'Introducir Datos '!$H$14*0.76</f>
        <v>#DIV/0!</v>
      </c>
      <c r="G24" s="33" t="e">
        <f t="shared" si="0"/>
        <v>#N/A</v>
      </c>
      <c r="H24" s="34" t="e">
        <f t="shared" si="1"/>
        <v>#DIV/0!</v>
      </c>
      <c r="I24" s="32">
        <f>+'Introducir Datos '!E39*'Introducir Datos '!$C$15*0.76</f>
        <v>0</v>
      </c>
      <c r="J24" s="32" t="e">
        <f>+'Introducir Datos '!E39*'Introducir Datos '!$H$15*0.76</f>
        <v>#DIV/0!</v>
      </c>
      <c r="K24" s="33" t="e">
        <f t="shared" si="2"/>
        <v>#N/A</v>
      </c>
      <c r="L24" s="34" t="e">
        <f t="shared" si="3"/>
        <v>#DIV/0!</v>
      </c>
      <c r="M24" s="32">
        <f>+'Introducir Datos '!E39*'Introducir Datos '!$C$16*0.76</f>
        <v>0</v>
      </c>
      <c r="N24" s="32" t="e">
        <f>+'Introducir Datos '!E39*'Introducir Datos '!$H$16*0.76</f>
        <v>#DIV/0!</v>
      </c>
      <c r="O24" s="33" t="e">
        <f t="shared" si="4"/>
        <v>#N/A</v>
      </c>
      <c r="P24" s="34" t="e">
        <f t="shared" si="5"/>
        <v>#DIV/0!</v>
      </c>
      <c r="Q24" s="35">
        <f t="shared" si="6"/>
        <v>0</v>
      </c>
    </row>
    <row r="25" spans="2:17" ht="15.75" customHeight="1">
      <c r="B25" s="14" t="s">
        <v>56</v>
      </c>
      <c r="C25" s="30">
        <f>+'Introducir Datos '!F40</f>
        <v>0</v>
      </c>
      <c r="D25" s="31">
        <f>+'Introducir Datos '!G40</f>
        <v>0</v>
      </c>
      <c r="E25" s="32">
        <f>+'Introducir Datos '!E40*'Introducir Datos '!$C$14*0.76</f>
        <v>0</v>
      </c>
      <c r="F25" s="32" t="e">
        <f>+'Introducir Datos '!E40*'Introducir Datos '!$H$14*0.76</f>
        <v>#DIV/0!</v>
      </c>
      <c r="G25" s="33" t="e">
        <f t="shared" si="0"/>
        <v>#N/A</v>
      </c>
      <c r="H25" s="34" t="e">
        <f t="shared" si="1"/>
        <v>#DIV/0!</v>
      </c>
      <c r="I25" s="32">
        <f>+'Introducir Datos '!E40*'Introducir Datos '!$C$15*0.76</f>
        <v>0</v>
      </c>
      <c r="J25" s="32" t="e">
        <f>+'Introducir Datos '!E40*'Introducir Datos '!$H$15*0.76</f>
        <v>#DIV/0!</v>
      </c>
      <c r="K25" s="33" t="e">
        <f t="shared" si="2"/>
        <v>#N/A</v>
      </c>
      <c r="L25" s="34" t="e">
        <f t="shared" si="3"/>
        <v>#DIV/0!</v>
      </c>
      <c r="M25" s="32">
        <f>+'Introducir Datos '!E40*'Introducir Datos '!$C$16*0.76</f>
        <v>0</v>
      </c>
      <c r="N25" s="32" t="e">
        <f>+'Introducir Datos '!E40*'Introducir Datos '!$H$16*0.76</f>
        <v>#DIV/0!</v>
      </c>
      <c r="O25" s="33" t="e">
        <f t="shared" si="4"/>
        <v>#N/A</v>
      </c>
      <c r="P25" s="34" t="e">
        <f t="shared" si="5"/>
        <v>#DIV/0!</v>
      </c>
      <c r="Q25" s="35">
        <f t="shared" si="6"/>
        <v>0</v>
      </c>
    </row>
    <row r="26" spans="2:17" ht="15.75" customHeight="1">
      <c r="B26" s="14" t="s">
        <v>57</v>
      </c>
      <c r="C26" s="30">
        <f>+'Introducir Datos '!F41</f>
        <v>0</v>
      </c>
      <c r="D26" s="31">
        <f>+'Introducir Datos '!G41</f>
        <v>0</v>
      </c>
      <c r="E26" s="32">
        <f>+'Introducir Datos '!E41*'Introducir Datos '!$C$14*0.76</f>
        <v>0</v>
      </c>
      <c r="F26" s="32" t="e">
        <f>+'Introducir Datos '!E41*'Introducir Datos '!$H$14*0.76</f>
        <v>#DIV/0!</v>
      </c>
      <c r="G26" s="33" t="e">
        <f t="shared" si="0"/>
        <v>#N/A</v>
      </c>
      <c r="H26" s="34" t="e">
        <f t="shared" si="1"/>
        <v>#DIV/0!</v>
      </c>
      <c r="I26" s="32">
        <f>+'Introducir Datos '!E41*'Introducir Datos '!$C$15*0.76</f>
        <v>0</v>
      </c>
      <c r="J26" s="32" t="e">
        <f>+'Introducir Datos '!E41*'Introducir Datos '!$H$15*0.76</f>
        <v>#DIV/0!</v>
      </c>
      <c r="K26" s="33" t="e">
        <f t="shared" si="2"/>
        <v>#N/A</v>
      </c>
      <c r="L26" s="34" t="e">
        <f t="shared" si="3"/>
        <v>#DIV/0!</v>
      </c>
      <c r="M26" s="32">
        <f>+'Introducir Datos '!E41*'Introducir Datos '!$C$16*0.76</f>
        <v>0</v>
      </c>
      <c r="N26" s="32" t="e">
        <f>+'Introducir Datos '!E41*'Introducir Datos '!$H$16*0.76</f>
        <v>#DIV/0!</v>
      </c>
      <c r="O26" s="33" t="e">
        <f t="shared" si="4"/>
        <v>#N/A</v>
      </c>
      <c r="P26" s="34" t="e">
        <f t="shared" si="5"/>
        <v>#DIV/0!</v>
      </c>
      <c r="Q26" s="35">
        <f t="shared" si="6"/>
        <v>0</v>
      </c>
    </row>
    <row r="27" spans="2:17" ht="15.75" customHeight="1">
      <c r="B27" s="14" t="s">
        <v>58</v>
      </c>
      <c r="C27" s="30">
        <f>+'Introducir Datos '!F42</f>
        <v>0</v>
      </c>
      <c r="D27" s="31">
        <f>+'Introducir Datos '!G42</f>
        <v>0</v>
      </c>
      <c r="E27" s="32">
        <f>+'Introducir Datos '!E42*'Introducir Datos '!$C$14*0.76</f>
        <v>0</v>
      </c>
      <c r="F27" s="32" t="e">
        <f>+'Introducir Datos '!E42*'Introducir Datos '!$H$14*0.76</f>
        <v>#DIV/0!</v>
      </c>
      <c r="G27" s="33" t="e">
        <f t="shared" si="0"/>
        <v>#N/A</v>
      </c>
      <c r="H27" s="34" t="e">
        <f t="shared" si="1"/>
        <v>#DIV/0!</v>
      </c>
      <c r="I27" s="32">
        <f>+'Introducir Datos '!E42*'Introducir Datos '!$C$15*0.76</f>
        <v>0</v>
      </c>
      <c r="J27" s="32" t="e">
        <f>+'Introducir Datos '!E42*'Introducir Datos '!$H$15*0.76</f>
        <v>#DIV/0!</v>
      </c>
      <c r="K27" s="33" t="e">
        <f t="shared" si="2"/>
        <v>#N/A</v>
      </c>
      <c r="L27" s="34" t="e">
        <f t="shared" si="3"/>
        <v>#DIV/0!</v>
      </c>
      <c r="M27" s="32">
        <f>+'Introducir Datos '!E42*'Introducir Datos '!$C$16*0.76</f>
        <v>0</v>
      </c>
      <c r="N27" s="32" t="e">
        <f>+'Introducir Datos '!E42*'Introducir Datos '!$H$16*0.76</f>
        <v>#DIV/0!</v>
      </c>
      <c r="O27" s="33" t="e">
        <f t="shared" si="4"/>
        <v>#N/A</v>
      </c>
      <c r="P27" s="34" t="e">
        <f t="shared" si="5"/>
        <v>#DIV/0!</v>
      </c>
      <c r="Q27" s="35">
        <f t="shared" si="6"/>
        <v>0</v>
      </c>
    </row>
    <row r="28" spans="2:17" ht="15.75" customHeight="1">
      <c r="B28" s="14" t="s">
        <v>59</v>
      </c>
      <c r="C28" s="30">
        <f>+'Introducir Datos '!F43</f>
        <v>0</v>
      </c>
      <c r="D28" s="31">
        <f>+'Introducir Datos '!G43</f>
        <v>0</v>
      </c>
      <c r="E28" s="32">
        <f>+'Introducir Datos '!E43*'Introducir Datos '!$C$14*0.76</f>
        <v>0</v>
      </c>
      <c r="F28" s="32" t="e">
        <f>+'Introducir Datos '!E43*'Introducir Datos '!$H$14*0.76</f>
        <v>#DIV/0!</v>
      </c>
      <c r="G28" s="33" t="e">
        <f t="shared" si="0"/>
        <v>#N/A</v>
      </c>
      <c r="H28" s="34" t="e">
        <f t="shared" si="1"/>
        <v>#DIV/0!</v>
      </c>
      <c r="I28" s="32">
        <f>+'Introducir Datos '!E43*'Introducir Datos '!$C$15*0.76</f>
        <v>0</v>
      </c>
      <c r="J28" s="32" t="e">
        <f>+'Introducir Datos '!E43*'Introducir Datos '!$H$15*0.76</f>
        <v>#DIV/0!</v>
      </c>
      <c r="K28" s="33" t="e">
        <f t="shared" si="2"/>
        <v>#N/A</v>
      </c>
      <c r="L28" s="34" t="e">
        <f t="shared" si="3"/>
        <v>#DIV/0!</v>
      </c>
      <c r="M28" s="32">
        <f>+'Introducir Datos '!E43*'Introducir Datos '!$C$16*0.76</f>
        <v>0</v>
      </c>
      <c r="N28" s="32" t="e">
        <f>+'Introducir Datos '!E43*'Introducir Datos '!$H$16*0.76</f>
        <v>#DIV/0!</v>
      </c>
      <c r="O28" s="33" t="e">
        <f t="shared" si="4"/>
        <v>#N/A</v>
      </c>
      <c r="P28" s="34" t="e">
        <f t="shared" si="5"/>
        <v>#DIV/0!</v>
      </c>
      <c r="Q28" s="35">
        <f t="shared" si="6"/>
        <v>0</v>
      </c>
    </row>
    <row r="29" spans="2:17" ht="15.75" customHeight="1">
      <c r="B29" s="14" t="s">
        <v>60</v>
      </c>
      <c r="C29" s="30">
        <f>+'Introducir Datos '!F44</f>
        <v>0</v>
      </c>
      <c r="D29" s="31">
        <f>+'Introducir Datos '!G44</f>
        <v>0</v>
      </c>
      <c r="E29" s="32">
        <f>+'Introducir Datos '!E44*'Introducir Datos '!$C$14*0.76</f>
        <v>0</v>
      </c>
      <c r="F29" s="32" t="e">
        <f>+'Introducir Datos '!E44*'Introducir Datos '!$H$14*0.76</f>
        <v>#DIV/0!</v>
      </c>
      <c r="G29" s="33" t="e">
        <f t="shared" si="0"/>
        <v>#N/A</v>
      </c>
      <c r="H29" s="34" t="e">
        <f t="shared" si="1"/>
        <v>#DIV/0!</v>
      </c>
      <c r="I29" s="32">
        <f>+'Introducir Datos '!E44*'Introducir Datos '!$C$15*0.76</f>
        <v>0</v>
      </c>
      <c r="J29" s="32" t="e">
        <f>+'Introducir Datos '!E44*'Introducir Datos '!$H$15*0.76</f>
        <v>#DIV/0!</v>
      </c>
      <c r="K29" s="33" t="e">
        <f t="shared" si="2"/>
        <v>#N/A</v>
      </c>
      <c r="L29" s="34" t="e">
        <f t="shared" si="3"/>
        <v>#DIV/0!</v>
      </c>
      <c r="M29" s="32">
        <f>+'Introducir Datos '!E44*'Introducir Datos '!$C$16*0.76</f>
        <v>0</v>
      </c>
      <c r="N29" s="32" t="e">
        <f>+'Introducir Datos '!E44*'Introducir Datos '!$H$16*0.76</f>
        <v>#DIV/0!</v>
      </c>
      <c r="O29" s="33" t="e">
        <f t="shared" si="4"/>
        <v>#N/A</v>
      </c>
      <c r="P29" s="34" t="e">
        <f t="shared" si="5"/>
        <v>#DIV/0!</v>
      </c>
      <c r="Q29" s="35">
        <f t="shared" si="6"/>
        <v>0</v>
      </c>
    </row>
    <row r="30" spans="2:17" ht="15.75" customHeight="1">
      <c r="B30" s="14" t="s">
        <v>61</v>
      </c>
      <c r="C30" s="30">
        <f>+'Introducir Datos '!F45</f>
        <v>0</v>
      </c>
      <c r="D30" s="31">
        <f>+'Introducir Datos '!G45</f>
        <v>0</v>
      </c>
      <c r="E30" s="32">
        <f>+'Introducir Datos '!E45*'Introducir Datos '!$C$14*0.76</f>
        <v>0</v>
      </c>
      <c r="F30" s="32" t="e">
        <f>+'Introducir Datos '!E45*'Introducir Datos '!$H$14*0.76</f>
        <v>#DIV/0!</v>
      </c>
      <c r="G30" s="33" t="e">
        <f t="shared" si="0"/>
        <v>#N/A</v>
      </c>
      <c r="H30" s="34" t="e">
        <f t="shared" si="1"/>
        <v>#DIV/0!</v>
      </c>
      <c r="I30" s="32">
        <f>+'Introducir Datos '!E45*'Introducir Datos '!$C$15*0.76</f>
        <v>0</v>
      </c>
      <c r="J30" s="32" t="e">
        <f>+'Introducir Datos '!E45*'Introducir Datos '!$H$15*0.76</f>
        <v>#DIV/0!</v>
      </c>
      <c r="K30" s="33" t="e">
        <f t="shared" si="2"/>
        <v>#N/A</v>
      </c>
      <c r="L30" s="34" t="e">
        <f t="shared" si="3"/>
        <v>#DIV/0!</v>
      </c>
      <c r="M30" s="32">
        <f>+'Introducir Datos '!E45*'Introducir Datos '!$C$16*0.76</f>
        <v>0</v>
      </c>
      <c r="N30" s="32" t="e">
        <f>+'Introducir Datos '!E45*'Introducir Datos '!$H$16*0.76</f>
        <v>#DIV/0!</v>
      </c>
      <c r="O30" s="33" t="e">
        <f t="shared" si="4"/>
        <v>#N/A</v>
      </c>
      <c r="P30" s="34" t="e">
        <f t="shared" si="5"/>
        <v>#DIV/0!</v>
      </c>
      <c r="Q30" s="35">
        <f t="shared" si="6"/>
        <v>0</v>
      </c>
    </row>
    <row r="31" spans="2:17" ht="15.75" customHeight="1">
      <c r="B31" s="14" t="s">
        <v>62</v>
      </c>
      <c r="C31" s="30">
        <f>+'Introducir Datos '!F46</f>
        <v>0</v>
      </c>
      <c r="D31" s="31">
        <f>+'Introducir Datos '!G46</f>
        <v>0</v>
      </c>
      <c r="E31" s="32">
        <f>+'Introducir Datos '!E46*'Introducir Datos '!$C$14*0.76</f>
        <v>0</v>
      </c>
      <c r="F31" s="32" t="e">
        <f>+'Introducir Datos '!E46*'Introducir Datos '!$H$14*0.76</f>
        <v>#DIV/0!</v>
      </c>
      <c r="G31" s="33" t="e">
        <f t="shared" si="0"/>
        <v>#N/A</v>
      </c>
      <c r="H31" s="34" t="e">
        <f t="shared" si="1"/>
        <v>#DIV/0!</v>
      </c>
      <c r="I31" s="32">
        <f>+'Introducir Datos '!E46*'Introducir Datos '!$C$15*0.76</f>
        <v>0</v>
      </c>
      <c r="J31" s="32" t="e">
        <f>+'Introducir Datos '!E46*'Introducir Datos '!$H$15*0.76</f>
        <v>#DIV/0!</v>
      </c>
      <c r="K31" s="33" t="e">
        <f t="shared" si="2"/>
        <v>#N/A</v>
      </c>
      <c r="L31" s="34" t="e">
        <f t="shared" si="3"/>
        <v>#DIV/0!</v>
      </c>
      <c r="M31" s="32">
        <f>+'Introducir Datos '!E46*'Introducir Datos '!$C$16*0.76</f>
        <v>0</v>
      </c>
      <c r="N31" s="32" t="e">
        <f>+'Introducir Datos '!E46*'Introducir Datos '!$H$16*0.76</f>
        <v>#DIV/0!</v>
      </c>
      <c r="O31" s="33" t="e">
        <f t="shared" si="4"/>
        <v>#N/A</v>
      </c>
      <c r="P31" s="34" t="e">
        <f t="shared" si="5"/>
        <v>#DIV/0!</v>
      </c>
      <c r="Q31" s="35">
        <f t="shared" si="6"/>
        <v>0</v>
      </c>
    </row>
    <row r="32" spans="2:17" ht="15.75" customHeight="1">
      <c r="B32" s="14" t="s">
        <v>63</v>
      </c>
      <c r="C32" s="30">
        <f>+'Introducir Datos '!F47</f>
        <v>0</v>
      </c>
      <c r="D32" s="31">
        <f>+'Introducir Datos '!G47</f>
        <v>0</v>
      </c>
      <c r="E32" s="32">
        <f>+'Introducir Datos '!E47*'Introducir Datos '!$C$14*0.76</f>
        <v>0</v>
      </c>
      <c r="F32" s="32" t="e">
        <f>+'Introducir Datos '!E47*'Introducir Datos '!$H$14*0.76</f>
        <v>#DIV/0!</v>
      </c>
      <c r="G32" s="33" t="e">
        <f t="shared" si="0"/>
        <v>#N/A</v>
      </c>
      <c r="H32" s="34" t="e">
        <f t="shared" si="1"/>
        <v>#DIV/0!</v>
      </c>
      <c r="I32" s="32">
        <f>+'Introducir Datos '!E47*'Introducir Datos '!$C$15*0.76</f>
        <v>0</v>
      </c>
      <c r="J32" s="32" t="e">
        <f>+'Introducir Datos '!E47*'Introducir Datos '!$H$15*0.76</f>
        <v>#DIV/0!</v>
      </c>
      <c r="K32" s="33" t="e">
        <f t="shared" si="2"/>
        <v>#N/A</v>
      </c>
      <c r="L32" s="34" t="e">
        <f t="shared" si="3"/>
        <v>#DIV/0!</v>
      </c>
      <c r="M32" s="32">
        <f>+'Introducir Datos '!E47*'Introducir Datos '!$C$16*0.76</f>
        <v>0</v>
      </c>
      <c r="N32" s="32" t="e">
        <f>+'Introducir Datos '!E47*'Introducir Datos '!$H$16*0.76</f>
        <v>#DIV/0!</v>
      </c>
      <c r="O32" s="33" t="e">
        <f t="shared" si="4"/>
        <v>#N/A</v>
      </c>
      <c r="P32" s="34" t="e">
        <f t="shared" si="5"/>
        <v>#DIV/0!</v>
      </c>
      <c r="Q32" s="35">
        <f t="shared" si="6"/>
        <v>0</v>
      </c>
    </row>
    <row r="33" spans="2:17" ht="15.75" customHeight="1">
      <c r="B33" s="14" t="s">
        <v>64</v>
      </c>
      <c r="C33" s="30">
        <f>+'Introducir Datos '!F48</f>
        <v>0</v>
      </c>
      <c r="D33" s="31">
        <f>+'Introducir Datos '!G48</f>
        <v>0</v>
      </c>
      <c r="E33" s="32">
        <f>+'Introducir Datos '!E48*'Introducir Datos '!$C$14*0.76</f>
        <v>0</v>
      </c>
      <c r="F33" s="32" t="e">
        <f>+'Introducir Datos '!E48*'Introducir Datos '!$H$14*0.76</f>
        <v>#DIV/0!</v>
      </c>
      <c r="G33" s="33" t="e">
        <f t="shared" si="0"/>
        <v>#N/A</v>
      </c>
      <c r="H33" s="34" t="e">
        <f t="shared" si="1"/>
        <v>#DIV/0!</v>
      </c>
      <c r="I33" s="32">
        <f>+'Introducir Datos '!E48*'Introducir Datos '!$C$15*0.76</f>
        <v>0</v>
      </c>
      <c r="J33" s="32" t="e">
        <f>+'Introducir Datos '!E48*'Introducir Datos '!$H$15*0.76</f>
        <v>#DIV/0!</v>
      </c>
      <c r="K33" s="33" t="e">
        <f t="shared" si="2"/>
        <v>#N/A</v>
      </c>
      <c r="L33" s="34" t="e">
        <f t="shared" si="3"/>
        <v>#DIV/0!</v>
      </c>
      <c r="M33" s="32">
        <f>+'Introducir Datos '!E48*'Introducir Datos '!$C$16*0.76</f>
        <v>0</v>
      </c>
      <c r="N33" s="32" t="e">
        <f>+'Introducir Datos '!E48*'Introducir Datos '!$H$16*0.76</f>
        <v>#DIV/0!</v>
      </c>
      <c r="O33" s="33" t="e">
        <f t="shared" si="4"/>
        <v>#N/A</v>
      </c>
      <c r="P33" s="34" t="e">
        <f t="shared" si="5"/>
        <v>#DIV/0!</v>
      </c>
      <c r="Q33" s="35">
        <f t="shared" si="6"/>
        <v>0</v>
      </c>
    </row>
    <row r="34" spans="2:17" ht="15.75" customHeight="1">
      <c r="B34" s="14" t="s">
        <v>65</v>
      </c>
      <c r="C34" s="30">
        <f>+'Introducir Datos '!F49</f>
        <v>0</v>
      </c>
      <c r="D34" s="31">
        <f>+'Introducir Datos '!G49</f>
        <v>0</v>
      </c>
      <c r="E34" s="32">
        <f>+'Introducir Datos '!E49*'Introducir Datos '!$C$14*0.76</f>
        <v>0</v>
      </c>
      <c r="F34" s="32" t="e">
        <f>+'Introducir Datos '!E49*'Introducir Datos '!$H$14*0.76</f>
        <v>#DIV/0!</v>
      </c>
      <c r="G34" s="33" t="e">
        <f t="shared" si="0"/>
        <v>#N/A</v>
      </c>
      <c r="H34" s="34" t="e">
        <f t="shared" si="1"/>
        <v>#DIV/0!</v>
      </c>
      <c r="I34" s="32">
        <f>+'Introducir Datos '!E49*'Introducir Datos '!$C$15*0.76</f>
        <v>0</v>
      </c>
      <c r="J34" s="32" t="e">
        <f>+'Introducir Datos '!E49*'Introducir Datos '!$H$15*0.76</f>
        <v>#DIV/0!</v>
      </c>
      <c r="K34" s="33" t="e">
        <f t="shared" si="2"/>
        <v>#N/A</v>
      </c>
      <c r="L34" s="34" t="e">
        <f t="shared" si="3"/>
        <v>#DIV/0!</v>
      </c>
      <c r="M34" s="32">
        <f>+'Introducir Datos '!E49*'Introducir Datos '!$C$16*0.76</f>
        <v>0</v>
      </c>
      <c r="N34" s="32" t="e">
        <f>+'Introducir Datos '!E49*'Introducir Datos '!$H$16*0.76</f>
        <v>#DIV/0!</v>
      </c>
      <c r="O34" s="33" t="e">
        <f t="shared" si="4"/>
        <v>#N/A</v>
      </c>
      <c r="P34" s="34" t="e">
        <f t="shared" si="5"/>
        <v>#DIV/0!</v>
      </c>
      <c r="Q34" s="35">
        <f t="shared" si="6"/>
        <v>0</v>
      </c>
    </row>
    <row r="35" spans="2:17" ht="15.75" customHeight="1">
      <c r="B35" s="14" t="s">
        <v>66</v>
      </c>
      <c r="C35" s="30">
        <f>+'Introducir Datos '!F50</f>
        <v>0</v>
      </c>
      <c r="D35" s="31">
        <f>+'Introducir Datos '!G50</f>
        <v>0</v>
      </c>
      <c r="E35" s="32">
        <f>+'Introducir Datos '!E50*'Introducir Datos '!$C$14*0.76</f>
        <v>0</v>
      </c>
      <c r="F35" s="32" t="e">
        <f>+'Introducir Datos '!E50*'Introducir Datos '!$H$14*0.76</f>
        <v>#DIV/0!</v>
      </c>
      <c r="G35" s="33" t="e">
        <f t="shared" si="0"/>
        <v>#N/A</v>
      </c>
      <c r="H35" s="34" t="e">
        <f t="shared" si="1"/>
        <v>#DIV/0!</v>
      </c>
      <c r="I35" s="32">
        <f>+'Introducir Datos '!E50*'Introducir Datos '!$C$15*0.76</f>
        <v>0</v>
      </c>
      <c r="J35" s="32" t="e">
        <f>+'Introducir Datos '!E50*'Introducir Datos '!$H$15*0.76</f>
        <v>#DIV/0!</v>
      </c>
      <c r="K35" s="33" t="e">
        <f t="shared" si="2"/>
        <v>#N/A</v>
      </c>
      <c r="L35" s="34" t="e">
        <f t="shared" si="3"/>
        <v>#DIV/0!</v>
      </c>
      <c r="M35" s="32">
        <f>+'Introducir Datos '!E50*'Introducir Datos '!$C$16*0.76</f>
        <v>0</v>
      </c>
      <c r="N35" s="32" t="e">
        <f>+'Introducir Datos '!E50*'Introducir Datos '!$H$16*0.76</f>
        <v>#DIV/0!</v>
      </c>
      <c r="O35" s="33" t="e">
        <f t="shared" si="4"/>
        <v>#N/A</v>
      </c>
      <c r="P35" s="34" t="e">
        <f t="shared" si="5"/>
        <v>#DIV/0!</v>
      </c>
      <c r="Q35" s="35">
        <f t="shared" si="6"/>
        <v>0</v>
      </c>
    </row>
    <row r="36" spans="2:17" ht="15" hidden="1" customHeight="1"/>
    <row r="37" spans="2:17" ht="15" hidden="1" customHeight="1"/>
    <row r="38" spans="2:17" ht="36.75" hidden="1" customHeight="1"/>
    <row r="39" spans="2:17" ht="15" hidden="1" customHeight="1"/>
    <row r="40" spans="2:17" ht="15" hidden="1" customHeight="1">
      <c r="B40" s="8" t="s">
        <v>92</v>
      </c>
    </row>
    <row r="41" spans="2:17" ht="15.75" hidden="1" customHeight="1">
      <c r="B41" s="8" t="s">
        <v>93</v>
      </c>
      <c r="E41" s="8">
        <v>26000</v>
      </c>
    </row>
    <row r="42" spans="2:17" ht="16.5" hidden="1" customHeight="1">
      <c r="B42" s="36" t="s">
        <v>94</v>
      </c>
      <c r="C42" s="37"/>
      <c r="D42" s="37"/>
      <c r="E42" s="37" t="s">
        <v>95</v>
      </c>
    </row>
    <row r="43" spans="2:17" ht="15" hidden="1" customHeight="1">
      <c r="B43" s="38" t="s">
        <v>67</v>
      </c>
      <c r="C43" s="39"/>
      <c r="D43" s="39"/>
      <c r="E43" s="39" t="s">
        <v>96</v>
      </c>
      <c r="F43" s="8">
        <v>17.7</v>
      </c>
    </row>
    <row r="44" spans="2:17" ht="15" hidden="1" customHeight="1">
      <c r="B44" s="38" t="s">
        <v>68</v>
      </c>
      <c r="C44" s="39"/>
      <c r="D44" s="39"/>
      <c r="E44" s="39" t="s">
        <v>96</v>
      </c>
      <c r="F44" s="8">
        <v>17.7</v>
      </c>
    </row>
    <row r="45" spans="2:17" ht="15" hidden="1" customHeight="1">
      <c r="B45" s="38" t="s">
        <v>69</v>
      </c>
      <c r="C45" s="39"/>
      <c r="D45" s="39"/>
      <c r="E45" s="39" t="s">
        <v>96</v>
      </c>
      <c r="F45" s="8">
        <v>17.7</v>
      </c>
    </row>
    <row r="46" spans="2:17" ht="15" hidden="1" customHeight="1">
      <c r="B46" s="38" t="s">
        <v>70</v>
      </c>
      <c r="C46" s="39"/>
      <c r="D46" s="39"/>
      <c r="E46" s="39" t="s">
        <v>96</v>
      </c>
      <c r="F46" s="8">
        <v>17.7</v>
      </c>
    </row>
    <row r="47" spans="2:17" ht="15" hidden="1" customHeight="1">
      <c r="B47" s="38" t="s">
        <v>71</v>
      </c>
      <c r="C47" s="39"/>
      <c r="D47" s="39"/>
      <c r="E47" s="39" t="s">
        <v>97</v>
      </c>
      <c r="F47" s="8">
        <v>25.21</v>
      </c>
    </row>
    <row r="48" spans="2:17" ht="15" hidden="1" customHeight="1">
      <c r="B48" s="38" t="s">
        <v>72</v>
      </c>
      <c r="C48" s="39"/>
      <c r="D48" s="39"/>
      <c r="E48" s="39" t="s">
        <v>96</v>
      </c>
      <c r="F48" s="8">
        <v>17.7</v>
      </c>
    </row>
    <row r="49" spans="2:11" ht="15" hidden="1" customHeight="1">
      <c r="B49" s="38" t="s">
        <v>73</v>
      </c>
      <c r="C49" s="39"/>
      <c r="D49" s="39"/>
      <c r="E49" s="39" t="s">
        <v>97</v>
      </c>
      <c r="F49" s="8">
        <v>25.21</v>
      </c>
      <c r="K49" s="40"/>
    </row>
    <row r="50" spans="2:11" ht="15" hidden="1" customHeight="1">
      <c r="B50" s="38" t="s">
        <v>74</v>
      </c>
      <c r="C50" s="39"/>
      <c r="D50" s="39"/>
      <c r="E50" s="39" t="s">
        <v>96</v>
      </c>
      <c r="F50" s="8">
        <v>17.7</v>
      </c>
      <c r="K50" s="40"/>
    </row>
    <row r="51" spans="2:11" ht="15" hidden="1" customHeight="1">
      <c r="B51" s="38" t="s">
        <v>75</v>
      </c>
      <c r="C51" s="39"/>
      <c r="D51" s="39"/>
      <c r="E51" s="39" t="s">
        <v>96</v>
      </c>
      <c r="F51" s="8">
        <v>17.7</v>
      </c>
    </row>
    <row r="52" spans="2:11" ht="15" hidden="1" customHeight="1">
      <c r="B52" s="38" t="s">
        <v>76</v>
      </c>
      <c r="C52" s="39"/>
      <c r="D52" s="39"/>
      <c r="E52" s="39" t="s">
        <v>98</v>
      </c>
      <c r="F52" s="8">
        <v>15.6</v>
      </c>
    </row>
    <row r="53" spans="2:11" ht="15" hidden="1" customHeight="1">
      <c r="B53" s="38" t="s">
        <v>77</v>
      </c>
      <c r="C53" s="39"/>
      <c r="D53" s="39"/>
      <c r="E53" s="39" t="s">
        <v>98</v>
      </c>
      <c r="F53" s="8">
        <v>15.6</v>
      </c>
    </row>
    <row r="54" spans="2:11" ht="15" hidden="1" customHeight="1">
      <c r="B54" s="38" t="s">
        <v>78</v>
      </c>
      <c r="C54" s="39"/>
      <c r="D54" s="39"/>
      <c r="E54" s="39" t="s">
        <v>97</v>
      </c>
      <c r="F54" s="8">
        <v>25.21</v>
      </c>
    </row>
    <row r="55" spans="2:11" ht="15" hidden="1" customHeight="1">
      <c r="B55" s="38" t="s">
        <v>79</v>
      </c>
      <c r="C55" s="39"/>
      <c r="D55" s="39"/>
      <c r="E55" s="39" t="s">
        <v>97</v>
      </c>
      <c r="F55" s="8">
        <v>25.21</v>
      </c>
    </row>
    <row r="56" spans="2:11" ht="15" hidden="1" customHeight="1">
      <c r="B56" s="38" t="s">
        <v>80</v>
      </c>
      <c r="C56" s="39"/>
      <c r="D56" s="39"/>
      <c r="E56" s="39" t="s">
        <v>97</v>
      </c>
      <c r="F56" s="8">
        <v>25.21</v>
      </c>
    </row>
    <row r="57" spans="2:11" ht="15.75" hidden="1" customHeight="1">
      <c r="B57" s="41" t="s">
        <v>81</v>
      </c>
      <c r="C57" s="42"/>
      <c r="D57" s="42"/>
      <c r="E57" s="42" t="s">
        <v>97</v>
      </c>
      <c r="F57" s="8">
        <v>25.21</v>
      </c>
    </row>
    <row r="58" spans="2:11" ht="15.75" hidden="1" customHeight="1"/>
    <row r="59" spans="2:11" ht="15.75" hidden="1" customHeight="1">
      <c r="B59" s="43" t="s">
        <v>96</v>
      </c>
      <c r="C59" s="44"/>
      <c r="D59" s="44"/>
      <c r="E59" s="44">
        <v>13.63</v>
      </c>
    </row>
    <row r="60" spans="2:11" ht="15.75" hidden="1" customHeight="1">
      <c r="B60" s="45" t="s">
        <v>98</v>
      </c>
      <c r="C60" s="46"/>
      <c r="D60" s="46"/>
      <c r="E60" s="39">
        <v>12.02</v>
      </c>
    </row>
    <row r="61" spans="2:11" ht="15" hidden="1" customHeight="1">
      <c r="B61" s="45" t="s">
        <v>97</v>
      </c>
      <c r="C61" s="46"/>
      <c r="D61" s="46"/>
      <c r="E61" s="39">
        <v>19.39</v>
      </c>
    </row>
    <row r="62" spans="2:11" ht="15" hidden="1" customHeight="1"/>
    <row r="63" spans="2:11" ht="15" hidden="1" customHeight="1"/>
    <row r="64" spans="2:11" ht="18.75" hidden="1" customHeight="1">
      <c r="C64" s="76" t="s">
        <v>99</v>
      </c>
      <c r="D64" s="64"/>
      <c r="E64" s="65"/>
    </row>
    <row r="65" spans="2:5" ht="15.75" hidden="1" customHeight="1">
      <c r="C65" s="47" t="s">
        <v>100</v>
      </c>
      <c r="D65" s="47" t="s">
        <v>101</v>
      </c>
      <c r="E65" s="47" t="s">
        <v>102</v>
      </c>
    </row>
    <row r="66" spans="2:5" ht="15.75" hidden="1" customHeight="1">
      <c r="B66" s="47" t="s">
        <v>103</v>
      </c>
      <c r="C66" s="48">
        <v>15</v>
      </c>
      <c r="D66" s="48">
        <v>20</v>
      </c>
      <c r="E66" s="48">
        <v>30</v>
      </c>
    </row>
    <row r="67" spans="2:5" ht="15.75" hidden="1" customHeight="1">
      <c r="B67" s="47" t="s">
        <v>104</v>
      </c>
      <c r="C67" s="48">
        <v>10</v>
      </c>
      <c r="D67" s="48">
        <v>15</v>
      </c>
      <c r="E67" s="48">
        <v>30</v>
      </c>
    </row>
    <row r="68" spans="2:5" ht="15.75" hidden="1" customHeight="1">
      <c r="B68" s="47" t="s">
        <v>105</v>
      </c>
      <c r="C68" s="48">
        <v>20</v>
      </c>
      <c r="D68" s="48">
        <v>30</v>
      </c>
      <c r="E68" s="48">
        <v>30</v>
      </c>
    </row>
    <row r="69" spans="2:5" ht="15.75" hidden="1" customHeight="1">
      <c r="B69" s="47" t="s">
        <v>106</v>
      </c>
      <c r="C69" s="48">
        <v>15</v>
      </c>
      <c r="D69" s="48">
        <v>20</v>
      </c>
      <c r="E69" s="48">
        <v>30</v>
      </c>
    </row>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641VBo/9NAfhk4qfBrj785F4DvrlIjOizswxLRauCEeIDbYlZctHaNrW5tbZbtRTV2TL3GkE5k2AAbkTJNk7w==" saltValue="aHVwWy7hN2bDnvI4g5ySMQ==" spinCount="100000" sheet="1" objects="1" scenarios="1"/>
  <mergeCells count="5">
    <mergeCell ref="A1:E1"/>
    <mergeCell ref="E4:H4"/>
    <mergeCell ref="I4:L4"/>
    <mergeCell ref="M4:P4"/>
    <mergeCell ref="C64:E6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00"/>
  <sheetViews>
    <sheetView showGridLines="0" tabSelected="1" zoomScale="70" zoomScaleNormal="70" workbookViewId="0">
      <selection activeCell="H17" sqref="H17"/>
    </sheetView>
  </sheetViews>
  <sheetFormatPr baseColWidth="10" defaultColWidth="14.42578125" defaultRowHeight="15" customHeight="1"/>
  <cols>
    <col min="1" max="1" width="14.5703125" customWidth="1"/>
    <col min="2" max="3" width="25.42578125" customWidth="1"/>
    <col min="4" max="4" width="17.5703125" customWidth="1"/>
    <col min="5" max="7" width="16.85546875" customWidth="1"/>
    <col min="8" max="8" width="26" customWidth="1"/>
    <col min="9" max="9" width="25.42578125" customWidth="1"/>
    <col min="10" max="10" width="22.28515625" customWidth="1"/>
    <col min="11" max="26" width="10.7109375" customWidth="1"/>
  </cols>
  <sheetData>
    <row r="3" spans="1:10" ht="23.25">
      <c r="B3" s="49" t="s">
        <v>107</v>
      </c>
      <c r="C3" s="49"/>
      <c r="D3" s="49"/>
    </row>
    <row r="5" spans="1:10" ht="15.75">
      <c r="B5" s="80" t="s">
        <v>108</v>
      </c>
      <c r="C5" s="65"/>
      <c r="D5" s="81">
        <f>+SUM(I14:I43)</f>
        <v>0</v>
      </c>
      <c r="E5" s="82"/>
    </row>
    <row r="6" spans="1:10" ht="15.75">
      <c r="B6" s="80" t="s">
        <v>109</v>
      </c>
      <c r="C6" s="65"/>
      <c r="D6" s="81">
        <f>+D5*0.76</f>
        <v>0</v>
      </c>
      <c r="E6" s="82"/>
    </row>
    <row r="7" spans="1:10" ht="15.75">
      <c r="B7" s="80" t="s">
        <v>110</v>
      </c>
      <c r="C7" s="65"/>
      <c r="D7" s="81">
        <f>+'Introducir Datos '!H10</f>
        <v>0</v>
      </c>
      <c r="E7" s="82"/>
    </row>
    <row r="8" spans="1:10" ht="15.75">
      <c r="B8" s="80" t="s">
        <v>111</v>
      </c>
      <c r="C8" s="65"/>
      <c r="D8" s="81">
        <f>+SUM(Cálculos!Q6:Q35)</f>
        <v>0</v>
      </c>
      <c r="E8" s="82"/>
    </row>
    <row r="9" spans="1:10" ht="15.75">
      <c r="B9" s="80" t="s">
        <v>112</v>
      </c>
      <c r="C9" s="65"/>
      <c r="D9" s="84" t="e">
        <f>+D5/Cálculos!$B$3/SUM(D14:D43)</f>
        <v>#DIV/0!</v>
      </c>
      <c r="E9" s="82"/>
    </row>
    <row r="10" spans="1:10" ht="15.75">
      <c r="B10" s="83" t="s">
        <v>113</v>
      </c>
      <c r="C10" s="65"/>
      <c r="D10" s="85" t="e">
        <f>+VLOOKUP('Introducir Datos '!H6,Cálculos!B42:F57,5,0)</f>
        <v>#N/A</v>
      </c>
      <c r="E10" s="82"/>
      <c r="F10" s="77" t="e">
        <f>+IF(D9&lt;=D10,"Costo dentro de los rangos Aceptados","Costo muy alto. Ajuste la Tecnología Recomendada")</f>
        <v>#DIV/0!</v>
      </c>
      <c r="G10" s="78"/>
      <c r="H10" s="79"/>
    </row>
    <row r="13" spans="1:10" ht="75">
      <c r="B13" s="10" t="s">
        <v>28</v>
      </c>
      <c r="C13" s="10" t="s">
        <v>29</v>
      </c>
      <c r="D13" s="10" t="s">
        <v>30</v>
      </c>
      <c r="E13" s="50" t="s">
        <v>114</v>
      </c>
      <c r="F13" s="51" t="s">
        <v>115</v>
      </c>
      <c r="G13" s="52" t="s">
        <v>116</v>
      </c>
      <c r="H13" s="53" t="s">
        <v>117</v>
      </c>
      <c r="I13" s="10" t="s">
        <v>118</v>
      </c>
      <c r="J13" s="10" t="s">
        <v>119</v>
      </c>
    </row>
    <row r="14" spans="1:10" ht="18.75">
      <c r="A14" s="14" t="s">
        <v>33</v>
      </c>
      <c r="B14" s="15" t="str">
        <f>+IF('Introducir Datos '!C21=0,"",'Introducir Datos '!C21)</f>
        <v/>
      </c>
      <c r="C14" s="15" t="str">
        <f>+IF('Introducir Datos '!D21=0,"",'Introducir Datos '!D21)</f>
        <v/>
      </c>
      <c r="D14" s="16" t="str">
        <f>+IF('Introducir Datos '!E21=0,"",'Introducir Datos '!E21)</f>
        <v/>
      </c>
      <c r="E14" s="54" t="str">
        <f>+IF(D14="","",Cálculos!H6)</f>
        <v/>
      </c>
      <c r="F14" s="54" t="str">
        <f>+IF(D14="","",Cálculos!L6)</f>
        <v/>
      </c>
      <c r="G14" s="54" t="str">
        <f>+IF(D14="","",Cálculos!P6)</f>
        <v/>
      </c>
      <c r="H14" s="55" t="str">
        <f t="shared" ref="H14:H43" si="0">+IF(E14="","",IF(AND(E14&lt;F14,E14&lt;G14),"Pavimento Asfáltico",IF(F14&lt;G14,"Concreto Asfáltico","Pavimento Homigón")))</f>
        <v/>
      </c>
      <c r="I14" s="56" t="str">
        <f>+IF(H14="","",IF(H14=Cálculos!$E$4,Cálculos!E6,0)+IF(H14=Cálculos!$I$4,Cálculos!I6,0)+IF(H14=Cálculos!$M$4,Cálculos!M6,0))</f>
        <v/>
      </c>
      <c r="J14" s="57" t="str">
        <f t="shared" ref="J14:J43" si="1">+IF(H14="","",I14/D14/0.76)</f>
        <v/>
      </c>
    </row>
    <row r="15" spans="1:10" ht="18.75">
      <c r="A15" s="14" t="s">
        <v>35</v>
      </c>
      <c r="B15" s="15" t="str">
        <f>+IF('Introducir Datos '!C22=0,"",'Introducir Datos '!C22)</f>
        <v/>
      </c>
      <c r="C15" s="15" t="str">
        <f>+IF('Introducir Datos '!D22=0,"",'Introducir Datos '!D22)</f>
        <v/>
      </c>
      <c r="D15" s="16" t="str">
        <f>+IF('Introducir Datos '!E22=0,"",'Introducir Datos '!E22)</f>
        <v/>
      </c>
      <c r="E15" s="54" t="str">
        <f>+IF(D15="","",Cálculos!H7)</f>
        <v/>
      </c>
      <c r="F15" s="54" t="str">
        <f>+IF(D15="","",Cálculos!L7)</f>
        <v/>
      </c>
      <c r="G15" s="54" t="str">
        <f>+IF(D15="","",Cálculos!P7)</f>
        <v/>
      </c>
      <c r="H15" s="55" t="str">
        <f t="shared" si="0"/>
        <v/>
      </c>
      <c r="I15" s="56" t="str">
        <f>+IF(H15="","",IF(H15=Cálculos!$E$4,Cálculos!E7,0)+IF(H15=Cálculos!$I$4,Cálculos!I7,0)+IF(H15=Cálculos!$M$4,Cálculos!M7,0))</f>
        <v/>
      </c>
      <c r="J15" s="57" t="str">
        <f t="shared" si="1"/>
        <v/>
      </c>
    </row>
    <row r="16" spans="1:10" ht="18.75">
      <c r="A16" s="14" t="s">
        <v>37</v>
      </c>
      <c r="B16" s="15" t="str">
        <f>+IF('Introducir Datos '!C23=0,"",'Introducir Datos '!C23)</f>
        <v/>
      </c>
      <c r="C16" s="15" t="str">
        <f>+IF('Introducir Datos '!D23=0,"",'Introducir Datos '!D23)</f>
        <v/>
      </c>
      <c r="D16" s="16" t="str">
        <f>+IF('Introducir Datos '!E23=0,"",'Introducir Datos '!E23)</f>
        <v/>
      </c>
      <c r="E16" s="54" t="str">
        <f>+IF(D16="","",Cálculos!H8)</f>
        <v/>
      </c>
      <c r="F16" s="54" t="str">
        <f>+IF(D16="","",Cálculos!L8)</f>
        <v/>
      </c>
      <c r="G16" s="54" t="str">
        <f>+IF(D16="","",Cálculos!P8)</f>
        <v/>
      </c>
      <c r="H16" s="55" t="str">
        <f t="shared" si="0"/>
        <v/>
      </c>
      <c r="I16" s="56" t="str">
        <f>+IF(H16="","",IF(H16=Cálculos!$E$4,Cálculos!E8,0)+IF(H16=Cálculos!$I$4,Cálculos!I8,0)+IF(H16=Cálculos!$M$4,Cálculos!M8,0))</f>
        <v/>
      </c>
      <c r="J16" s="57" t="str">
        <f t="shared" si="1"/>
        <v/>
      </c>
    </row>
    <row r="17" spans="1:10" ht="18.75">
      <c r="A17" s="14" t="s">
        <v>39</v>
      </c>
      <c r="B17" s="15" t="str">
        <f>+IF('Introducir Datos '!C24=0,"",'Introducir Datos '!C24)</f>
        <v/>
      </c>
      <c r="C17" s="15" t="str">
        <f>+IF('Introducir Datos '!D24=0,"",'Introducir Datos '!D24)</f>
        <v/>
      </c>
      <c r="D17" s="16" t="str">
        <f>+IF('Introducir Datos '!E24=0,"",'Introducir Datos '!E24)</f>
        <v/>
      </c>
      <c r="E17" s="54" t="str">
        <f>+IF(D17="","",Cálculos!H9)</f>
        <v/>
      </c>
      <c r="F17" s="54" t="str">
        <f>+IF(D17="","",Cálculos!L9)</f>
        <v/>
      </c>
      <c r="G17" s="54" t="str">
        <f>+IF(D17="","",Cálculos!P9)</f>
        <v/>
      </c>
      <c r="H17" s="55" t="str">
        <f t="shared" si="0"/>
        <v/>
      </c>
      <c r="I17" s="56" t="str">
        <f>+IF(H17="","",IF(H17=Cálculos!$E$4,Cálculos!E9,0)+IF(H17=Cálculos!$I$4,Cálculos!I9,0)+IF(H17=Cálculos!$M$4,Cálculos!M9,0))</f>
        <v/>
      </c>
      <c r="J17" s="57" t="str">
        <f t="shared" si="1"/>
        <v/>
      </c>
    </row>
    <row r="18" spans="1:10" ht="18.75">
      <c r="A18" s="14" t="s">
        <v>41</v>
      </c>
      <c r="B18" s="15" t="str">
        <f>+IF('Introducir Datos '!C25=0,"",'Introducir Datos '!C25)</f>
        <v/>
      </c>
      <c r="C18" s="15" t="str">
        <f>+IF('Introducir Datos '!D25=0,"",'Introducir Datos '!D25)</f>
        <v/>
      </c>
      <c r="D18" s="16" t="str">
        <f>+IF('Introducir Datos '!E25=0,"",'Introducir Datos '!E25)</f>
        <v/>
      </c>
      <c r="E18" s="54" t="str">
        <f>+IF(D18="","",Cálculos!H10)</f>
        <v/>
      </c>
      <c r="F18" s="54" t="str">
        <f>+IF(D18="","",Cálculos!L10)</f>
        <v/>
      </c>
      <c r="G18" s="54" t="str">
        <f>+IF(D18="","",Cálculos!P10)</f>
        <v/>
      </c>
      <c r="H18" s="55" t="str">
        <f t="shared" si="0"/>
        <v/>
      </c>
      <c r="I18" s="56" t="str">
        <f>+IF(H18="","",IF(H18=Cálculos!$E$4,Cálculos!E10,0)+IF(H18=Cálculos!$I$4,Cálculos!I10,0)+IF(H18=Cálculos!$M$4,Cálculos!M10,0))</f>
        <v/>
      </c>
      <c r="J18" s="57" t="str">
        <f t="shared" si="1"/>
        <v/>
      </c>
    </row>
    <row r="19" spans="1:10" ht="18.75">
      <c r="A19" s="14" t="s">
        <v>42</v>
      </c>
      <c r="B19" s="15" t="str">
        <f>+IF('Introducir Datos '!C26=0,"",'Introducir Datos '!C26)</f>
        <v/>
      </c>
      <c r="C19" s="15" t="str">
        <f>+IF('Introducir Datos '!D26=0,"",'Introducir Datos '!D26)</f>
        <v/>
      </c>
      <c r="D19" s="16" t="str">
        <f>+IF('Introducir Datos '!E26=0,"",'Introducir Datos '!E26)</f>
        <v/>
      </c>
      <c r="E19" s="58" t="str">
        <f>+IF(D19="","",Cálculos!H11)</f>
        <v/>
      </c>
      <c r="F19" s="58" t="str">
        <f>+IF(D19="","",Cálculos!L11)</f>
        <v/>
      </c>
      <c r="G19" s="54" t="str">
        <f>+IF(D19="","",Cálculos!P11)</f>
        <v/>
      </c>
      <c r="H19" s="55" t="str">
        <f t="shared" si="0"/>
        <v/>
      </c>
      <c r="I19" s="56" t="str">
        <f>+IF(H19="","",IF(H19=Cálculos!$E$4,Cálculos!E11,0)+IF(H19=Cálculos!$I$4,Cálculos!I11,0)+IF(H19=Cálculos!$M$4,Cálculos!M11,0))</f>
        <v/>
      </c>
      <c r="J19" s="57" t="str">
        <f t="shared" si="1"/>
        <v/>
      </c>
    </row>
    <row r="20" spans="1:10" ht="18.75">
      <c r="A20" s="14" t="s">
        <v>43</v>
      </c>
      <c r="B20" s="15" t="str">
        <f>+IF('Introducir Datos '!C27=0,"",'Introducir Datos '!C27)</f>
        <v/>
      </c>
      <c r="C20" s="15" t="str">
        <f>+IF('Introducir Datos '!D27=0,"",'Introducir Datos '!D27)</f>
        <v/>
      </c>
      <c r="D20" s="16" t="str">
        <f>+IF('Introducir Datos '!E27=0,"",'Introducir Datos '!E27)</f>
        <v/>
      </c>
      <c r="E20" s="58" t="str">
        <f>+IF(D20="","",Cálculos!H12)</f>
        <v/>
      </c>
      <c r="F20" s="58" t="str">
        <f>+IF(D20="","",Cálculos!L12)</f>
        <v/>
      </c>
      <c r="G20" s="54" t="str">
        <f>+IF(D20="","",Cálculos!P12)</f>
        <v/>
      </c>
      <c r="H20" s="55" t="str">
        <f t="shared" si="0"/>
        <v/>
      </c>
      <c r="I20" s="56" t="str">
        <f>+IF(H20="","",IF(H20=Cálculos!$E$4,Cálculos!E12,0)+IF(H20=Cálculos!$I$4,Cálculos!I12,0)+IF(H20=Cálculos!$M$4,Cálculos!M12,0))</f>
        <v/>
      </c>
      <c r="J20" s="57" t="str">
        <f t="shared" si="1"/>
        <v/>
      </c>
    </row>
    <row r="21" spans="1:10" ht="15.75" customHeight="1">
      <c r="A21" s="14" t="s">
        <v>44</v>
      </c>
      <c r="B21" s="15" t="str">
        <f>+IF('Introducir Datos '!C28=0,"",'Introducir Datos '!C28)</f>
        <v/>
      </c>
      <c r="C21" s="15" t="str">
        <f>+IF('Introducir Datos '!D28=0,"",'Introducir Datos '!D28)</f>
        <v/>
      </c>
      <c r="D21" s="16" t="str">
        <f>+IF('Introducir Datos '!E28=0,"",'Introducir Datos '!E28)</f>
        <v/>
      </c>
      <c r="E21" s="58" t="str">
        <f>+IF(D21="","",Cálculos!H13)</f>
        <v/>
      </c>
      <c r="F21" s="58" t="str">
        <f>+IF(D21="","",Cálculos!L13)</f>
        <v/>
      </c>
      <c r="G21" s="54" t="str">
        <f>+IF(D21="","",Cálculos!P13)</f>
        <v/>
      </c>
      <c r="H21" s="55" t="str">
        <f t="shared" si="0"/>
        <v/>
      </c>
      <c r="I21" s="56" t="str">
        <f>+IF(H21="","",IF(H21=Cálculos!$E$4,Cálculos!E13,0)+IF(H21=Cálculos!$I$4,Cálculos!I13,0)+IF(H21=Cálculos!$M$4,Cálculos!M13,0))</f>
        <v/>
      </c>
      <c r="J21" s="57" t="str">
        <f t="shared" si="1"/>
        <v/>
      </c>
    </row>
    <row r="22" spans="1:10" ht="15.75" customHeight="1">
      <c r="A22" s="14" t="s">
        <v>45</v>
      </c>
      <c r="B22" s="15" t="str">
        <f>+IF('Introducir Datos '!C29=0,"",'Introducir Datos '!C29)</f>
        <v/>
      </c>
      <c r="C22" s="15" t="str">
        <f>+IF('Introducir Datos '!D29=0,"",'Introducir Datos '!D29)</f>
        <v/>
      </c>
      <c r="D22" s="16" t="str">
        <f>+IF('Introducir Datos '!E29=0,"",'Introducir Datos '!E29)</f>
        <v/>
      </c>
      <c r="E22" s="58" t="str">
        <f>+IF(D22="","",Cálculos!H14)</f>
        <v/>
      </c>
      <c r="F22" s="58" t="str">
        <f>+IF(D22="","",Cálculos!L14)</f>
        <v/>
      </c>
      <c r="G22" s="54" t="str">
        <f>+IF(D22="","",Cálculos!P14)</f>
        <v/>
      </c>
      <c r="H22" s="55" t="str">
        <f t="shared" si="0"/>
        <v/>
      </c>
      <c r="I22" s="56" t="str">
        <f>+IF(H22="","",IF(H22=Cálculos!$E$4,Cálculos!E14,0)+IF(H22=Cálculos!$I$4,Cálculos!I14,0)+IF(H22=Cálculos!$M$4,Cálculos!M14,0))</f>
        <v/>
      </c>
      <c r="J22" s="57" t="str">
        <f t="shared" si="1"/>
        <v/>
      </c>
    </row>
    <row r="23" spans="1:10" ht="15.75" customHeight="1">
      <c r="A23" s="14" t="s">
        <v>46</v>
      </c>
      <c r="B23" s="15" t="str">
        <f>+IF('Introducir Datos '!C30=0,"",'Introducir Datos '!C30)</f>
        <v/>
      </c>
      <c r="C23" s="15" t="str">
        <f>+IF('Introducir Datos '!D30=0,"",'Introducir Datos '!D30)</f>
        <v/>
      </c>
      <c r="D23" s="16" t="str">
        <f>+IF('Introducir Datos '!E30=0,"",'Introducir Datos '!E30)</f>
        <v/>
      </c>
      <c r="E23" s="58" t="str">
        <f>+IF(D23="","",Cálculos!H15)</f>
        <v/>
      </c>
      <c r="F23" s="58" t="str">
        <f>+IF(D23="","",Cálculos!L15)</f>
        <v/>
      </c>
      <c r="G23" s="54" t="str">
        <f>+IF(D23="","",Cálculos!P15)</f>
        <v/>
      </c>
      <c r="H23" s="55" t="str">
        <f t="shared" si="0"/>
        <v/>
      </c>
      <c r="I23" s="56" t="str">
        <f>+IF(H23="","",IF(H23=Cálculos!$E$4,Cálculos!E15,0)+IF(H23=Cálculos!$I$4,Cálculos!I15,0)+IF(H23=Cálculos!$M$4,Cálculos!M15,0))</f>
        <v/>
      </c>
      <c r="J23" s="57" t="str">
        <f t="shared" si="1"/>
        <v/>
      </c>
    </row>
    <row r="24" spans="1:10" ht="15.75" customHeight="1">
      <c r="A24" s="14" t="s">
        <v>47</v>
      </c>
      <c r="B24" s="15" t="str">
        <f>+IF('Introducir Datos '!C31=0,"",'Introducir Datos '!C31)</f>
        <v/>
      </c>
      <c r="C24" s="15" t="str">
        <f>+IF('Introducir Datos '!D31=0,"",'Introducir Datos '!D31)</f>
        <v/>
      </c>
      <c r="D24" s="16" t="str">
        <f>+IF('Introducir Datos '!E31=0,"",'Introducir Datos '!E31)</f>
        <v/>
      </c>
      <c r="E24" s="58" t="str">
        <f>+IF(D24="","",Cálculos!H16)</f>
        <v/>
      </c>
      <c r="F24" s="58" t="str">
        <f>+IF(D24="","",Cálculos!L16)</f>
        <v/>
      </c>
      <c r="G24" s="54" t="str">
        <f>+IF(D24="","",Cálculos!P16)</f>
        <v/>
      </c>
      <c r="H24" s="55" t="str">
        <f t="shared" si="0"/>
        <v/>
      </c>
      <c r="I24" s="56" t="str">
        <f>+IF(H24="","",IF(H24=Cálculos!$E$4,Cálculos!E16,0)+IF(H24=Cálculos!$I$4,Cálculos!I16,0)+IF(H24=Cálculos!$M$4,Cálculos!M16,0))</f>
        <v/>
      </c>
      <c r="J24" s="57" t="str">
        <f t="shared" si="1"/>
        <v/>
      </c>
    </row>
    <row r="25" spans="1:10" ht="15.75" customHeight="1">
      <c r="A25" s="14" t="s">
        <v>48</v>
      </c>
      <c r="B25" s="15" t="str">
        <f>+IF('Introducir Datos '!C32=0,"",'Introducir Datos '!C32)</f>
        <v/>
      </c>
      <c r="C25" s="15" t="str">
        <f>+IF('Introducir Datos '!D32=0,"",'Introducir Datos '!D32)</f>
        <v/>
      </c>
      <c r="D25" s="16" t="str">
        <f>+IF('Introducir Datos '!E32=0,"",'Introducir Datos '!E32)</f>
        <v/>
      </c>
      <c r="E25" s="58" t="str">
        <f>+IF(D25="","",Cálculos!H17)</f>
        <v/>
      </c>
      <c r="F25" s="58" t="str">
        <f>+IF(D25="","",Cálculos!L17)</f>
        <v/>
      </c>
      <c r="G25" s="54" t="str">
        <f>+IF(D25="","",Cálculos!P17)</f>
        <v/>
      </c>
      <c r="H25" s="55" t="str">
        <f t="shared" si="0"/>
        <v/>
      </c>
      <c r="I25" s="56" t="str">
        <f>+IF(H25="","",IF(H25=Cálculos!$E$4,Cálculos!E17,0)+IF(H25=Cálculos!$I$4,Cálculos!I17,0)+IF(H25=Cálculos!$M$4,Cálculos!M17,0))</f>
        <v/>
      </c>
      <c r="J25" s="57" t="str">
        <f t="shared" si="1"/>
        <v/>
      </c>
    </row>
    <row r="26" spans="1:10" ht="15.75" customHeight="1">
      <c r="A26" s="14" t="s">
        <v>49</v>
      </c>
      <c r="B26" s="15" t="str">
        <f>+IF('Introducir Datos '!C33=0,"",'Introducir Datos '!C33)</f>
        <v/>
      </c>
      <c r="C26" s="15" t="str">
        <f>+IF('Introducir Datos '!D33=0,"",'Introducir Datos '!D33)</f>
        <v/>
      </c>
      <c r="D26" s="16" t="str">
        <f>+IF('Introducir Datos '!E33=0,"",'Introducir Datos '!E33)</f>
        <v/>
      </c>
      <c r="E26" s="58" t="str">
        <f>+IF(D26="","",Cálculos!H18)</f>
        <v/>
      </c>
      <c r="F26" s="58" t="str">
        <f>+IF(D26="","",Cálculos!L18)</f>
        <v/>
      </c>
      <c r="G26" s="54" t="str">
        <f>+IF(D26="","",Cálculos!P18)</f>
        <v/>
      </c>
      <c r="H26" s="55" t="str">
        <f t="shared" si="0"/>
        <v/>
      </c>
      <c r="I26" s="56" t="str">
        <f>+IF(H26="","",IF(H26=Cálculos!$E$4,Cálculos!E18,0)+IF(H26=Cálculos!$I$4,Cálculos!I18,0)+IF(H26=Cálculos!$M$4,Cálculos!M18,0))</f>
        <v/>
      </c>
      <c r="J26" s="57" t="str">
        <f t="shared" si="1"/>
        <v/>
      </c>
    </row>
    <row r="27" spans="1:10" ht="15.75" customHeight="1">
      <c r="A27" s="14" t="s">
        <v>50</v>
      </c>
      <c r="B27" s="15" t="str">
        <f>+IF('Introducir Datos '!C34=0,"",'Introducir Datos '!C34)</f>
        <v/>
      </c>
      <c r="C27" s="15" t="str">
        <f>+IF('Introducir Datos '!D34=0,"",'Introducir Datos '!D34)</f>
        <v/>
      </c>
      <c r="D27" s="16" t="str">
        <f>+IF('Introducir Datos '!E34=0,"",'Introducir Datos '!E34)</f>
        <v/>
      </c>
      <c r="E27" s="58" t="str">
        <f>+IF(D27="","",Cálculos!H19)</f>
        <v/>
      </c>
      <c r="F27" s="58" t="str">
        <f>+IF(D27="","",Cálculos!L19)</f>
        <v/>
      </c>
      <c r="G27" s="54" t="str">
        <f>+IF(D27="","",Cálculos!P19)</f>
        <v/>
      </c>
      <c r="H27" s="55" t="str">
        <f t="shared" si="0"/>
        <v/>
      </c>
      <c r="I27" s="56" t="str">
        <f>+IF(H27="","",IF(H27=Cálculos!$E$4,Cálculos!E19,0)+IF(H27=Cálculos!$I$4,Cálculos!I19,0)+IF(H27=Cálculos!$M$4,Cálculos!M19,0))</f>
        <v/>
      </c>
      <c r="J27" s="57" t="str">
        <f t="shared" si="1"/>
        <v/>
      </c>
    </row>
    <row r="28" spans="1:10" ht="15.75" customHeight="1">
      <c r="A28" s="14" t="s">
        <v>51</v>
      </c>
      <c r="B28" s="15" t="str">
        <f>+IF('Introducir Datos '!C35=0,"",'Introducir Datos '!C35)</f>
        <v/>
      </c>
      <c r="C28" s="15" t="str">
        <f>+IF('Introducir Datos '!D35=0,"",'Introducir Datos '!D35)</f>
        <v/>
      </c>
      <c r="D28" s="16" t="str">
        <f>+IF('Introducir Datos '!E35=0,"",'Introducir Datos '!E35)</f>
        <v/>
      </c>
      <c r="E28" s="58" t="str">
        <f>+IF(D28="","",Cálculos!H20)</f>
        <v/>
      </c>
      <c r="F28" s="58" t="str">
        <f>+IF(D28="","",Cálculos!L20)</f>
        <v/>
      </c>
      <c r="G28" s="54" t="str">
        <f>+IF(D28="","",Cálculos!P20)</f>
        <v/>
      </c>
      <c r="H28" s="55" t="str">
        <f t="shared" si="0"/>
        <v/>
      </c>
      <c r="I28" s="56" t="str">
        <f>+IF(H28="","",IF(H28=Cálculos!$E$4,Cálculos!E20,0)+IF(H28=Cálculos!$I$4,Cálculos!I20,0)+IF(H28=Cálculos!$M$4,Cálculos!M20,0))</f>
        <v/>
      </c>
      <c r="J28" s="57" t="str">
        <f t="shared" si="1"/>
        <v/>
      </c>
    </row>
    <row r="29" spans="1:10" ht="15.75" customHeight="1">
      <c r="A29" s="14" t="s">
        <v>52</v>
      </c>
      <c r="B29" s="15" t="str">
        <f>+IF('Introducir Datos '!C36=0,"",'Introducir Datos '!C36)</f>
        <v/>
      </c>
      <c r="C29" s="15" t="str">
        <f>+IF('Introducir Datos '!D36=0,"",'Introducir Datos '!D36)</f>
        <v/>
      </c>
      <c r="D29" s="16" t="str">
        <f>+IF('Introducir Datos '!E36=0,"",'Introducir Datos '!E36)</f>
        <v/>
      </c>
      <c r="E29" s="58" t="str">
        <f>+IF(D29="","",Cálculos!H21)</f>
        <v/>
      </c>
      <c r="F29" s="58" t="str">
        <f>+IF(D29="","",Cálculos!L21)</f>
        <v/>
      </c>
      <c r="G29" s="54" t="str">
        <f>+IF(D29="","",Cálculos!P21)</f>
        <v/>
      </c>
      <c r="H29" s="55" t="str">
        <f t="shared" si="0"/>
        <v/>
      </c>
      <c r="I29" s="56" t="str">
        <f>+IF(H29="","",IF(H29=Cálculos!$E$4,Cálculos!E21,0)+IF(H29=Cálculos!$I$4,Cálculos!I21,0)+IF(H29=Cálculos!$M$4,Cálculos!M21,0))</f>
        <v/>
      </c>
      <c r="J29" s="57" t="str">
        <f t="shared" si="1"/>
        <v/>
      </c>
    </row>
    <row r="30" spans="1:10" ht="15.75" customHeight="1">
      <c r="A30" s="14" t="s">
        <v>53</v>
      </c>
      <c r="B30" s="15" t="str">
        <f>+IF('Introducir Datos '!C37=0,"",'Introducir Datos '!C37)</f>
        <v/>
      </c>
      <c r="C30" s="15" t="str">
        <f>+IF('Introducir Datos '!D37=0,"",'Introducir Datos '!D37)</f>
        <v/>
      </c>
      <c r="D30" s="16" t="str">
        <f>+IF('Introducir Datos '!E37=0,"",'Introducir Datos '!E37)</f>
        <v/>
      </c>
      <c r="E30" s="58" t="str">
        <f>+IF(D30="","",Cálculos!H22)</f>
        <v/>
      </c>
      <c r="F30" s="58" t="str">
        <f>+IF(D30="","",Cálculos!L22)</f>
        <v/>
      </c>
      <c r="G30" s="54" t="str">
        <f>+IF(D30="","",Cálculos!P22)</f>
        <v/>
      </c>
      <c r="H30" s="55" t="str">
        <f t="shared" si="0"/>
        <v/>
      </c>
      <c r="I30" s="56" t="str">
        <f>+IF(H30="","",IF(H30=Cálculos!$E$4,Cálculos!E22,0)+IF(H30=Cálculos!$I$4,Cálculos!I22,0)+IF(H30=Cálculos!$M$4,Cálculos!M22,0))</f>
        <v/>
      </c>
      <c r="J30" s="57" t="str">
        <f t="shared" si="1"/>
        <v/>
      </c>
    </row>
    <row r="31" spans="1:10" ht="15.75" customHeight="1">
      <c r="A31" s="14" t="s">
        <v>54</v>
      </c>
      <c r="B31" s="15" t="str">
        <f>+IF('Introducir Datos '!C38=0,"",'Introducir Datos '!C38)</f>
        <v/>
      </c>
      <c r="C31" s="15" t="str">
        <f>+IF('Introducir Datos '!D38=0,"",'Introducir Datos '!D38)</f>
        <v/>
      </c>
      <c r="D31" s="16" t="str">
        <f>+IF('Introducir Datos '!E38=0,"",'Introducir Datos '!E38)</f>
        <v/>
      </c>
      <c r="E31" s="58" t="str">
        <f>+IF(D31="","",Cálculos!H23)</f>
        <v/>
      </c>
      <c r="F31" s="58" t="str">
        <f>+IF(D31="","",Cálculos!L23)</f>
        <v/>
      </c>
      <c r="G31" s="54" t="str">
        <f>+IF(D31="","",Cálculos!P23)</f>
        <v/>
      </c>
      <c r="H31" s="55" t="str">
        <f t="shared" si="0"/>
        <v/>
      </c>
      <c r="I31" s="56" t="str">
        <f>+IF(H31="","",IF(H31=Cálculos!$E$4,Cálculos!E23,0)+IF(H31=Cálculos!$I$4,Cálculos!I23,0)+IF(H31=Cálculos!$M$4,Cálculos!M23,0))</f>
        <v/>
      </c>
      <c r="J31" s="57" t="str">
        <f t="shared" si="1"/>
        <v/>
      </c>
    </row>
    <row r="32" spans="1:10" ht="15.75" customHeight="1">
      <c r="A32" s="14" t="s">
        <v>55</v>
      </c>
      <c r="B32" s="15" t="str">
        <f>+IF('Introducir Datos '!C39=0,"",'Introducir Datos '!C39)</f>
        <v/>
      </c>
      <c r="C32" s="15" t="str">
        <f>+IF('Introducir Datos '!D39=0,"",'Introducir Datos '!D39)</f>
        <v/>
      </c>
      <c r="D32" s="16" t="str">
        <f>+IF('Introducir Datos '!E39=0,"",'Introducir Datos '!E39)</f>
        <v/>
      </c>
      <c r="E32" s="58" t="str">
        <f>+IF(D32="","",Cálculos!H24)</f>
        <v/>
      </c>
      <c r="F32" s="58" t="str">
        <f>+IF(D32="","",Cálculos!L24)</f>
        <v/>
      </c>
      <c r="G32" s="54" t="str">
        <f>+IF(D32="","",Cálculos!P24)</f>
        <v/>
      </c>
      <c r="H32" s="55" t="str">
        <f t="shared" si="0"/>
        <v/>
      </c>
      <c r="I32" s="56" t="str">
        <f>+IF(H32="","",IF(H32=Cálculos!$E$4,Cálculos!E24,0)+IF(H32=Cálculos!$I$4,Cálculos!I24,0)+IF(H32=Cálculos!$M$4,Cálculos!M24,0))</f>
        <v/>
      </c>
      <c r="J32" s="57" t="str">
        <f t="shared" si="1"/>
        <v/>
      </c>
    </row>
    <row r="33" spans="1:10" ht="15.75" customHeight="1">
      <c r="A33" s="14" t="s">
        <v>56</v>
      </c>
      <c r="B33" s="15" t="str">
        <f>+IF('Introducir Datos '!C40=0,"",'Introducir Datos '!C40)</f>
        <v/>
      </c>
      <c r="C33" s="15" t="str">
        <f>+IF('Introducir Datos '!D40=0,"",'Introducir Datos '!D40)</f>
        <v/>
      </c>
      <c r="D33" s="16" t="str">
        <f>+IF('Introducir Datos '!E40=0,"",'Introducir Datos '!E40)</f>
        <v/>
      </c>
      <c r="E33" s="58" t="str">
        <f>+IF(D33="","",Cálculos!H25)</f>
        <v/>
      </c>
      <c r="F33" s="58" t="str">
        <f>+IF(D33="","",Cálculos!L25)</f>
        <v/>
      </c>
      <c r="G33" s="54" t="str">
        <f>+IF(D33="","",Cálculos!P25)</f>
        <v/>
      </c>
      <c r="H33" s="55" t="str">
        <f t="shared" si="0"/>
        <v/>
      </c>
      <c r="I33" s="56" t="str">
        <f>+IF(H33="","",IF(H33=Cálculos!$E$4,Cálculos!E25,0)+IF(H33=Cálculos!$I$4,Cálculos!I25,0)+IF(H33=Cálculos!$M$4,Cálculos!M25,0))</f>
        <v/>
      </c>
      <c r="J33" s="57" t="str">
        <f t="shared" si="1"/>
        <v/>
      </c>
    </row>
    <row r="34" spans="1:10" ht="15.75" customHeight="1">
      <c r="A34" s="14" t="s">
        <v>57</v>
      </c>
      <c r="B34" s="15" t="str">
        <f>+IF('Introducir Datos '!C41=0,"",'Introducir Datos '!C41)</f>
        <v/>
      </c>
      <c r="C34" s="15" t="str">
        <f>+IF('Introducir Datos '!D41=0,"",'Introducir Datos '!D41)</f>
        <v/>
      </c>
      <c r="D34" s="16" t="str">
        <f>+IF('Introducir Datos '!E41=0,"",'Introducir Datos '!E41)</f>
        <v/>
      </c>
      <c r="E34" s="58" t="str">
        <f>+IF(D34="","",Cálculos!H26)</f>
        <v/>
      </c>
      <c r="F34" s="58" t="str">
        <f>+IF(D34="","",Cálculos!L26)</f>
        <v/>
      </c>
      <c r="G34" s="54" t="str">
        <f>+IF(D34="","",Cálculos!P26)</f>
        <v/>
      </c>
      <c r="H34" s="55" t="str">
        <f t="shared" si="0"/>
        <v/>
      </c>
      <c r="I34" s="56" t="str">
        <f>+IF(H34="","",IF(H34=Cálculos!$E$4,Cálculos!E26,0)+IF(H34=Cálculos!$I$4,Cálculos!I26,0)+IF(H34=Cálculos!$M$4,Cálculos!M26,0))</f>
        <v/>
      </c>
      <c r="J34" s="57" t="str">
        <f t="shared" si="1"/>
        <v/>
      </c>
    </row>
    <row r="35" spans="1:10" ht="15.75" customHeight="1">
      <c r="A35" s="14" t="s">
        <v>58</v>
      </c>
      <c r="B35" s="15" t="str">
        <f>+IF('Introducir Datos '!C42=0,"",'Introducir Datos '!C42)</f>
        <v/>
      </c>
      <c r="C35" s="15" t="str">
        <f>+IF('Introducir Datos '!D42=0,"",'Introducir Datos '!D42)</f>
        <v/>
      </c>
      <c r="D35" s="16" t="str">
        <f>+IF('Introducir Datos '!E42=0,"",'Introducir Datos '!E42)</f>
        <v/>
      </c>
      <c r="E35" s="58" t="str">
        <f>+IF(D35="","",Cálculos!H27)</f>
        <v/>
      </c>
      <c r="F35" s="58" t="str">
        <f>+IF(D35="","",Cálculos!L27)</f>
        <v/>
      </c>
      <c r="G35" s="54" t="str">
        <f>+IF(D35="","",Cálculos!P27)</f>
        <v/>
      </c>
      <c r="H35" s="55" t="str">
        <f t="shared" si="0"/>
        <v/>
      </c>
      <c r="I35" s="56" t="str">
        <f>+IF(H35="","",IF(H35=Cálculos!$E$4,Cálculos!E27,0)+IF(H35=Cálculos!$I$4,Cálculos!I27,0)+IF(H35=Cálculos!$M$4,Cálculos!M27,0))</f>
        <v/>
      </c>
      <c r="J35" s="57" t="str">
        <f t="shared" si="1"/>
        <v/>
      </c>
    </row>
    <row r="36" spans="1:10" ht="15.75" customHeight="1">
      <c r="A36" s="14" t="s">
        <v>59</v>
      </c>
      <c r="B36" s="15" t="str">
        <f>+IF('Introducir Datos '!C43=0,"",'Introducir Datos '!C43)</f>
        <v/>
      </c>
      <c r="C36" s="15" t="str">
        <f>+IF('Introducir Datos '!D43=0,"",'Introducir Datos '!D43)</f>
        <v/>
      </c>
      <c r="D36" s="16" t="str">
        <f>+IF('Introducir Datos '!E43=0,"",'Introducir Datos '!E43)</f>
        <v/>
      </c>
      <c r="E36" s="58" t="str">
        <f>+IF(D36="","",Cálculos!H28)</f>
        <v/>
      </c>
      <c r="F36" s="58" t="str">
        <f>+IF(D36="","",Cálculos!L28)</f>
        <v/>
      </c>
      <c r="G36" s="54" t="str">
        <f>+IF(D36="","",Cálculos!P28)</f>
        <v/>
      </c>
      <c r="H36" s="55" t="str">
        <f t="shared" si="0"/>
        <v/>
      </c>
      <c r="I36" s="56" t="str">
        <f>+IF(H36="","",IF(H36=Cálculos!$E$4,Cálculos!E28,0)+IF(H36=Cálculos!$I$4,Cálculos!I28,0)+IF(H36=Cálculos!$M$4,Cálculos!M28,0))</f>
        <v/>
      </c>
      <c r="J36" s="57" t="str">
        <f t="shared" si="1"/>
        <v/>
      </c>
    </row>
    <row r="37" spans="1:10" ht="15.75" customHeight="1">
      <c r="A37" s="14" t="s">
        <v>60</v>
      </c>
      <c r="B37" s="15" t="str">
        <f>+IF('Introducir Datos '!C44=0,"",'Introducir Datos '!C44)</f>
        <v/>
      </c>
      <c r="C37" s="15" t="str">
        <f>+IF('Introducir Datos '!D44=0,"",'Introducir Datos '!D44)</f>
        <v/>
      </c>
      <c r="D37" s="16" t="str">
        <f>+IF('Introducir Datos '!E44=0,"",'Introducir Datos '!E44)</f>
        <v/>
      </c>
      <c r="E37" s="58" t="str">
        <f>+IF(D37="","",Cálculos!H29)</f>
        <v/>
      </c>
      <c r="F37" s="58" t="str">
        <f>+IF(D37="","",Cálculos!L29)</f>
        <v/>
      </c>
      <c r="G37" s="54" t="str">
        <f>+IF(D37="","",Cálculos!P29)</f>
        <v/>
      </c>
      <c r="H37" s="55" t="str">
        <f t="shared" si="0"/>
        <v/>
      </c>
      <c r="I37" s="56" t="str">
        <f>+IF(H37="","",IF(H37=Cálculos!$E$4,Cálculos!E29,0)+IF(H37=Cálculos!$I$4,Cálculos!I29,0)+IF(H37=Cálculos!$M$4,Cálculos!M29,0))</f>
        <v/>
      </c>
      <c r="J37" s="57" t="str">
        <f t="shared" si="1"/>
        <v/>
      </c>
    </row>
    <row r="38" spans="1:10" ht="15.75" customHeight="1">
      <c r="A38" s="14" t="s">
        <v>61</v>
      </c>
      <c r="B38" s="15" t="str">
        <f>+IF('Introducir Datos '!C45=0,"",'Introducir Datos '!C45)</f>
        <v/>
      </c>
      <c r="C38" s="15" t="str">
        <f>+IF('Introducir Datos '!D45=0,"",'Introducir Datos '!D45)</f>
        <v/>
      </c>
      <c r="D38" s="16" t="str">
        <f>+IF('Introducir Datos '!E45=0,"",'Introducir Datos '!E45)</f>
        <v/>
      </c>
      <c r="E38" s="58" t="str">
        <f>+IF(D38="","",Cálculos!H30)</f>
        <v/>
      </c>
      <c r="F38" s="58" t="str">
        <f>+IF(D38="","",Cálculos!L30)</f>
        <v/>
      </c>
      <c r="G38" s="54" t="str">
        <f>+IF(D38="","",Cálculos!P30)</f>
        <v/>
      </c>
      <c r="H38" s="55" t="str">
        <f t="shared" si="0"/>
        <v/>
      </c>
      <c r="I38" s="56" t="str">
        <f>+IF(H38="","",IF(H38=Cálculos!$E$4,Cálculos!E30,0)+IF(H38=Cálculos!$I$4,Cálculos!I30,0)+IF(H38=Cálculos!$M$4,Cálculos!M30,0))</f>
        <v/>
      </c>
      <c r="J38" s="57" t="str">
        <f t="shared" si="1"/>
        <v/>
      </c>
    </row>
    <row r="39" spans="1:10" ht="15.75" customHeight="1">
      <c r="A39" s="14" t="s">
        <v>62</v>
      </c>
      <c r="B39" s="15" t="str">
        <f>+IF('Introducir Datos '!C46=0,"",'Introducir Datos '!C46)</f>
        <v/>
      </c>
      <c r="C39" s="15" t="str">
        <f>+IF('Introducir Datos '!D46=0,"",'Introducir Datos '!D46)</f>
        <v/>
      </c>
      <c r="D39" s="16" t="str">
        <f>+IF('Introducir Datos '!E46=0,"",'Introducir Datos '!E46)</f>
        <v/>
      </c>
      <c r="E39" s="58" t="str">
        <f>+IF(D39="","",Cálculos!H31)</f>
        <v/>
      </c>
      <c r="F39" s="58" t="str">
        <f>+IF(D39="","",Cálculos!L31)</f>
        <v/>
      </c>
      <c r="G39" s="54" t="str">
        <f>+IF(D39="","",Cálculos!P31)</f>
        <v/>
      </c>
      <c r="H39" s="55" t="str">
        <f t="shared" si="0"/>
        <v/>
      </c>
      <c r="I39" s="56" t="str">
        <f>+IF(H39="","",IF(H39=Cálculos!$E$4,Cálculos!E31,0)+IF(H39=Cálculos!$I$4,Cálculos!I31,0)+IF(H39=Cálculos!$M$4,Cálculos!M31,0))</f>
        <v/>
      </c>
      <c r="J39" s="57" t="str">
        <f t="shared" si="1"/>
        <v/>
      </c>
    </row>
    <row r="40" spans="1:10" ht="15.75" customHeight="1">
      <c r="A40" s="14" t="s">
        <v>63</v>
      </c>
      <c r="B40" s="15" t="str">
        <f>+IF('Introducir Datos '!C47=0,"",'Introducir Datos '!C47)</f>
        <v/>
      </c>
      <c r="C40" s="15" t="str">
        <f>+IF('Introducir Datos '!D47=0,"",'Introducir Datos '!D47)</f>
        <v/>
      </c>
      <c r="D40" s="16" t="str">
        <f>+IF('Introducir Datos '!E47=0,"",'Introducir Datos '!E47)</f>
        <v/>
      </c>
      <c r="E40" s="58" t="str">
        <f>+IF(D40="","",Cálculos!H32)</f>
        <v/>
      </c>
      <c r="F40" s="58" t="str">
        <f>+IF(D40="","",Cálculos!L32)</f>
        <v/>
      </c>
      <c r="G40" s="54" t="str">
        <f>+IF(D40="","",Cálculos!P32)</f>
        <v/>
      </c>
      <c r="H40" s="55" t="str">
        <f t="shared" si="0"/>
        <v/>
      </c>
      <c r="I40" s="56" t="str">
        <f>+IF(H40="","",IF(H40=Cálculos!$E$4,Cálculos!E32,0)+IF(H40=Cálculos!$I$4,Cálculos!I32,0)+IF(H40=Cálculos!$M$4,Cálculos!M32,0))</f>
        <v/>
      </c>
      <c r="J40" s="57" t="str">
        <f t="shared" si="1"/>
        <v/>
      </c>
    </row>
    <row r="41" spans="1:10" ht="15.75" customHeight="1">
      <c r="A41" s="14" t="s">
        <v>64</v>
      </c>
      <c r="B41" s="15" t="str">
        <f>+IF('Introducir Datos '!C48=0,"",'Introducir Datos '!C48)</f>
        <v/>
      </c>
      <c r="C41" s="15" t="str">
        <f>+IF('Introducir Datos '!D48=0,"",'Introducir Datos '!D48)</f>
        <v/>
      </c>
      <c r="D41" s="16" t="str">
        <f>+IF('Introducir Datos '!E48=0,"",'Introducir Datos '!E48)</f>
        <v/>
      </c>
      <c r="E41" s="58" t="str">
        <f>+IF(D41="","",Cálculos!H33)</f>
        <v/>
      </c>
      <c r="F41" s="58" t="str">
        <f>+IF(D41="","",Cálculos!L33)</f>
        <v/>
      </c>
      <c r="G41" s="54" t="str">
        <f>+IF(D41="","",Cálculos!P33)</f>
        <v/>
      </c>
      <c r="H41" s="55" t="str">
        <f t="shared" si="0"/>
        <v/>
      </c>
      <c r="I41" s="56" t="str">
        <f>+IF(H41="","",IF(H41=Cálculos!$E$4,Cálculos!E33,0)+IF(H41=Cálculos!$I$4,Cálculos!I33,0)+IF(H41=Cálculos!$M$4,Cálculos!M33,0))</f>
        <v/>
      </c>
      <c r="J41" s="57" t="str">
        <f t="shared" si="1"/>
        <v/>
      </c>
    </row>
    <row r="42" spans="1:10" ht="15.75" customHeight="1">
      <c r="A42" s="14" t="s">
        <v>65</v>
      </c>
      <c r="B42" s="15" t="str">
        <f>+IF('Introducir Datos '!C49=0,"",'Introducir Datos '!C49)</f>
        <v/>
      </c>
      <c r="C42" s="15" t="str">
        <f>+IF('Introducir Datos '!D49=0,"",'Introducir Datos '!D49)</f>
        <v/>
      </c>
      <c r="D42" s="16" t="str">
        <f>+IF('Introducir Datos '!E49=0,"",'Introducir Datos '!E49)</f>
        <v/>
      </c>
      <c r="E42" s="58" t="str">
        <f>+IF(D42="","",Cálculos!H34)</f>
        <v/>
      </c>
      <c r="F42" s="58" t="str">
        <f>+IF(D42="","",Cálculos!L34)</f>
        <v/>
      </c>
      <c r="G42" s="54" t="str">
        <f>+IF(D42="","",Cálculos!P34)</f>
        <v/>
      </c>
      <c r="H42" s="55" t="str">
        <f t="shared" si="0"/>
        <v/>
      </c>
      <c r="I42" s="56" t="str">
        <f>+IF(H42="","",IF(H42=Cálculos!$E$4,Cálculos!E34,0)+IF(H42=Cálculos!$I$4,Cálculos!I34,0)+IF(H42=Cálculos!$M$4,Cálculos!M34,0))</f>
        <v/>
      </c>
      <c r="J42" s="57" t="str">
        <f t="shared" si="1"/>
        <v/>
      </c>
    </row>
    <row r="43" spans="1:10" ht="15.75" customHeight="1">
      <c r="A43" s="14" t="s">
        <v>66</v>
      </c>
      <c r="B43" s="15" t="str">
        <f>+IF('Introducir Datos '!C50=0,"",'Introducir Datos '!C50)</f>
        <v/>
      </c>
      <c r="C43" s="15" t="str">
        <f>+IF('Introducir Datos '!D50=0,"",'Introducir Datos '!D50)</f>
        <v/>
      </c>
      <c r="D43" s="16" t="str">
        <f>+IF('Introducir Datos '!E50=0,"",'Introducir Datos '!E50)</f>
        <v/>
      </c>
      <c r="E43" s="58" t="str">
        <f>+IF(D43="","",Cálculos!H35)</f>
        <v/>
      </c>
      <c r="F43" s="58" t="str">
        <f>+IF(D43="","",Cálculos!L35)</f>
        <v/>
      </c>
      <c r="G43" s="54" t="str">
        <f>+IF(D43="","",Cálculos!P35)</f>
        <v/>
      </c>
      <c r="H43" s="59" t="str">
        <f t="shared" si="0"/>
        <v/>
      </c>
      <c r="I43" s="56" t="str">
        <f>+IF(H43="","",IF(H43=Cálculos!$E$4,Cálculos!E35,0)+IF(H43=Cálculos!$I$4,Cálculos!I35,0)+IF(H43=Cálculos!$M$4,Cálculos!M35,0))</f>
        <v/>
      </c>
      <c r="J43" s="57" t="str">
        <f t="shared" si="1"/>
        <v/>
      </c>
    </row>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Wa3by43eLmY+9tJmFSPTro451BcK0MkUJytBkS5REd//dizSRA3iqXvXjTiTIqpC4YhQ0nRLULFA7dRyYy2KA==" saltValue="2t4pGcKzpjAZKY/G8e9a4Q==" spinCount="100000" sheet="1" objects="1" scenarios="1"/>
  <mergeCells count="13">
    <mergeCell ref="F10:H10"/>
    <mergeCell ref="B5:C5"/>
    <mergeCell ref="D5:E5"/>
    <mergeCell ref="B6:C6"/>
    <mergeCell ref="D6:E6"/>
    <mergeCell ref="B7:C7"/>
    <mergeCell ref="D7:E7"/>
    <mergeCell ref="D8:E8"/>
    <mergeCell ref="B8:C8"/>
    <mergeCell ref="B9:C9"/>
    <mergeCell ref="B10:C10"/>
    <mergeCell ref="D9:E9"/>
    <mergeCell ref="D10:E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Introducir Datos </vt:lpstr>
      <vt:lpstr>Cálculos</vt:lpstr>
      <vt:lpstr>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Bravo González</dc:creator>
  <cp:lastModifiedBy>Claudia Bravo González</cp:lastModifiedBy>
  <dcterms:created xsi:type="dcterms:W3CDTF">2006-09-12T12:46:56Z</dcterms:created>
  <dcterms:modified xsi:type="dcterms:W3CDTF">2023-03-28T19:45:37Z</dcterms:modified>
</cp:coreProperties>
</file>