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https://d.docs.live.net/d1e719db20f1a47f/Trabajo 2019 COVID/2019/Serie regionalizada/Serie 2022 (2021)/"/>
    </mc:Choice>
  </mc:AlternateContent>
  <xr:revisionPtr revIDLastSave="687" documentId="11_C5DBD1E73DD356AD6DC1D4034B6F496A474A365C" xr6:coauthVersionLast="47" xr6:coauthVersionMax="47" xr10:uidLastSave="{4467F539-6B19-4848-8EE2-F7E2A9CCE8A5}"/>
  <bookViews>
    <workbookView xWindow="-120" yWindow="-120" windowWidth="20730" windowHeight="11040" tabRatio="919" xr2:uid="{00000000-000D-0000-FFFF-FFFF00000000}"/>
  </bookViews>
  <sheets>
    <sheet name="INICIO" sheetId="17" r:id="rId1"/>
    <sheet name="Notas Técnicas" sheetId="24" r:id="rId2"/>
    <sheet name="Notas Conceptuales" sheetId="25" r:id="rId3"/>
    <sheet name="Indice Regiones" sheetId="18" r:id="rId4"/>
    <sheet name="Indice Municipios" sheetId="21" r:id="rId5"/>
    <sheet name="I Total" sheetId="1" r:id="rId6"/>
    <sheet name="I Sectorial" sheetId="2" r:id="rId7"/>
    <sheet name="Ministerios" sheetId="3" r:id="rId8"/>
    <sheet name="Otros Min. Dipres" sheetId="6" r:id="rId9"/>
    <sheet name="Otros Min. Dipres (2)" sheetId="16" r:id="rId10"/>
    <sheet name="I Regional" sheetId="11" r:id="rId11"/>
    <sheet name="ISAR" sheetId="10" r:id="rId12"/>
    <sheet name="IRAL" sheetId="8" r:id="rId13"/>
    <sheet name="Inversión GORE" sheetId="7" r:id="rId14"/>
    <sheet name="CP" sheetId="12" r:id="rId15"/>
    <sheet name="Municipalidades" sheetId="14" r:id="rId16"/>
    <sheet name="Inversión Municipal" sheetId="20" r:id="rId17"/>
    <sheet name="Metro y Sanitarias" sheetId="4" r:id="rId18"/>
    <sheet name="Población e ICE" sheetId="15" r:id="rId19"/>
  </sheets>
  <externalReferences>
    <externalReference r:id="rId20"/>
  </externalReferences>
  <definedNames>
    <definedName name="Inversión_Pública_Efectiva_Total_Municipios_Región_del_Maule">'Indice Municipios'!$C$14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7" i="1" l="1"/>
  <c r="W48" i="1"/>
  <c r="W49" i="1"/>
  <c r="W50" i="1"/>
  <c r="W51" i="1"/>
  <c r="W52" i="1"/>
  <c r="W53" i="1"/>
  <c r="W54" i="1"/>
  <c r="W55" i="1"/>
  <c r="W56" i="1"/>
  <c r="W57" i="1"/>
  <c r="W58" i="1"/>
  <c r="W59" i="1"/>
  <c r="W60" i="1"/>
  <c r="W61" i="1"/>
  <c r="W62" i="1"/>
  <c r="W63" i="1"/>
  <c r="W47" i="1"/>
  <c r="W41" i="7" l="1"/>
  <c r="W41" i="11"/>
  <c r="W49" i="2"/>
  <c r="D36" i="15"/>
  <c r="E36" i="15"/>
  <c r="F36" i="15"/>
  <c r="G36" i="15"/>
  <c r="H36" i="15"/>
  <c r="I36" i="15"/>
  <c r="J36" i="15"/>
  <c r="K36" i="15"/>
  <c r="L36" i="15"/>
  <c r="M36" i="15"/>
  <c r="N36" i="15"/>
  <c r="O36" i="15"/>
  <c r="P36" i="15"/>
  <c r="Q36" i="15"/>
  <c r="R36" i="15"/>
  <c r="S36" i="15"/>
  <c r="T36" i="15"/>
  <c r="U36" i="15"/>
  <c r="V36" i="15"/>
  <c r="W36" i="15"/>
  <c r="X36" i="15"/>
  <c r="C36" i="15"/>
  <c r="X22" i="15"/>
  <c r="W579" i="20"/>
  <c r="W553" i="20"/>
  <c r="W528" i="20"/>
  <c r="W483" i="20"/>
  <c r="W456" i="20"/>
  <c r="V409" i="20"/>
  <c r="W409" i="20"/>
  <c r="W360" i="20"/>
  <c r="W325" i="20"/>
  <c r="W280" i="20"/>
  <c r="W232" i="20"/>
  <c r="W165" i="20"/>
  <c r="W112" i="20"/>
  <c r="W82" i="20"/>
  <c r="W58" i="20"/>
  <c r="W34" i="20"/>
  <c r="W12" i="20"/>
  <c r="W54" i="14"/>
  <c r="W55" i="14"/>
  <c r="W56" i="14"/>
  <c r="W57" i="14"/>
  <c r="W58" i="14"/>
  <c r="W59" i="14"/>
  <c r="W60" i="14"/>
  <c r="W61" i="14"/>
  <c r="W62" i="14"/>
  <c r="W63" i="14"/>
  <c r="W64" i="14"/>
  <c r="W65" i="14"/>
  <c r="W66" i="14"/>
  <c r="W67" i="14"/>
  <c r="W68" i="14"/>
  <c r="W69" i="14"/>
  <c r="W23" i="14"/>
  <c r="W115" i="12"/>
  <c r="W54" i="12"/>
  <c r="W24" i="12"/>
  <c r="W70" i="7"/>
  <c r="W71" i="7"/>
  <c r="W72" i="7"/>
  <c r="W73" i="7"/>
  <c r="W74" i="7"/>
  <c r="W75" i="7"/>
  <c r="W76" i="7"/>
  <c r="W77" i="7"/>
  <c r="W78" i="7"/>
  <c r="W79" i="7"/>
  <c r="W80" i="7"/>
  <c r="W81" i="7"/>
  <c r="W82" i="7"/>
  <c r="W83" i="7"/>
  <c r="W84" i="7"/>
  <c r="W85" i="7"/>
  <c r="W25" i="7"/>
  <c r="W42" i="7" s="1"/>
  <c r="W85" i="8"/>
  <c r="W24" i="8"/>
  <c r="W70" i="11"/>
  <c r="W71" i="11"/>
  <c r="W72" i="11"/>
  <c r="W73" i="11"/>
  <c r="W74" i="11"/>
  <c r="W75" i="11"/>
  <c r="W76" i="11"/>
  <c r="W77" i="11"/>
  <c r="W78" i="11"/>
  <c r="W79" i="11"/>
  <c r="W80" i="11"/>
  <c r="W81" i="11"/>
  <c r="W82" i="11"/>
  <c r="W83" i="11"/>
  <c r="W84" i="11"/>
  <c r="W85" i="11"/>
  <c r="W24" i="11"/>
  <c r="M325" i="16"/>
  <c r="M295" i="16"/>
  <c r="M265" i="16"/>
  <c r="M235" i="16"/>
  <c r="M205" i="16"/>
  <c r="M175" i="16"/>
  <c r="M145" i="16"/>
  <c r="M115" i="16"/>
  <c r="M85" i="16"/>
  <c r="M55" i="16"/>
  <c r="M25" i="16"/>
  <c r="M268" i="6"/>
  <c r="M238" i="6"/>
  <c r="M208" i="6"/>
  <c r="M177" i="6"/>
  <c r="U145" i="6"/>
  <c r="M115" i="6"/>
  <c r="M85" i="6"/>
  <c r="M55" i="6"/>
  <c r="M25" i="6"/>
  <c r="W193" i="3"/>
  <c r="W162" i="3"/>
  <c r="W131" i="3"/>
  <c r="W94" i="3"/>
  <c r="W61" i="3"/>
  <c r="W25" i="3"/>
  <c r="W68" i="2"/>
  <c r="W69" i="2"/>
  <c r="W70" i="2"/>
  <c r="W71" i="2"/>
  <c r="W72" i="2"/>
  <c r="W73" i="2"/>
  <c r="W74" i="2"/>
  <c r="W75" i="2"/>
  <c r="W76" i="2"/>
  <c r="W77" i="2"/>
  <c r="W78" i="2"/>
  <c r="W79" i="2"/>
  <c r="W80" i="2"/>
  <c r="W81" i="2"/>
  <c r="W82" i="2"/>
  <c r="W83" i="2"/>
  <c r="W24" i="2"/>
  <c r="W85" i="2" s="1"/>
  <c r="W78" i="1"/>
  <c r="W79" i="1"/>
  <c r="W80" i="1"/>
  <c r="W81" i="1"/>
  <c r="W82" i="1"/>
  <c r="W83" i="1"/>
  <c r="W84" i="1"/>
  <c r="W85" i="1"/>
  <c r="W86" i="1"/>
  <c r="W87" i="1"/>
  <c r="W88" i="1"/>
  <c r="W89" i="1"/>
  <c r="W90" i="1"/>
  <c r="W91" i="1"/>
  <c r="W92" i="1"/>
  <c r="W24" i="1"/>
  <c r="W94" i="1" s="1"/>
  <c r="V23" i="14"/>
  <c r="V54" i="14"/>
  <c r="W55" i="7" l="1"/>
  <c r="W47" i="7"/>
  <c r="W57" i="7"/>
  <c r="W53" i="7"/>
  <c r="W49" i="7"/>
  <c r="W45" i="7"/>
  <c r="W56" i="7"/>
  <c r="W52" i="7"/>
  <c r="W48" i="7"/>
  <c r="W44" i="7"/>
  <c r="W87" i="7"/>
  <c r="W51" i="7"/>
  <c r="W43" i="7"/>
  <c r="W59" i="7"/>
  <c r="W54" i="7"/>
  <c r="W50" i="7"/>
  <c r="W46" i="7"/>
  <c r="W50" i="11"/>
  <c r="W42" i="11"/>
  <c r="W56" i="11"/>
  <c r="W52" i="11"/>
  <c r="W48" i="11"/>
  <c r="W44" i="11"/>
  <c r="W87" i="11"/>
  <c r="W43" i="11"/>
  <c r="W55" i="11"/>
  <c r="W51" i="11"/>
  <c r="W47" i="11"/>
  <c r="W54" i="11"/>
  <c r="W46" i="11"/>
  <c r="W57" i="11"/>
  <c r="W53" i="11"/>
  <c r="W49" i="11"/>
  <c r="W45" i="11"/>
  <c r="W55" i="2"/>
  <c r="W51" i="2"/>
  <c r="W47" i="2"/>
  <c r="W43" i="2"/>
  <c r="W54" i="2"/>
  <c r="W50" i="2"/>
  <c r="W46" i="2"/>
  <c r="W42" i="2"/>
  <c r="W53" i="2"/>
  <c r="W45" i="2"/>
  <c r="W41" i="2"/>
  <c r="W39" i="2"/>
  <c r="W52" i="2"/>
  <c r="W48" i="2"/>
  <c r="W44" i="2"/>
  <c r="W40" i="2"/>
  <c r="W71" i="14"/>
  <c r="V70" i="7"/>
  <c r="V85" i="8"/>
  <c r="W59" i="11" l="1"/>
  <c r="V22" i="15"/>
  <c r="W22" i="15"/>
  <c r="U579" i="20"/>
  <c r="V579" i="20"/>
  <c r="U553" i="20"/>
  <c r="V553" i="20"/>
  <c r="U528" i="20"/>
  <c r="V528" i="20"/>
  <c r="U483" i="20"/>
  <c r="V483" i="20"/>
  <c r="U456" i="20"/>
  <c r="V456" i="20"/>
  <c r="U409" i="20"/>
  <c r="U360" i="20"/>
  <c r="V360" i="20"/>
  <c r="U325" i="20"/>
  <c r="V325" i="20"/>
  <c r="U280" i="20"/>
  <c r="V280" i="20"/>
  <c r="U232" i="20"/>
  <c r="V232" i="20"/>
  <c r="U165" i="20"/>
  <c r="V165" i="20"/>
  <c r="U112" i="20"/>
  <c r="V112" i="20"/>
  <c r="U82" i="20"/>
  <c r="V82" i="20"/>
  <c r="U58" i="20"/>
  <c r="V58" i="20"/>
  <c r="U34" i="20"/>
  <c r="V34" i="20"/>
  <c r="U12" i="20"/>
  <c r="V12" i="20"/>
  <c r="V55" i="14"/>
  <c r="V56" i="14"/>
  <c r="V57" i="14"/>
  <c r="V58" i="14"/>
  <c r="V59" i="14"/>
  <c r="V60" i="14"/>
  <c r="V61" i="14"/>
  <c r="V62" i="14"/>
  <c r="V63" i="14"/>
  <c r="V64" i="14"/>
  <c r="V65" i="14"/>
  <c r="V66" i="14"/>
  <c r="V67" i="14"/>
  <c r="V68" i="14"/>
  <c r="V69" i="14"/>
  <c r="U23" i="14"/>
  <c r="V71" i="14"/>
  <c r="U115" i="12"/>
  <c r="V115" i="12"/>
  <c r="U54" i="12"/>
  <c r="V54" i="12"/>
  <c r="U24" i="12"/>
  <c r="V24" i="12"/>
  <c r="V71" i="7"/>
  <c r="V72" i="7"/>
  <c r="V73" i="7"/>
  <c r="V74" i="7"/>
  <c r="V75" i="7"/>
  <c r="V76" i="7"/>
  <c r="V77" i="7"/>
  <c r="V78" i="7"/>
  <c r="V79" i="7"/>
  <c r="V80" i="7"/>
  <c r="V81" i="7"/>
  <c r="V82" i="7"/>
  <c r="V83" i="7"/>
  <c r="V84" i="7"/>
  <c r="V85" i="7"/>
  <c r="U25" i="7"/>
  <c r="U59" i="7" s="1"/>
  <c r="V25" i="7"/>
  <c r="V41" i="7" s="1"/>
  <c r="U24" i="8"/>
  <c r="V24" i="8"/>
  <c r="V70" i="11"/>
  <c r="V71" i="11"/>
  <c r="V72" i="11"/>
  <c r="V73" i="11"/>
  <c r="V74" i="11"/>
  <c r="V75" i="11"/>
  <c r="V76" i="11"/>
  <c r="V77" i="11"/>
  <c r="V78" i="11"/>
  <c r="V79" i="11"/>
  <c r="V80" i="11"/>
  <c r="V81" i="11"/>
  <c r="V82" i="11"/>
  <c r="V83" i="11"/>
  <c r="V84" i="11"/>
  <c r="V85" i="11"/>
  <c r="U24" i="11"/>
  <c r="V24" i="11"/>
  <c r="K325" i="16"/>
  <c r="L325" i="16"/>
  <c r="K295" i="16"/>
  <c r="L295" i="16"/>
  <c r="K265" i="16"/>
  <c r="L265" i="16"/>
  <c r="K235" i="16"/>
  <c r="L235" i="16"/>
  <c r="K205" i="16"/>
  <c r="L205" i="16"/>
  <c r="K175" i="16"/>
  <c r="L175" i="16"/>
  <c r="K145" i="16"/>
  <c r="L145" i="16"/>
  <c r="K115" i="16"/>
  <c r="L115" i="16"/>
  <c r="K85" i="16"/>
  <c r="L85" i="16"/>
  <c r="K55" i="16"/>
  <c r="L55" i="16"/>
  <c r="K25" i="16"/>
  <c r="L25" i="16"/>
  <c r="K268" i="6"/>
  <c r="L268" i="6"/>
  <c r="K238" i="6"/>
  <c r="L238" i="6"/>
  <c r="K208" i="6"/>
  <c r="L208" i="6"/>
  <c r="K177" i="6"/>
  <c r="L177" i="6"/>
  <c r="S145" i="6"/>
  <c r="T145" i="6"/>
  <c r="K115" i="6"/>
  <c r="L115" i="6"/>
  <c r="K85" i="6"/>
  <c r="L85" i="6"/>
  <c r="K55" i="6"/>
  <c r="L55" i="6"/>
  <c r="K25" i="6"/>
  <c r="L25" i="6"/>
  <c r="U193" i="3"/>
  <c r="V193" i="3"/>
  <c r="U162" i="3"/>
  <c r="V162" i="3"/>
  <c r="U131" i="3"/>
  <c r="V131" i="3"/>
  <c r="V94" i="3"/>
  <c r="U61" i="3"/>
  <c r="V61" i="3"/>
  <c r="U25" i="3"/>
  <c r="V25" i="3"/>
  <c r="U87" i="7" l="1"/>
  <c r="V42" i="11"/>
  <c r="V41" i="11"/>
  <c r="U71" i="14"/>
  <c r="V56" i="7"/>
  <c r="V59" i="7"/>
  <c r="V87" i="7"/>
  <c r="V57" i="11"/>
  <c r="V53" i="11"/>
  <c r="V49" i="11"/>
  <c r="V45" i="11"/>
  <c r="V56" i="11"/>
  <c r="V52" i="11"/>
  <c r="V48" i="11"/>
  <c r="V44" i="11"/>
  <c r="V55" i="11"/>
  <c r="V51" i="11"/>
  <c r="V47" i="11"/>
  <c r="V43" i="11"/>
  <c r="V87" i="11"/>
  <c r="V54" i="11"/>
  <c r="V50" i="11"/>
  <c r="V46" i="11"/>
  <c r="V55" i="7"/>
  <c r="V51" i="7"/>
  <c r="V47" i="7"/>
  <c r="V43" i="7"/>
  <c r="V50" i="7"/>
  <c r="V42" i="7"/>
  <c r="V52" i="7"/>
  <c r="V48" i="7"/>
  <c r="V44" i="7"/>
  <c r="V54" i="7"/>
  <c r="V46" i="7"/>
  <c r="V57" i="7"/>
  <c r="V53" i="7"/>
  <c r="V49" i="7"/>
  <c r="V45" i="7"/>
  <c r="V68" i="2"/>
  <c r="V69" i="2"/>
  <c r="V70" i="2"/>
  <c r="V71" i="2"/>
  <c r="V72" i="2"/>
  <c r="V73" i="2"/>
  <c r="V74" i="2"/>
  <c r="V75" i="2"/>
  <c r="V76" i="2"/>
  <c r="V77" i="2"/>
  <c r="V78" i="2"/>
  <c r="V79" i="2"/>
  <c r="V80" i="2"/>
  <c r="V81" i="2"/>
  <c r="V82" i="2"/>
  <c r="V83" i="2"/>
  <c r="U24" i="2"/>
  <c r="V24" i="2"/>
  <c r="V77" i="1"/>
  <c r="V78" i="1"/>
  <c r="V79" i="1"/>
  <c r="V80" i="1"/>
  <c r="V81" i="1"/>
  <c r="V82" i="1"/>
  <c r="V83" i="1"/>
  <c r="V84" i="1"/>
  <c r="V85" i="1"/>
  <c r="V86" i="1"/>
  <c r="V87" i="1"/>
  <c r="V88" i="1"/>
  <c r="V89" i="1"/>
  <c r="V90" i="1"/>
  <c r="V91" i="1"/>
  <c r="V92" i="1"/>
  <c r="U24" i="1"/>
  <c r="V24" i="1"/>
  <c r="F49" i="4"/>
  <c r="D49" i="4"/>
  <c r="E49" i="4"/>
  <c r="C49" i="4"/>
  <c r="V85" i="2" l="1"/>
  <c r="V40" i="2"/>
  <c r="V44" i="2"/>
  <c r="V48" i="2"/>
  <c r="V52" i="2"/>
  <c r="V39" i="2"/>
  <c r="V41" i="2"/>
  <c r="V45" i="2"/>
  <c r="V49" i="2"/>
  <c r="V53" i="2"/>
  <c r="V42" i="2"/>
  <c r="V46" i="2"/>
  <c r="V50" i="2"/>
  <c r="V54" i="2"/>
  <c r="V43" i="2"/>
  <c r="V47" i="2"/>
  <c r="V51" i="2"/>
  <c r="V55" i="2"/>
  <c r="V94" i="1"/>
  <c r="V51" i="1"/>
  <c r="V55" i="1"/>
  <c r="V59" i="1"/>
  <c r="V63" i="1"/>
  <c r="V53" i="1"/>
  <c r="V61" i="1"/>
  <c r="V54" i="1"/>
  <c r="V62" i="1"/>
  <c r="V48" i="1"/>
  <c r="V52" i="1"/>
  <c r="V56" i="1"/>
  <c r="V60" i="1"/>
  <c r="V47" i="1"/>
  <c r="V49" i="1"/>
  <c r="V57" i="1"/>
  <c r="V50" i="1"/>
  <c r="V58" i="1"/>
  <c r="V59" i="11"/>
  <c r="C579" i="20"/>
  <c r="C456" i="20"/>
  <c r="C409" i="20"/>
  <c r="P280" i="20"/>
  <c r="C165" i="20"/>
  <c r="C82" i="20"/>
  <c r="C58" i="20"/>
  <c r="W65" i="1" l="1"/>
  <c r="W57" i="2"/>
  <c r="V57" i="2"/>
  <c r="V65" i="1"/>
  <c r="D34" i="20"/>
  <c r="C34" i="20"/>
  <c r="K54" i="14"/>
  <c r="L54" i="14"/>
  <c r="M54" i="14"/>
  <c r="N54" i="14"/>
  <c r="O54" i="14"/>
  <c r="P54" i="14"/>
  <c r="Q54" i="14"/>
  <c r="R54" i="14"/>
  <c r="S54" i="14"/>
  <c r="T54" i="14"/>
  <c r="U54" i="14"/>
  <c r="J54" i="14"/>
  <c r="D55" i="14"/>
  <c r="E55" i="14"/>
  <c r="F55" i="14"/>
  <c r="G55" i="14"/>
  <c r="H55" i="14"/>
  <c r="I55" i="14"/>
  <c r="J55" i="14"/>
  <c r="K55" i="14"/>
  <c r="L55" i="14"/>
  <c r="M55" i="14"/>
  <c r="N55" i="14"/>
  <c r="O55" i="14"/>
  <c r="P55" i="14"/>
  <c r="Q55" i="14"/>
  <c r="R55" i="14"/>
  <c r="S55" i="14"/>
  <c r="T55" i="14"/>
  <c r="U55" i="14"/>
  <c r="D56" i="14"/>
  <c r="E56" i="14"/>
  <c r="F56" i="14"/>
  <c r="G56" i="14"/>
  <c r="H56" i="14"/>
  <c r="I56" i="14"/>
  <c r="J56" i="14"/>
  <c r="K56" i="14"/>
  <c r="L56" i="14"/>
  <c r="M56" i="14"/>
  <c r="N56" i="14"/>
  <c r="O56" i="14"/>
  <c r="P56" i="14"/>
  <c r="Q56" i="14"/>
  <c r="R56" i="14"/>
  <c r="S56" i="14"/>
  <c r="T56" i="14"/>
  <c r="U56" i="14"/>
  <c r="D57" i="14"/>
  <c r="E57" i="14"/>
  <c r="F57" i="14"/>
  <c r="G57" i="14"/>
  <c r="H57" i="14"/>
  <c r="I57" i="14"/>
  <c r="J57" i="14"/>
  <c r="K57" i="14"/>
  <c r="L57" i="14"/>
  <c r="M57" i="14"/>
  <c r="N57" i="14"/>
  <c r="O57" i="14"/>
  <c r="P57" i="14"/>
  <c r="Q57" i="14"/>
  <c r="R57" i="14"/>
  <c r="S57" i="14"/>
  <c r="T57" i="14"/>
  <c r="U57" i="14"/>
  <c r="D58" i="14"/>
  <c r="E58" i="14"/>
  <c r="F58" i="14"/>
  <c r="G58" i="14"/>
  <c r="H58" i="14"/>
  <c r="I58" i="14"/>
  <c r="J58" i="14"/>
  <c r="K58" i="14"/>
  <c r="L58" i="14"/>
  <c r="M58" i="14"/>
  <c r="N58" i="14"/>
  <c r="O58" i="14"/>
  <c r="P58" i="14"/>
  <c r="Q58" i="14"/>
  <c r="R58" i="14"/>
  <c r="S58" i="14"/>
  <c r="T58" i="14"/>
  <c r="U58" i="14"/>
  <c r="D59" i="14"/>
  <c r="E59" i="14"/>
  <c r="F59" i="14"/>
  <c r="G59" i="14"/>
  <c r="H59" i="14"/>
  <c r="I59" i="14"/>
  <c r="J59" i="14"/>
  <c r="K59" i="14"/>
  <c r="L59" i="14"/>
  <c r="M59" i="14"/>
  <c r="N59" i="14"/>
  <c r="O59" i="14"/>
  <c r="P59" i="14"/>
  <c r="Q59" i="14"/>
  <c r="R59" i="14"/>
  <c r="S59" i="14"/>
  <c r="T59" i="14"/>
  <c r="U59" i="14"/>
  <c r="D60" i="14"/>
  <c r="E60" i="14"/>
  <c r="F60" i="14"/>
  <c r="G60" i="14"/>
  <c r="H60" i="14"/>
  <c r="I60" i="14"/>
  <c r="J60" i="14"/>
  <c r="K60" i="14"/>
  <c r="L60" i="14"/>
  <c r="M60" i="14"/>
  <c r="N60" i="14"/>
  <c r="O60" i="14"/>
  <c r="P60" i="14"/>
  <c r="Q60" i="14"/>
  <c r="R60" i="14"/>
  <c r="S60" i="14"/>
  <c r="T60" i="14"/>
  <c r="U60" i="14"/>
  <c r="D61" i="14"/>
  <c r="E61" i="14"/>
  <c r="F61" i="14"/>
  <c r="G61" i="14"/>
  <c r="H61" i="14"/>
  <c r="I61" i="14"/>
  <c r="J61" i="14"/>
  <c r="K61" i="14"/>
  <c r="L61" i="14"/>
  <c r="M61" i="14"/>
  <c r="N61" i="14"/>
  <c r="O61" i="14"/>
  <c r="P61" i="14"/>
  <c r="Q61" i="14"/>
  <c r="R61" i="14"/>
  <c r="S61" i="14"/>
  <c r="T61" i="14"/>
  <c r="U61" i="14"/>
  <c r="D62" i="14"/>
  <c r="E62" i="14"/>
  <c r="F62" i="14"/>
  <c r="G62" i="14"/>
  <c r="H62" i="14"/>
  <c r="I62" i="14"/>
  <c r="J62" i="14"/>
  <c r="K62" i="14"/>
  <c r="L62" i="14"/>
  <c r="M62" i="14"/>
  <c r="N62" i="14"/>
  <c r="O62" i="14"/>
  <c r="P62" i="14"/>
  <c r="Q62" i="14"/>
  <c r="R62" i="14"/>
  <c r="S62" i="14"/>
  <c r="T62" i="14"/>
  <c r="U62" i="14"/>
  <c r="U63" i="14"/>
  <c r="D64" i="14"/>
  <c r="E64" i="14"/>
  <c r="F64" i="14"/>
  <c r="G64" i="14"/>
  <c r="H64" i="14"/>
  <c r="I64" i="14"/>
  <c r="J64" i="14"/>
  <c r="K64" i="14"/>
  <c r="L64" i="14"/>
  <c r="M64" i="14"/>
  <c r="N64" i="14"/>
  <c r="O64" i="14"/>
  <c r="P64" i="14"/>
  <c r="Q64" i="14"/>
  <c r="R64" i="14"/>
  <c r="S64" i="14"/>
  <c r="T64" i="14"/>
  <c r="U64" i="14"/>
  <c r="D65" i="14"/>
  <c r="E65" i="14"/>
  <c r="F65" i="14"/>
  <c r="G65" i="14"/>
  <c r="H65" i="14"/>
  <c r="I65" i="14"/>
  <c r="J65" i="14"/>
  <c r="K65" i="14"/>
  <c r="L65" i="14"/>
  <c r="M65" i="14"/>
  <c r="N65" i="14"/>
  <c r="O65" i="14"/>
  <c r="P65" i="14"/>
  <c r="Q65" i="14"/>
  <c r="R65" i="14"/>
  <c r="S65" i="14"/>
  <c r="T65" i="14"/>
  <c r="U65" i="14"/>
  <c r="J66" i="14"/>
  <c r="K66" i="14"/>
  <c r="L66" i="14"/>
  <c r="M66" i="14"/>
  <c r="N66" i="14"/>
  <c r="O66" i="14"/>
  <c r="P66" i="14"/>
  <c r="Q66" i="14"/>
  <c r="R66" i="14"/>
  <c r="S66" i="14"/>
  <c r="T66" i="14"/>
  <c r="U66" i="14"/>
  <c r="D67" i="14"/>
  <c r="E67" i="14"/>
  <c r="F67" i="14"/>
  <c r="G67" i="14"/>
  <c r="H67" i="14"/>
  <c r="I67" i="14"/>
  <c r="J67" i="14"/>
  <c r="K67" i="14"/>
  <c r="L67" i="14"/>
  <c r="M67" i="14"/>
  <c r="N67" i="14"/>
  <c r="O67" i="14"/>
  <c r="P67" i="14"/>
  <c r="Q67" i="14"/>
  <c r="R67" i="14"/>
  <c r="S67" i="14"/>
  <c r="T67" i="14"/>
  <c r="U67" i="14"/>
  <c r="D68" i="14"/>
  <c r="E68" i="14"/>
  <c r="F68" i="14"/>
  <c r="G68" i="14"/>
  <c r="H68" i="14"/>
  <c r="I68" i="14"/>
  <c r="J68" i="14"/>
  <c r="K68" i="14"/>
  <c r="L68" i="14"/>
  <c r="M68" i="14"/>
  <c r="N68" i="14"/>
  <c r="O68" i="14"/>
  <c r="P68" i="14"/>
  <c r="Q68" i="14"/>
  <c r="R68" i="14"/>
  <c r="S68" i="14"/>
  <c r="T68" i="14"/>
  <c r="U68" i="14"/>
  <c r="D69" i="14"/>
  <c r="E69" i="14"/>
  <c r="F69" i="14"/>
  <c r="G69" i="14"/>
  <c r="H69" i="14"/>
  <c r="I69" i="14"/>
  <c r="J69" i="14"/>
  <c r="K69" i="14"/>
  <c r="L69" i="14"/>
  <c r="M69" i="14"/>
  <c r="N69" i="14"/>
  <c r="O69" i="14"/>
  <c r="P69" i="14"/>
  <c r="Q69" i="14"/>
  <c r="R69" i="14"/>
  <c r="S69" i="14"/>
  <c r="T69" i="14"/>
  <c r="U69" i="14"/>
  <c r="C56" i="14"/>
  <c r="C57" i="14"/>
  <c r="C58" i="14"/>
  <c r="C59" i="14"/>
  <c r="C60" i="14"/>
  <c r="C61" i="14"/>
  <c r="C62" i="14"/>
  <c r="C64" i="14"/>
  <c r="C65" i="14"/>
  <c r="C67" i="14"/>
  <c r="C68" i="14"/>
  <c r="C69" i="14"/>
  <c r="C55" i="14"/>
  <c r="H23" i="14"/>
  <c r="M115" i="12" l="1"/>
  <c r="K70" i="7"/>
  <c r="L70" i="7"/>
  <c r="M70" i="7"/>
  <c r="N70" i="7"/>
  <c r="O70" i="7"/>
  <c r="P70" i="7"/>
  <c r="Q70" i="7"/>
  <c r="R70" i="7"/>
  <c r="S70" i="7"/>
  <c r="T70" i="7"/>
  <c r="U70" i="7"/>
  <c r="J70" i="7"/>
  <c r="D71" i="7"/>
  <c r="E71" i="7"/>
  <c r="F71" i="7"/>
  <c r="G71" i="7"/>
  <c r="H71" i="7"/>
  <c r="I71" i="7"/>
  <c r="J71" i="7"/>
  <c r="K71" i="7"/>
  <c r="L71" i="7"/>
  <c r="M71" i="7"/>
  <c r="N71" i="7"/>
  <c r="O71" i="7"/>
  <c r="P71" i="7"/>
  <c r="Q71" i="7"/>
  <c r="R71" i="7"/>
  <c r="S71" i="7"/>
  <c r="T71" i="7"/>
  <c r="U71" i="7"/>
  <c r="D72" i="7"/>
  <c r="E72" i="7"/>
  <c r="F72" i="7"/>
  <c r="G72" i="7"/>
  <c r="H72" i="7"/>
  <c r="I72" i="7"/>
  <c r="J72" i="7"/>
  <c r="K72" i="7"/>
  <c r="L72" i="7"/>
  <c r="M72" i="7"/>
  <c r="N72" i="7"/>
  <c r="O72" i="7"/>
  <c r="P72" i="7"/>
  <c r="Q72" i="7"/>
  <c r="R72" i="7"/>
  <c r="S72" i="7"/>
  <c r="T72" i="7"/>
  <c r="U72" i="7"/>
  <c r="D73" i="7"/>
  <c r="E73" i="7"/>
  <c r="F73" i="7"/>
  <c r="G73" i="7"/>
  <c r="H73" i="7"/>
  <c r="I73" i="7"/>
  <c r="J73" i="7"/>
  <c r="K73" i="7"/>
  <c r="L73" i="7"/>
  <c r="M73" i="7"/>
  <c r="N73" i="7"/>
  <c r="O73" i="7"/>
  <c r="P73" i="7"/>
  <c r="Q73" i="7"/>
  <c r="R73" i="7"/>
  <c r="S73" i="7"/>
  <c r="T73" i="7"/>
  <c r="U73" i="7"/>
  <c r="D74" i="7"/>
  <c r="E74" i="7"/>
  <c r="F74" i="7"/>
  <c r="G74" i="7"/>
  <c r="H74" i="7"/>
  <c r="I74" i="7"/>
  <c r="J74" i="7"/>
  <c r="K74" i="7"/>
  <c r="L74" i="7"/>
  <c r="M74" i="7"/>
  <c r="N74" i="7"/>
  <c r="O74" i="7"/>
  <c r="P74" i="7"/>
  <c r="Q74" i="7"/>
  <c r="R74" i="7"/>
  <c r="S74" i="7"/>
  <c r="T74" i="7"/>
  <c r="U74" i="7"/>
  <c r="D75" i="7"/>
  <c r="E75" i="7"/>
  <c r="F75" i="7"/>
  <c r="G75" i="7"/>
  <c r="H75" i="7"/>
  <c r="I75" i="7"/>
  <c r="J75" i="7"/>
  <c r="K75" i="7"/>
  <c r="L75" i="7"/>
  <c r="M75" i="7"/>
  <c r="N75" i="7"/>
  <c r="O75" i="7"/>
  <c r="P75" i="7"/>
  <c r="Q75" i="7"/>
  <c r="R75" i="7"/>
  <c r="S75" i="7"/>
  <c r="T75" i="7"/>
  <c r="U75" i="7"/>
  <c r="D76" i="7"/>
  <c r="E76" i="7"/>
  <c r="F76" i="7"/>
  <c r="G76" i="7"/>
  <c r="H76" i="7"/>
  <c r="I76" i="7"/>
  <c r="J76" i="7"/>
  <c r="K76" i="7"/>
  <c r="L76" i="7"/>
  <c r="M76" i="7"/>
  <c r="N76" i="7"/>
  <c r="O76" i="7"/>
  <c r="P76" i="7"/>
  <c r="Q76" i="7"/>
  <c r="R76" i="7"/>
  <c r="S76" i="7"/>
  <c r="T76" i="7"/>
  <c r="U76" i="7"/>
  <c r="D77" i="7"/>
  <c r="E77" i="7"/>
  <c r="F77" i="7"/>
  <c r="G77" i="7"/>
  <c r="H77" i="7"/>
  <c r="I77" i="7"/>
  <c r="J77" i="7"/>
  <c r="K77" i="7"/>
  <c r="L77" i="7"/>
  <c r="M77" i="7"/>
  <c r="N77" i="7"/>
  <c r="O77" i="7"/>
  <c r="P77" i="7"/>
  <c r="Q77" i="7"/>
  <c r="R77" i="7"/>
  <c r="S77" i="7"/>
  <c r="T77" i="7"/>
  <c r="U77" i="7"/>
  <c r="D78" i="7"/>
  <c r="E78" i="7"/>
  <c r="F78" i="7"/>
  <c r="G78" i="7"/>
  <c r="H78" i="7"/>
  <c r="I78" i="7"/>
  <c r="J78" i="7"/>
  <c r="K78" i="7"/>
  <c r="L78" i="7"/>
  <c r="M78" i="7"/>
  <c r="N78" i="7"/>
  <c r="O78" i="7"/>
  <c r="P78" i="7"/>
  <c r="Q78" i="7"/>
  <c r="R78" i="7"/>
  <c r="S78" i="7"/>
  <c r="T78" i="7"/>
  <c r="U78" i="7"/>
  <c r="U79" i="7"/>
  <c r="D80" i="7"/>
  <c r="E80" i="7"/>
  <c r="F80" i="7"/>
  <c r="G80" i="7"/>
  <c r="H80" i="7"/>
  <c r="I80" i="7"/>
  <c r="J80" i="7"/>
  <c r="K80" i="7"/>
  <c r="L80" i="7"/>
  <c r="M80" i="7"/>
  <c r="N80" i="7"/>
  <c r="O80" i="7"/>
  <c r="P80" i="7"/>
  <c r="Q80" i="7"/>
  <c r="R80" i="7"/>
  <c r="S80" i="7"/>
  <c r="T80" i="7"/>
  <c r="U80" i="7"/>
  <c r="D81" i="7"/>
  <c r="E81" i="7"/>
  <c r="F81" i="7"/>
  <c r="G81" i="7"/>
  <c r="H81" i="7"/>
  <c r="I81" i="7"/>
  <c r="J81" i="7"/>
  <c r="K81" i="7"/>
  <c r="L81" i="7"/>
  <c r="M81" i="7"/>
  <c r="N81" i="7"/>
  <c r="O81" i="7"/>
  <c r="P81" i="7"/>
  <c r="Q81" i="7"/>
  <c r="R81" i="7"/>
  <c r="S81" i="7"/>
  <c r="T81" i="7"/>
  <c r="U81" i="7"/>
  <c r="J82" i="7"/>
  <c r="K82" i="7"/>
  <c r="L82" i="7"/>
  <c r="M82" i="7"/>
  <c r="N82" i="7"/>
  <c r="O82" i="7"/>
  <c r="P82" i="7"/>
  <c r="Q82" i="7"/>
  <c r="R82" i="7"/>
  <c r="S82" i="7"/>
  <c r="T82" i="7"/>
  <c r="U82" i="7"/>
  <c r="D83" i="7"/>
  <c r="E83" i="7"/>
  <c r="F83" i="7"/>
  <c r="G83" i="7"/>
  <c r="H83" i="7"/>
  <c r="I83" i="7"/>
  <c r="J83" i="7"/>
  <c r="K83" i="7"/>
  <c r="L83" i="7"/>
  <c r="M83" i="7"/>
  <c r="N83" i="7"/>
  <c r="O83" i="7"/>
  <c r="P83" i="7"/>
  <c r="Q83" i="7"/>
  <c r="R83" i="7"/>
  <c r="S83" i="7"/>
  <c r="T83" i="7"/>
  <c r="U83" i="7"/>
  <c r="D84" i="7"/>
  <c r="E84" i="7"/>
  <c r="F84" i="7"/>
  <c r="G84" i="7"/>
  <c r="H84" i="7"/>
  <c r="I84" i="7"/>
  <c r="J84" i="7"/>
  <c r="K84" i="7"/>
  <c r="L84" i="7"/>
  <c r="M84" i="7"/>
  <c r="N84" i="7"/>
  <c r="O84" i="7"/>
  <c r="P84" i="7"/>
  <c r="Q84" i="7"/>
  <c r="R84" i="7"/>
  <c r="S84" i="7"/>
  <c r="T84" i="7"/>
  <c r="U84" i="7"/>
  <c r="D85" i="7"/>
  <c r="E85" i="7"/>
  <c r="F85" i="7"/>
  <c r="G85" i="7"/>
  <c r="H85" i="7"/>
  <c r="I85" i="7"/>
  <c r="J85" i="7"/>
  <c r="K85" i="7"/>
  <c r="L85" i="7"/>
  <c r="M85" i="7"/>
  <c r="N85" i="7"/>
  <c r="O85" i="7"/>
  <c r="P85" i="7"/>
  <c r="Q85" i="7"/>
  <c r="R85" i="7"/>
  <c r="S85" i="7"/>
  <c r="T85" i="7"/>
  <c r="U85" i="7"/>
  <c r="C85" i="7"/>
  <c r="C72" i="7"/>
  <c r="C73" i="7"/>
  <c r="C74" i="7"/>
  <c r="C75" i="7"/>
  <c r="C76" i="7"/>
  <c r="C77" i="7"/>
  <c r="C78" i="7"/>
  <c r="C80" i="7"/>
  <c r="C81" i="7"/>
  <c r="C83" i="7"/>
  <c r="C84" i="7"/>
  <c r="C71" i="7"/>
  <c r="I25" i="7"/>
  <c r="D25" i="7"/>
  <c r="E25" i="7"/>
  <c r="F25" i="7"/>
  <c r="G25" i="7"/>
  <c r="H25" i="7"/>
  <c r="O25" i="7"/>
  <c r="C25" i="7"/>
  <c r="H59" i="7" l="1"/>
  <c r="F54" i="8"/>
  <c r="T24" i="8"/>
  <c r="D24" i="8"/>
  <c r="E24" i="8"/>
  <c r="F24" i="8"/>
  <c r="G24" i="8"/>
  <c r="H24" i="8"/>
  <c r="I24" i="8"/>
  <c r="J24" i="8"/>
  <c r="K24" i="8"/>
  <c r="L24" i="8"/>
  <c r="M24" i="8"/>
  <c r="N24" i="8"/>
  <c r="O24" i="8"/>
  <c r="P24" i="8"/>
  <c r="Q24" i="8"/>
  <c r="R24" i="8"/>
  <c r="S24" i="8"/>
  <c r="C24" i="8"/>
  <c r="D223" i="10" l="1"/>
  <c r="E223" i="10"/>
  <c r="F223" i="10"/>
  <c r="C223" i="10"/>
  <c r="F188" i="10"/>
  <c r="C155" i="10"/>
  <c r="C124" i="10"/>
  <c r="E93" i="10"/>
  <c r="E59" i="10"/>
  <c r="E24" i="10"/>
  <c r="C24" i="10"/>
  <c r="U87" i="11" l="1"/>
  <c r="C80" i="11"/>
  <c r="C81" i="11"/>
  <c r="C83" i="11"/>
  <c r="C84" i="11"/>
  <c r="C85" i="11"/>
  <c r="I74" i="11"/>
  <c r="K70" i="11"/>
  <c r="L70" i="11"/>
  <c r="M70" i="11"/>
  <c r="N70" i="11"/>
  <c r="O70" i="11"/>
  <c r="P70" i="11"/>
  <c r="Q70" i="11"/>
  <c r="R70" i="11"/>
  <c r="S70" i="11"/>
  <c r="T70" i="11"/>
  <c r="U70" i="11"/>
  <c r="J70" i="11"/>
  <c r="C72" i="11"/>
  <c r="D72" i="11"/>
  <c r="E72" i="11"/>
  <c r="F72" i="11"/>
  <c r="G72" i="11"/>
  <c r="H72" i="11"/>
  <c r="I72" i="11"/>
  <c r="J72" i="11"/>
  <c r="K72" i="11"/>
  <c r="L72" i="11"/>
  <c r="M72" i="11"/>
  <c r="N72" i="11"/>
  <c r="O72" i="11"/>
  <c r="P72" i="11"/>
  <c r="Q72" i="11"/>
  <c r="R72" i="11"/>
  <c r="S72" i="11"/>
  <c r="T72" i="11"/>
  <c r="U72" i="11"/>
  <c r="C73" i="11"/>
  <c r="D73" i="11"/>
  <c r="E73" i="11"/>
  <c r="F73" i="11"/>
  <c r="G73" i="11"/>
  <c r="H73" i="11"/>
  <c r="I73" i="11"/>
  <c r="J73" i="11"/>
  <c r="K73" i="11"/>
  <c r="L73" i="11"/>
  <c r="M73" i="11"/>
  <c r="N73" i="11"/>
  <c r="O73" i="11"/>
  <c r="P73" i="11"/>
  <c r="Q73" i="11"/>
  <c r="R73" i="11"/>
  <c r="S73" i="11"/>
  <c r="T73" i="11"/>
  <c r="U73" i="11"/>
  <c r="C74" i="11"/>
  <c r="D74" i="11"/>
  <c r="E74" i="11"/>
  <c r="F74" i="11"/>
  <c r="G74" i="11"/>
  <c r="H74" i="11"/>
  <c r="J74" i="11"/>
  <c r="K74" i="11"/>
  <c r="L74" i="11"/>
  <c r="M74" i="11"/>
  <c r="N74" i="11"/>
  <c r="O74" i="11"/>
  <c r="P74" i="11"/>
  <c r="Q74" i="11"/>
  <c r="R74" i="11"/>
  <c r="S74" i="11"/>
  <c r="T74" i="11"/>
  <c r="U74" i="11"/>
  <c r="C75" i="11"/>
  <c r="D75" i="11"/>
  <c r="E75" i="11"/>
  <c r="F75" i="11"/>
  <c r="G75" i="11"/>
  <c r="H75" i="11"/>
  <c r="I75" i="11"/>
  <c r="J75" i="11"/>
  <c r="K75" i="11"/>
  <c r="L75" i="11"/>
  <c r="M75" i="11"/>
  <c r="N75" i="11"/>
  <c r="O75" i="11"/>
  <c r="P75" i="11"/>
  <c r="Q75" i="11"/>
  <c r="R75" i="11"/>
  <c r="S75" i="11"/>
  <c r="T75" i="11"/>
  <c r="U75" i="11"/>
  <c r="C76" i="11"/>
  <c r="D76" i="11"/>
  <c r="E76" i="11"/>
  <c r="F76" i="11"/>
  <c r="G76" i="11"/>
  <c r="H76" i="11"/>
  <c r="I76" i="11"/>
  <c r="J76" i="11"/>
  <c r="K76" i="11"/>
  <c r="L76" i="11"/>
  <c r="M76" i="11"/>
  <c r="N76" i="11"/>
  <c r="O76" i="11"/>
  <c r="P76" i="11"/>
  <c r="Q76" i="11"/>
  <c r="R76" i="11"/>
  <c r="S76" i="11"/>
  <c r="T76" i="11"/>
  <c r="U76" i="11"/>
  <c r="C77" i="11"/>
  <c r="D77" i="11"/>
  <c r="E77" i="11"/>
  <c r="F77" i="11"/>
  <c r="G77" i="11"/>
  <c r="H77" i="11"/>
  <c r="I77" i="11"/>
  <c r="J77" i="11"/>
  <c r="K77" i="11"/>
  <c r="L77" i="11"/>
  <c r="M77" i="11"/>
  <c r="N77" i="11"/>
  <c r="O77" i="11"/>
  <c r="P77" i="11"/>
  <c r="Q77" i="11"/>
  <c r="R77" i="11"/>
  <c r="S77" i="11"/>
  <c r="T77" i="11"/>
  <c r="U77" i="11"/>
  <c r="C78" i="11"/>
  <c r="D78" i="11"/>
  <c r="E78" i="11"/>
  <c r="F78" i="11"/>
  <c r="G78" i="11"/>
  <c r="H78" i="11"/>
  <c r="I78" i="11"/>
  <c r="J78" i="11"/>
  <c r="K78" i="11"/>
  <c r="L78" i="11"/>
  <c r="M78" i="11"/>
  <c r="N78" i="11"/>
  <c r="O78" i="11"/>
  <c r="P78" i="11"/>
  <c r="Q78" i="11"/>
  <c r="R78" i="11"/>
  <c r="S78" i="11"/>
  <c r="T78" i="11"/>
  <c r="U78" i="11"/>
  <c r="U79" i="11"/>
  <c r="D80" i="11"/>
  <c r="E80" i="11"/>
  <c r="F80" i="11"/>
  <c r="G80" i="11"/>
  <c r="H80" i="11"/>
  <c r="I80" i="11"/>
  <c r="J80" i="11"/>
  <c r="K80" i="11"/>
  <c r="L80" i="11"/>
  <c r="M80" i="11"/>
  <c r="N80" i="11"/>
  <c r="O80" i="11"/>
  <c r="P80" i="11"/>
  <c r="Q80" i="11"/>
  <c r="R80" i="11"/>
  <c r="S80" i="11"/>
  <c r="T80" i="11"/>
  <c r="U80" i="11"/>
  <c r="D81" i="11"/>
  <c r="E81" i="11"/>
  <c r="F81" i="11"/>
  <c r="G81" i="11"/>
  <c r="H81" i="11"/>
  <c r="I81" i="11"/>
  <c r="J81" i="11"/>
  <c r="K81" i="11"/>
  <c r="L81" i="11"/>
  <c r="M81" i="11"/>
  <c r="N81" i="11"/>
  <c r="O81" i="11"/>
  <c r="P81" i="11"/>
  <c r="Q81" i="11"/>
  <c r="R81" i="11"/>
  <c r="S81" i="11"/>
  <c r="T81" i="11"/>
  <c r="U81" i="11"/>
  <c r="J82" i="11"/>
  <c r="K82" i="11"/>
  <c r="L82" i="11"/>
  <c r="M82" i="11"/>
  <c r="N82" i="11"/>
  <c r="O82" i="11"/>
  <c r="P82" i="11"/>
  <c r="Q82" i="11"/>
  <c r="R82" i="11"/>
  <c r="S82" i="11"/>
  <c r="T82" i="11"/>
  <c r="U82" i="11"/>
  <c r="D83" i="11"/>
  <c r="E83" i="11"/>
  <c r="F83" i="11"/>
  <c r="G83" i="11"/>
  <c r="H83" i="11"/>
  <c r="I83" i="11"/>
  <c r="J83" i="11"/>
  <c r="K83" i="11"/>
  <c r="L83" i="11"/>
  <c r="M83" i="11"/>
  <c r="N83" i="11"/>
  <c r="O83" i="11"/>
  <c r="P83" i="11"/>
  <c r="Q83" i="11"/>
  <c r="R83" i="11"/>
  <c r="S83" i="11"/>
  <c r="T83" i="11"/>
  <c r="U83" i="11"/>
  <c r="D84" i="11"/>
  <c r="E84" i="11"/>
  <c r="F84" i="11"/>
  <c r="G84" i="11"/>
  <c r="H84" i="11"/>
  <c r="I84" i="11"/>
  <c r="J84" i="11"/>
  <c r="K84" i="11"/>
  <c r="L84" i="11"/>
  <c r="M84" i="11"/>
  <c r="N84" i="11"/>
  <c r="O84" i="11"/>
  <c r="P84" i="11"/>
  <c r="Q84" i="11"/>
  <c r="R84" i="11"/>
  <c r="S84" i="11"/>
  <c r="T84" i="11"/>
  <c r="U84" i="11"/>
  <c r="D85" i="11"/>
  <c r="E85" i="11"/>
  <c r="F85" i="11"/>
  <c r="G85" i="11"/>
  <c r="H85" i="11"/>
  <c r="I85" i="11"/>
  <c r="J85" i="11"/>
  <c r="K85" i="11"/>
  <c r="L85" i="11"/>
  <c r="M85" i="11"/>
  <c r="N85" i="11"/>
  <c r="O85" i="11"/>
  <c r="P85" i="11"/>
  <c r="Q85" i="11"/>
  <c r="R85" i="11"/>
  <c r="S85" i="11"/>
  <c r="T85" i="11"/>
  <c r="U85" i="11"/>
  <c r="D71" i="11"/>
  <c r="E71" i="11"/>
  <c r="F71" i="11"/>
  <c r="G71" i="11"/>
  <c r="H71" i="11"/>
  <c r="I71" i="11"/>
  <c r="J71" i="11"/>
  <c r="K71" i="11"/>
  <c r="L71" i="11"/>
  <c r="M71" i="11"/>
  <c r="N71" i="11"/>
  <c r="O71" i="11"/>
  <c r="P71" i="11"/>
  <c r="Q71" i="11"/>
  <c r="R71" i="11"/>
  <c r="S71" i="11"/>
  <c r="T71" i="11"/>
  <c r="U71" i="11"/>
  <c r="C71" i="11"/>
  <c r="U85" i="2" l="1"/>
  <c r="U68" i="2"/>
  <c r="K68" i="2"/>
  <c r="L68" i="2"/>
  <c r="M68" i="2"/>
  <c r="N68" i="2"/>
  <c r="O68" i="2"/>
  <c r="P68" i="2"/>
  <c r="Q68" i="2"/>
  <c r="R68" i="2"/>
  <c r="S68" i="2"/>
  <c r="T68" i="2"/>
  <c r="J68" i="2"/>
  <c r="U69" i="2"/>
  <c r="U70" i="2"/>
  <c r="U71" i="2"/>
  <c r="U72" i="2"/>
  <c r="U73" i="2"/>
  <c r="U74" i="2"/>
  <c r="U75" i="2"/>
  <c r="U76" i="2"/>
  <c r="U77" i="2"/>
  <c r="U78" i="2"/>
  <c r="U79" i="2"/>
  <c r="U80" i="2"/>
  <c r="U81" i="2"/>
  <c r="U82" i="2"/>
  <c r="U83" i="2"/>
  <c r="D69" i="2"/>
  <c r="E69" i="2"/>
  <c r="F69" i="2"/>
  <c r="G69" i="2"/>
  <c r="H69" i="2"/>
  <c r="I69" i="2"/>
  <c r="J69" i="2"/>
  <c r="K69" i="2"/>
  <c r="L69" i="2"/>
  <c r="M69" i="2"/>
  <c r="N69" i="2"/>
  <c r="O69" i="2"/>
  <c r="P69" i="2"/>
  <c r="Q69" i="2"/>
  <c r="R69" i="2"/>
  <c r="S69" i="2"/>
  <c r="T69" i="2"/>
  <c r="D70" i="2"/>
  <c r="E70" i="2"/>
  <c r="F70" i="2"/>
  <c r="G70" i="2"/>
  <c r="H70" i="2"/>
  <c r="I70" i="2"/>
  <c r="J70" i="2"/>
  <c r="K70" i="2"/>
  <c r="L70" i="2"/>
  <c r="M70" i="2"/>
  <c r="N70" i="2"/>
  <c r="O70" i="2"/>
  <c r="P70" i="2"/>
  <c r="Q70" i="2"/>
  <c r="R70" i="2"/>
  <c r="S70" i="2"/>
  <c r="T70" i="2"/>
  <c r="D71" i="2"/>
  <c r="E71" i="2"/>
  <c r="F71" i="2"/>
  <c r="G71" i="2"/>
  <c r="H71" i="2"/>
  <c r="I71" i="2"/>
  <c r="J71" i="2"/>
  <c r="K71" i="2"/>
  <c r="L71" i="2"/>
  <c r="M71" i="2"/>
  <c r="N71" i="2"/>
  <c r="O71" i="2"/>
  <c r="P71" i="2"/>
  <c r="Q71" i="2"/>
  <c r="R71" i="2"/>
  <c r="S71" i="2"/>
  <c r="T71" i="2"/>
  <c r="D72" i="2"/>
  <c r="E72" i="2"/>
  <c r="F72" i="2"/>
  <c r="G72" i="2"/>
  <c r="H72" i="2"/>
  <c r="I72" i="2"/>
  <c r="J72" i="2"/>
  <c r="K72" i="2"/>
  <c r="L72" i="2"/>
  <c r="M72" i="2"/>
  <c r="N72" i="2"/>
  <c r="O72" i="2"/>
  <c r="P72" i="2"/>
  <c r="Q72" i="2"/>
  <c r="R72" i="2"/>
  <c r="S72" i="2"/>
  <c r="T72" i="2"/>
  <c r="D73" i="2"/>
  <c r="E73" i="2"/>
  <c r="F73" i="2"/>
  <c r="G73" i="2"/>
  <c r="H73" i="2"/>
  <c r="I73" i="2"/>
  <c r="J73" i="2"/>
  <c r="K73" i="2"/>
  <c r="L73" i="2"/>
  <c r="M73" i="2"/>
  <c r="N73" i="2"/>
  <c r="O73" i="2"/>
  <c r="P73" i="2"/>
  <c r="Q73" i="2"/>
  <c r="R73" i="2"/>
  <c r="S73" i="2"/>
  <c r="T73" i="2"/>
  <c r="D74" i="2"/>
  <c r="E74" i="2"/>
  <c r="F74" i="2"/>
  <c r="G74" i="2"/>
  <c r="H74" i="2"/>
  <c r="I74" i="2"/>
  <c r="J74" i="2"/>
  <c r="K74" i="2"/>
  <c r="L74" i="2"/>
  <c r="M74" i="2"/>
  <c r="N74" i="2"/>
  <c r="O74" i="2"/>
  <c r="P74" i="2"/>
  <c r="Q74" i="2"/>
  <c r="R74" i="2"/>
  <c r="S74" i="2"/>
  <c r="T74" i="2"/>
  <c r="D75" i="2"/>
  <c r="E75" i="2"/>
  <c r="F75" i="2"/>
  <c r="G75" i="2"/>
  <c r="H75" i="2"/>
  <c r="I75" i="2"/>
  <c r="J75" i="2"/>
  <c r="K75" i="2"/>
  <c r="L75" i="2"/>
  <c r="M75" i="2"/>
  <c r="N75" i="2"/>
  <c r="O75" i="2"/>
  <c r="P75" i="2"/>
  <c r="Q75" i="2"/>
  <c r="R75" i="2"/>
  <c r="S75" i="2"/>
  <c r="T75" i="2"/>
  <c r="D76" i="2"/>
  <c r="E76" i="2"/>
  <c r="F76" i="2"/>
  <c r="G76" i="2"/>
  <c r="H76" i="2"/>
  <c r="I76" i="2"/>
  <c r="J76" i="2"/>
  <c r="K76" i="2"/>
  <c r="L76" i="2"/>
  <c r="M76" i="2"/>
  <c r="N76" i="2"/>
  <c r="O76" i="2"/>
  <c r="P76" i="2"/>
  <c r="Q76" i="2"/>
  <c r="R76" i="2"/>
  <c r="S76" i="2"/>
  <c r="T76" i="2"/>
  <c r="D78" i="2"/>
  <c r="E78" i="2"/>
  <c r="F78" i="2"/>
  <c r="G78" i="2"/>
  <c r="H78" i="2"/>
  <c r="I78" i="2"/>
  <c r="J78" i="2"/>
  <c r="K78" i="2"/>
  <c r="L78" i="2"/>
  <c r="M78" i="2"/>
  <c r="N78" i="2"/>
  <c r="O78" i="2"/>
  <c r="P78" i="2"/>
  <c r="Q78" i="2"/>
  <c r="R78" i="2"/>
  <c r="S78" i="2"/>
  <c r="T78" i="2"/>
  <c r="D79" i="2"/>
  <c r="E79" i="2"/>
  <c r="F79" i="2"/>
  <c r="G79" i="2"/>
  <c r="H79" i="2"/>
  <c r="I79" i="2"/>
  <c r="J79" i="2"/>
  <c r="K79" i="2"/>
  <c r="L79" i="2"/>
  <c r="M79" i="2"/>
  <c r="N79" i="2"/>
  <c r="O79" i="2"/>
  <c r="P79" i="2"/>
  <c r="Q79" i="2"/>
  <c r="R79" i="2"/>
  <c r="S79" i="2"/>
  <c r="T79" i="2"/>
  <c r="J80" i="2"/>
  <c r="K80" i="2"/>
  <c r="L80" i="2"/>
  <c r="M80" i="2"/>
  <c r="N80" i="2"/>
  <c r="O80" i="2"/>
  <c r="P80" i="2"/>
  <c r="Q80" i="2"/>
  <c r="R80" i="2"/>
  <c r="S80" i="2"/>
  <c r="T80" i="2"/>
  <c r="D81" i="2"/>
  <c r="E81" i="2"/>
  <c r="F81" i="2"/>
  <c r="G81" i="2"/>
  <c r="H81" i="2"/>
  <c r="I81" i="2"/>
  <c r="J81" i="2"/>
  <c r="K81" i="2"/>
  <c r="L81" i="2"/>
  <c r="M81" i="2"/>
  <c r="N81" i="2"/>
  <c r="O81" i="2"/>
  <c r="P81" i="2"/>
  <c r="Q81" i="2"/>
  <c r="R81" i="2"/>
  <c r="S81" i="2"/>
  <c r="T81" i="2"/>
  <c r="D82" i="2"/>
  <c r="E82" i="2"/>
  <c r="F82" i="2"/>
  <c r="G82" i="2"/>
  <c r="H82" i="2"/>
  <c r="I82" i="2"/>
  <c r="J82" i="2"/>
  <c r="K82" i="2"/>
  <c r="L82" i="2"/>
  <c r="M82" i="2"/>
  <c r="N82" i="2"/>
  <c r="O82" i="2"/>
  <c r="P82" i="2"/>
  <c r="Q82" i="2"/>
  <c r="R82" i="2"/>
  <c r="S82" i="2"/>
  <c r="T82" i="2"/>
  <c r="D83" i="2"/>
  <c r="E83" i="2"/>
  <c r="F83" i="2"/>
  <c r="G83" i="2"/>
  <c r="H83" i="2"/>
  <c r="I83" i="2"/>
  <c r="J83" i="2"/>
  <c r="K83" i="2"/>
  <c r="L83" i="2"/>
  <c r="M83" i="2"/>
  <c r="N83" i="2"/>
  <c r="O83" i="2"/>
  <c r="P83" i="2"/>
  <c r="Q83" i="2"/>
  <c r="R83" i="2"/>
  <c r="S83" i="2"/>
  <c r="T83" i="2"/>
  <c r="C70" i="2"/>
  <c r="C71" i="2"/>
  <c r="C72" i="2"/>
  <c r="C73" i="2"/>
  <c r="C74" i="2"/>
  <c r="C75" i="2"/>
  <c r="C76" i="2"/>
  <c r="C78" i="2"/>
  <c r="C79" i="2"/>
  <c r="C81" i="2"/>
  <c r="C82" i="2"/>
  <c r="C83" i="2"/>
  <c r="C69" i="2"/>
  <c r="U94" i="1"/>
  <c r="J92" i="1"/>
  <c r="C79" i="1"/>
  <c r="D79" i="1"/>
  <c r="E79" i="1"/>
  <c r="F79" i="1"/>
  <c r="G79" i="1"/>
  <c r="H79" i="1"/>
  <c r="I79" i="1"/>
  <c r="C80" i="1"/>
  <c r="D80" i="1"/>
  <c r="E80" i="1"/>
  <c r="F80" i="1"/>
  <c r="G80" i="1"/>
  <c r="H80" i="1"/>
  <c r="I80" i="1"/>
  <c r="C81" i="1"/>
  <c r="D81" i="1"/>
  <c r="E81" i="1"/>
  <c r="F81" i="1"/>
  <c r="G81" i="1"/>
  <c r="H81" i="1"/>
  <c r="I81" i="1"/>
  <c r="C82" i="1"/>
  <c r="D82" i="1"/>
  <c r="E82" i="1"/>
  <c r="F82" i="1"/>
  <c r="G82" i="1"/>
  <c r="H82" i="1"/>
  <c r="I82" i="1"/>
  <c r="C83" i="1"/>
  <c r="D83" i="1"/>
  <c r="E83" i="1"/>
  <c r="F83" i="1"/>
  <c r="G83" i="1"/>
  <c r="H83" i="1"/>
  <c r="I83" i="1"/>
  <c r="C84" i="1"/>
  <c r="D84" i="1"/>
  <c r="E84" i="1"/>
  <c r="F84" i="1"/>
  <c r="G84" i="1"/>
  <c r="H84" i="1"/>
  <c r="I84" i="1"/>
  <c r="C85" i="1"/>
  <c r="D85" i="1"/>
  <c r="E85" i="1"/>
  <c r="F85" i="1"/>
  <c r="G85" i="1"/>
  <c r="H85" i="1"/>
  <c r="I85" i="1"/>
  <c r="C87" i="1"/>
  <c r="D87" i="1"/>
  <c r="E87" i="1"/>
  <c r="F87" i="1"/>
  <c r="G87" i="1"/>
  <c r="H87" i="1"/>
  <c r="I87" i="1"/>
  <c r="C88" i="1"/>
  <c r="D88" i="1"/>
  <c r="E88" i="1"/>
  <c r="F88" i="1"/>
  <c r="G88" i="1"/>
  <c r="H88" i="1"/>
  <c r="I88" i="1"/>
  <c r="C90" i="1"/>
  <c r="D90" i="1"/>
  <c r="E90" i="1"/>
  <c r="F90" i="1"/>
  <c r="G90" i="1"/>
  <c r="H90" i="1"/>
  <c r="I90" i="1"/>
  <c r="C91" i="1"/>
  <c r="D91" i="1"/>
  <c r="E91" i="1"/>
  <c r="F91" i="1"/>
  <c r="G91" i="1"/>
  <c r="H91" i="1"/>
  <c r="I91" i="1"/>
  <c r="C92" i="1"/>
  <c r="D92" i="1"/>
  <c r="E92" i="1"/>
  <c r="F92" i="1"/>
  <c r="G92" i="1"/>
  <c r="H92" i="1"/>
  <c r="I92" i="1"/>
  <c r="D78" i="1"/>
  <c r="E78" i="1"/>
  <c r="F78" i="1"/>
  <c r="G78" i="1"/>
  <c r="H78" i="1"/>
  <c r="I78" i="1"/>
  <c r="C78" i="1"/>
  <c r="J78" i="1"/>
  <c r="K78" i="1"/>
  <c r="L78" i="1"/>
  <c r="M78" i="1"/>
  <c r="N78" i="1"/>
  <c r="O78" i="1"/>
  <c r="P78" i="1"/>
  <c r="Q78" i="1"/>
  <c r="R78" i="1"/>
  <c r="S78" i="1"/>
  <c r="T78" i="1"/>
  <c r="U78" i="1"/>
  <c r="J79" i="1"/>
  <c r="K79" i="1"/>
  <c r="L79" i="1"/>
  <c r="M79" i="1"/>
  <c r="N79" i="1"/>
  <c r="O79" i="1"/>
  <c r="P79" i="1"/>
  <c r="Q79" i="1"/>
  <c r="R79" i="1"/>
  <c r="S79" i="1"/>
  <c r="T79" i="1"/>
  <c r="U79" i="1"/>
  <c r="J80" i="1"/>
  <c r="K80" i="1"/>
  <c r="L80" i="1"/>
  <c r="M80" i="1"/>
  <c r="N80" i="1"/>
  <c r="O80" i="1"/>
  <c r="P80" i="1"/>
  <c r="Q80" i="1"/>
  <c r="R80" i="1"/>
  <c r="S80" i="1"/>
  <c r="T80" i="1"/>
  <c r="U80" i="1"/>
  <c r="J81" i="1"/>
  <c r="K81" i="1"/>
  <c r="L81" i="1"/>
  <c r="M81" i="1"/>
  <c r="N81" i="1"/>
  <c r="O81" i="1"/>
  <c r="P81" i="1"/>
  <c r="Q81" i="1"/>
  <c r="R81" i="1"/>
  <c r="S81" i="1"/>
  <c r="T81" i="1"/>
  <c r="U81" i="1"/>
  <c r="J82" i="1"/>
  <c r="K82" i="1"/>
  <c r="L82" i="1"/>
  <c r="M82" i="1"/>
  <c r="N82" i="1"/>
  <c r="O82" i="1"/>
  <c r="P82" i="1"/>
  <c r="Q82" i="1"/>
  <c r="R82" i="1"/>
  <c r="S82" i="1"/>
  <c r="T82" i="1"/>
  <c r="U82" i="1"/>
  <c r="J83" i="1"/>
  <c r="K83" i="1"/>
  <c r="L83" i="1"/>
  <c r="M83" i="1"/>
  <c r="N83" i="1"/>
  <c r="O83" i="1"/>
  <c r="P83" i="1"/>
  <c r="Q83" i="1"/>
  <c r="R83" i="1"/>
  <c r="S83" i="1"/>
  <c r="T83" i="1"/>
  <c r="U83" i="1"/>
  <c r="J84" i="1"/>
  <c r="K84" i="1"/>
  <c r="L84" i="1"/>
  <c r="M84" i="1"/>
  <c r="N84" i="1"/>
  <c r="O84" i="1"/>
  <c r="P84" i="1"/>
  <c r="Q84" i="1"/>
  <c r="R84" i="1"/>
  <c r="S84" i="1"/>
  <c r="T84" i="1"/>
  <c r="U84" i="1"/>
  <c r="J85" i="1"/>
  <c r="K85" i="1"/>
  <c r="L85" i="1"/>
  <c r="M85" i="1"/>
  <c r="N85" i="1"/>
  <c r="O85" i="1"/>
  <c r="P85" i="1"/>
  <c r="Q85" i="1"/>
  <c r="R85" i="1"/>
  <c r="S85" i="1"/>
  <c r="T85" i="1"/>
  <c r="U85" i="1"/>
  <c r="U86" i="1"/>
  <c r="J87" i="1"/>
  <c r="K87" i="1"/>
  <c r="L87" i="1"/>
  <c r="M87" i="1"/>
  <c r="N87" i="1"/>
  <c r="O87" i="1"/>
  <c r="P87" i="1"/>
  <c r="Q87" i="1"/>
  <c r="R87" i="1"/>
  <c r="S87" i="1"/>
  <c r="T87" i="1"/>
  <c r="U87" i="1"/>
  <c r="J88" i="1"/>
  <c r="K88" i="1"/>
  <c r="L88" i="1"/>
  <c r="M88" i="1"/>
  <c r="N88" i="1"/>
  <c r="O88" i="1"/>
  <c r="P88" i="1"/>
  <c r="Q88" i="1"/>
  <c r="R88" i="1"/>
  <c r="S88" i="1"/>
  <c r="T88" i="1"/>
  <c r="U88" i="1"/>
  <c r="J89" i="1"/>
  <c r="K89" i="1"/>
  <c r="L89" i="1"/>
  <c r="M89" i="1"/>
  <c r="N89" i="1"/>
  <c r="O89" i="1"/>
  <c r="P89" i="1"/>
  <c r="Q89" i="1"/>
  <c r="R89" i="1"/>
  <c r="S89" i="1"/>
  <c r="T89" i="1"/>
  <c r="U89" i="1"/>
  <c r="J90" i="1"/>
  <c r="K90" i="1"/>
  <c r="L90" i="1"/>
  <c r="M90" i="1"/>
  <c r="N90" i="1"/>
  <c r="O90" i="1"/>
  <c r="P90" i="1"/>
  <c r="Q90" i="1"/>
  <c r="R90" i="1"/>
  <c r="S90" i="1"/>
  <c r="T90" i="1"/>
  <c r="U90" i="1"/>
  <c r="J91" i="1"/>
  <c r="K91" i="1"/>
  <c r="L91" i="1"/>
  <c r="M91" i="1"/>
  <c r="N91" i="1"/>
  <c r="O91" i="1"/>
  <c r="P91" i="1"/>
  <c r="Q91" i="1"/>
  <c r="R91" i="1"/>
  <c r="S91" i="1"/>
  <c r="T91" i="1"/>
  <c r="U91" i="1"/>
  <c r="K92" i="1"/>
  <c r="L92" i="1"/>
  <c r="M92" i="1"/>
  <c r="N92" i="1"/>
  <c r="O92" i="1"/>
  <c r="P92" i="1"/>
  <c r="Q92" i="1"/>
  <c r="R92" i="1"/>
  <c r="S92" i="1"/>
  <c r="T92" i="1"/>
  <c r="U92" i="1"/>
  <c r="K77" i="1"/>
  <c r="L77" i="1"/>
  <c r="M77" i="1"/>
  <c r="N77" i="1"/>
  <c r="O77" i="1"/>
  <c r="P77" i="1"/>
  <c r="Q77" i="1"/>
  <c r="R77" i="1"/>
  <c r="S77" i="1"/>
  <c r="T77" i="1"/>
  <c r="U77" i="1"/>
  <c r="J77" i="1"/>
  <c r="U94" i="3" l="1"/>
  <c r="T94" i="3"/>
  <c r="S94" i="3"/>
  <c r="R94" i="3"/>
  <c r="Q94" i="3"/>
  <c r="P94" i="3"/>
  <c r="O94" i="3"/>
  <c r="N94" i="3"/>
  <c r="M94" i="3"/>
  <c r="L94" i="3"/>
  <c r="K94" i="3"/>
  <c r="J94" i="3"/>
  <c r="I94" i="3"/>
  <c r="H94" i="3"/>
  <c r="G94" i="3"/>
  <c r="F94" i="3"/>
  <c r="E94" i="3"/>
  <c r="D94" i="3"/>
  <c r="C94" i="3"/>
  <c r="Q115" i="12" l="1"/>
  <c r="T115" i="12"/>
  <c r="U47" i="7" l="1"/>
  <c r="U85" i="8"/>
  <c r="U44" i="7" l="1"/>
  <c r="U51" i="7"/>
  <c r="U57" i="7"/>
  <c r="U48" i="7"/>
  <c r="U56" i="7"/>
  <c r="U52" i="7"/>
  <c r="U43" i="7"/>
  <c r="U55" i="7"/>
  <c r="U54" i="7"/>
  <c r="U50" i="7"/>
  <c r="U46" i="7"/>
  <c r="U42" i="7"/>
  <c r="U41" i="7"/>
  <c r="U53" i="7"/>
  <c r="U49" i="7"/>
  <c r="U45" i="7"/>
  <c r="J55" i="16" l="1"/>
  <c r="L24" i="1" l="1"/>
  <c r="L56" i="1" l="1"/>
  <c r="U50" i="2"/>
  <c r="U45" i="11" l="1"/>
  <c r="U49" i="11"/>
  <c r="U53" i="11"/>
  <c r="U41" i="11"/>
  <c r="U51" i="11"/>
  <c r="U52" i="11"/>
  <c r="U42" i="11"/>
  <c r="U46" i="11"/>
  <c r="U50" i="11"/>
  <c r="U54" i="11"/>
  <c r="U43" i="11"/>
  <c r="U47" i="11"/>
  <c r="U55" i="11"/>
  <c r="U57" i="11"/>
  <c r="U44" i="11"/>
  <c r="U48" i="11"/>
  <c r="U56" i="11"/>
  <c r="U42" i="2"/>
  <c r="U46" i="2"/>
  <c r="U54" i="2"/>
  <c r="U43" i="2"/>
  <c r="U51" i="2"/>
  <c r="U39" i="2"/>
  <c r="U41" i="2"/>
  <c r="U55" i="2"/>
  <c r="U47" i="2"/>
  <c r="U49" i="2"/>
  <c r="U40" i="2"/>
  <c r="U44" i="2"/>
  <c r="U48" i="2"/>
  <c r="U52" i="2"/>
  <c r="U45" i="2"/>
  <c r="U53" i="2"/>
  <c r="U51" i="1"/>
  <c r="U55" i="1"/>
  <c r="U59" i="1"/>
  <c r="U63" i="1"/>
  <c r="U54" i="1"/>
  <c r="U48" i="1"/>
  <c r="U52" i="1"/>
  <c r="U56" i="1"/>
  <c r="U60" i="1"/>
  <c r="U47" i="1"/>
  <c r="U58" i="1"/>
  <c r="U49" i="1"/>
  <c r="U53" i="1"/>
  <c r="U57" i="1"/>
  <c r="U61" i="1"/>
  <c r="U50" i="1"/>
  <c r="U62" i="1"/>
  <c r="U59" i="11" l="1"/>
  <c r="U65" i="1"/>
  <c r="U57" i="2"/>
  <c r="Q528" i="20"/>
  <c r="Q409" i="20"/>
  <c r="D360" i="20"/>
  <c r="E360" i="20"/>
  <c r="F360" i="20"/>
  <c r="G360" i="20"/>
  <c r="H360" i="20"/>
  <c r="I360" i="20"/>
  <c r="J360" i="20"/>
  <c r="K360" i="20"/>
  <c r="L360" i="20"/>
  <c r="M360" i="20"/>
  <c r="N360" i="20"/>
  <c r="O360" i="20"/>
  <c r="P360" i="20"/>
  <c r="Q360" i="20"/>
  <c r="R360" i="20"/>
  <c r="S360" i="20"/>
  <c r="T360" i="20"/>
  <c r="C360" i="20"/>
  <c r="T58" i="20"/>
  <c r="T34" i="20"/>
  <c r="D22" i="15" l="1"/>
  <c r="C87" i="7" s="1"/>
  <c r="E22" i="15"/>
  <c r="D87" i="7" s="1"/>
  <c r="F22" i="15"/>
  <c r="E87" i="7" s="1"/>
  <c r="G22" i="15"/>
  <c r="F87" i="7" s="1"/>
  <c r="H22" i="15"/>
  <c r="G87" i="7" s="1"/>
  <c r="I22" i="15"/>
  <c r="J22" i="15"/>
  <c r="I87" i="7" s="1"/>
  <c r="K22" i="15"/>
  <c r="L22" i="15"/>
  <c r="M22" i="15"/>
  <c r="L94" i="1" s="1"/>
  <c r="N22" i="15"/>
  <c r="O22" i="15"/>
  <c r="P22" i="15"/>
  <c r="O87" i="7" s="1"/>
  <c r="Q22" i="15"/>
  <c r="R22" i="15"/>
  <c r="S22" i="15"/>
  <c r="T22" i="15"/>
  <c r="U22" i="15"/>
  <c r="C22" i="15"/>
  <c r="H71" i="14" l="1"/>
  <c r="H87" i="7"/>
  <c r="C24" i="1"/>
  <c r="C94" i="1" s="1"/>
  <c r="C47" i="1" l="1"/>
  <c r="C56" i="1"/>
  <c r="C59" i="1"/>
  <c r="C61" i="3" l="1"/>
  <c r="J325" i="16" l="1"/>
  <c r="I325" i="16"/>
  <c r="H325" i="16"/>
  <c r="G325" i="16"/>
  <c r="F325" i="16"/>
  <c r="E325" i="16"/>
  <c r="D325" i="16"/>
  <c r="C325" i="16"/>
  <c r="O12" i="20" l="1"/>
  <c r="O34" i="20"/>
  <c r="O58" i="20"/>
  <c r="O82" i="20"/>
  <c r="O112" i="20"/>
  <c r="O165" i="20"/>
  <c r="O232" i="20"/>
  <c r="O280" i="20"/>
  <c r="O325" i="20"/>
  <c r="O409" i="20"/>
  <c r="O456" i="20"/>
  <c r="O483" i="20"/>
  <c r="O528" i="20"/>
  <c r="O553" i="20"/>
  <c r="O579" i="20"/>
  <c r="T579" i="20" l="1"/>
  <c r="T553" i="20"/>
  <c r="T528" i="20"/>
  <c r="T483" i="20"/>
  <c r="T456" i="20"/>
  <c r="T409" i="20"/>
  <c r="T325" i="20"/>
  <c r="T280" i="20"/>
  <c r="T232" i="20"/>
  <c r="T165" i="20"/>
  <c r="T112" i="20"/>
  <c r="T82" i="20"/>
  <c r="T12" i="20"/>
  <c r="T23" i="14"/>
  <c r="T71" i="14" s="1"/>
  <c r="T54" i="12"/>
  <c r="T24" i="12"/>
  <c r="T25" i="7"/>
  <c r="T85" i="8"/>
  <c r="T24" i="11"/>
  <c r="J295" i="16"/>
  <c r="J265" i="16"/>
  <c r="J235" i="16"/>
  <c r="J205" i="16"/>
  <c r="J175" i="16"/>
  <c r="J145" i="16"/>
  <c r="J115" i="16"/>
  <c r="J85" i="16"/>
  <c r="J25" i="16"/>
  <c r="J268" i="6"/>
  <c r="J238" i="6"/>
  <c r="J208" i="6"/>
  <c r="J177" i="6"/>
  <c r="R145" i="6"/>
  <c r="J115" i="6"/>
  <c r="J85" i="6"/>
  <c r="J55" i="6"/>
  <c r="J25" i="6"/>
  <c r="T193" i="3"/>
  <c r="T162" i="3"/>
  <c r="T131" i="3"/>
  <c r="T61" i="3"/>
  <c r="T25" i="3"/>
  <c r="T24" i="2"/>
  <c r="T85" i="2" s="1"/>
  <c r="T24" i="1"/>
  <c r="T56" i="7" l="1"/>
  <c r="T59" i="7"/>
  <c r="T87" i="7"/>
  <c r="T57" i="11"/>
  <c r="T87" i="11"/>
  <c r="T56" i="1"/>
  <c r="T94" i="1"/>
  <c r="T55" i="2"/>
  <c r="T39" i="2"/>
  <c r="T41" i="2"/>
  <c r="T43" i="2"/>
  <c r="T45" i="2"/>
  <c r="T47" i="2"/>
  <c r="T50" i="2"/>
  <c r="T52" i="2"/>
  <c r="T54" i="2"/>
  <c r="T40" i="2"/>
  <c r="T42" i="2"/>
  <c r="T44" i="2"/>
  <c r="T46" i="2"/>
  <c r="T51" i="2"/>
  <c r="T49" i="2"/>
  <c r="T53" i="2"/>
  <c r="T44" i="11"/>
  <c r="T42" i="11"/>
  <c r="T47" i="7"/>
  <c r="T41" i="7"/>
  <c r="T49" i="7"/>
  <c r="T42" i="7"/>
  <c r="T51" i="7"/>
  <c r="T45" i="7"/>
  <c r="T54" i="7"/>
  <c r="T43" i="7"/>
  <c r="T52" i="7"/>
  <c r="T44" i="7"/>
  <c r="T53" i="7"/>
  <c r="T46" i="7"/>
  <c r="T55" i="7"/>
  <c r="T48" i="7"/>
  <c r="T45" i="11"/>
  <c r="T48" i="11"/>
  <c r="T49" i="11"/>
  <c r="T51" i="11"/>
  <c r="T53" i="11"/>
  <c r="T41" i="11"/>
  <c r="T54" i="11"/>
  <c r="T43" i="11"/>
  <c r="T52" i="11"/>
  <c r="T46" i="11"/>
  <c r="T55" i="11"/>
  <c r="T47" i="11"/>
  <c r="T56" i="11"/>
  <c r="T55" i="1"/>
  <c r="T57" i="1"/>
  <c r="T49" i="1"/>
  <c r="T58" i="1"/>
  <c r="T63" i="1"/>
  <c r="T51" i="1"/>
  <c r="T60" i="1"/>
  <c r="T52" i="1"/>
  <c r="T61" i="1"/>
  <c r="T54" i="1"/>
  <c r="T47" i="1"/>
  <c r="T48" i="1"/>
  <c r="T50" i="1"/>
  <c r="T59" i="1"/>
  <c r="T53" i="1"/>
  <c r="T62" i="1"/>
  <c r="T59" i="11" l="1"/>
  <c r="T65" i="1"/>
  <c r="C24" i="2"/>
  <c r="C85" i="2" s="1"/>
  <c r="C39" i="2" l="1"/>
  <c r="C51" i="2"/>
  <c r="Q145" i="6"/>
  <c r="S579" i="20" l="1"/>
  <c r="S553" i="20"/>
  <c r="S528" i="20"/>
  <c r="S483" i="20"/>
  <c r="S456" i="20"/>
  <c r="S409" i="20"/>
  <c r="S325" i="20"/>
  <c r="S280" i="20"/>
  <c r="S232" i="20"/>
  <c r="S165" i="20"/>
  <c r="S112" i="20"/>
  <c r="S82" i="20"/>
  <c r="S58" i="20"/>
  <c r="S34" i="20"/>
  <c r="S12" i="20"/>
  <c r="S23" i="14"/>
  <c r="S71" i="14" s="1"/>
  <c r="S115" i="12"/>
  <c r="S54" i="12"/>
  <c r="S24" i="12"/>
  <c r="S25" i="7"/>
  <c r="S85" i="8"/>
  <c r="S24" i="11"/>
  <c r="S87" i="11" s="1"/>
  <c r="I295" i="16"/>
  <c r="I265" i="16"/>
  <c r="I235" i="16"/>
  <c r="I205" i="16"/>
  <c r="I175" i="16"/>
  <c r="I145" i="16"/>
  <c r="I115" i="16"/>
  <c r="I85" i="16"/>
  <c r="I55" i="16"/>
  <c r="I25" i="16"/>
  <c r="I268" i="6"/>
  <c r="I238" i="6"/>
  <c r="I208" i="6"/>
  <c r="I177" i="6"/>
  <c r="I145" i="6"/>
  <c r="I115" i="6"/>
  <c r="I85" i="6"/>
  <c r="I55" i="6"/>
  <c r="I25" i="6"/>
  <c r="S193" i="3"/>
  <c r="S162" i="3"/>
  <c r="S131" i="3"/>
  <c r="S61" i="3"/>
  <c r="S25" i="3"/>
  <c r="S24" i="2"/>
  <c r="S85" i="2" s="1"/>
  <c r="S24" i="1"/>
  <c r="S94" i="1" s="1"/>
  <c r="S56" i="7" l="1"/>
  <c r="S87" i="7"/>
  <c r="S63" i="1"/>
  <c r="S56" i="1"/>
  <c r="S41" i="2"/>
  <c r="S43" i="2"/>
  <c r="S45" i="2"/>
  <c r="S47" i="2"/>
  <c r="S50" i="2"/>
  <c r="S52" i="2"/>
  <c r="S54" i="2"/>
  <c r="S39" i="2"/>
  <c r="S40" i="2"/>
  <c r="S42" i="2"/>
  <c r="S44" i="2"/>
  <c r="S46" i="2"/>
  <c r="S49" i="2"/>
  <c r="S51" i="2"/>
  <c r="S53" i="2"/>
  <c r="S55" i="2"/>
  <c r="S42" i="7"/>
  <c r="S45" i="7"/>
  <c r="S51" i="7"/>
  <c r="S48" i="7"/>
  <c r="S59" i="7"/>
  <c r="S41" i="7"/>
  <c r="S49" i="7"/>
  <c r="S43" i="7"/>
  <c r="S52" i="7"/>
  <c r="S44" i="7"/>
  <c r="S53" i="7"/>
  <c r="S54" i="7"/>
  <c r="S46" i="7"/>
  <c r="S55" i="7"/>
  <c r="S47" i="7"/>
  <c r="S46" i="11"/>
  <c r="S47" i="11"/>
  <c r="S55" i="11"/>
  <c r="S42" i="11"/>
  <c r="S51" i="11"/>
  <c r="S43" i="11"/>
  <c r="S52" i="11"/>
  <c r="S44" i="11"/>
  <c r="S53" i="11"/>
  <c r="S45" i="11"/>
  <c r="S54" i="11"/>
  <c r="S56" i="11"/>
  <c r="S48" i="11"/>
  <c r="S57" i="11"/>
  <c r="S41" i="11"/>
  <c r="S49" i="11"/>
  <c r="S47" i="1"/>
  <c r="S52" i="1"/>
  <c r="S53" i="1"/>
  <c r="S55" i="1"/>
  <c r="S61" i="1"/>
  <c r="S62" i="1"/>
  <c r="S59" i="1"/>
  <c r="S48" i="1"/>
  <c r="S57" i="1"/>
  <c r="S49" i="1"/>
  <c r="S58" i="1"/>
  <c r="S50" i="1"/>
  <c r="S51" i="1"/>
  <c r="S60" i="1"/>
  <c r="S54" i="1"/>
  <c r="S65" i="1" l="1"/>
  <c r="S59" i="11"/>
  <c r="C23" i="14"/>
  <c r="C71" i="14" s="1"/>
  <c r="C145" i="16" l="1"/>
  <c r="R579" i="20" l="1"/>
  <c r="R553" i="20"/>
  <c r="R528" i="20"/>
  <c r="R483" i="20"/>
  <c r="R456" i="20"/>
  <c r="R409" i="20"/>
  <c r="R325" i="20"/>
  <c r="R280" i="20"/>
  <c r="R232" i="20"/>
  <c r="R165" i="20"/>
  <c r="R112" i="20"/>
  <c r="R82" i="20"/>
  <c r="R58" i="20"/>
  <c r="R34" i="20"/>
  <c r="R12" i="20"/>
  <c r="R23" i="14"/>
  <c r="R71" i="14" s="1"/>
  <c r="R115" i="12"/>
  <c r="R54" i="12"/>
  <c r="R24" i="12"/>
  <c r="R25" i="7"/>
  <c r="R87" i="7" s="1"/>
  <c r="R85" i="8"/>
  <c r="R24" i="11"/>
  <c r="R87" i="11" s="1"/>
  <c r="H295" i="16"/>
  <c r="H265" i="16"/>
  <c r="H235" i="16"/>
  <c r="H205" i="16"/>
  <c r="H175" i="16"/>
  <c r="H145" i="16"/>
  <c r="H115" i="16"/>
  <c r="H85" i="16"/>
  <c r="H55" i="16"/>
  <c r="H25" i="16"/>
  <c r="P145" i="6"/>
  <c r="H268" i="6"/>
  <c r="H238" i="6"/>
  <c r="H208" i="6"/>
  <c r="H177" i="6"/>
  <c r="H145" i="6"/>
  <c r="H115" i="6"/>
  <c r="H85" i="6"/>
  <c r="H55" i="6"/>
  <c r="H25" i="6"/>
  <c r="R193" i="3"/>
  <c r="R162" i="3"/>
  <c r="R131" i="3"/>
  <c r="R61" i="3"/>
  <c r="R25" i="3"/>
  <c r="R24" i="2"/>
  <c r="R85" i="2" s="1"/>
  <c r="R24" i="1"/>
  <c r="R94" i="1" s="1"/>
  <c r="R56" i="1" l="1"/>
  <c r="R40" i="2"/>
  <c r="R42" i="2"/>
  <c r="R44" i="2"/>
  <c r="R46" i="2"/>
  <c r="R49" i="2"/>
  <c r="R51" i="2"/>
  <c r="R53" i="2"/>
  <c r="R55" i="2"/>
  <c r="R39" i="2"/>
  <c r="R41" i="2"/>
  <c r="R43" i="2"/>
  <c r="R45" i="2"/>
  <c r="R47" i="2"/>
  <c r="R54" i="2"/>
  <c r="R52" i="2"/>
  <c r="R50" i="2"/>
  <c r="R56" i="11"/>
  <c r="R46" i="7"/>
  <c r="R47" i="7"/>
  <c r="R54" i="7"/>
  <c r="R55" i="7"/>
  <c r="R56" i="7"/>
  <c r="R45" i="7"/>
  <c r="R48" i="7"/>
  <c r="R59" i="7"/>
  <c r="R41" i="7"/>
  <c r="R49" i="7"/>
  <c r="R42" i="7"/>
  <c r="R51" i="7"/>
  <c r="R43" i="7"/>
  <c r="R52" i="7"/>
  <c r="R44" i="7"/>
  <c r="R53" i="7"/>
  <c r="R48" i="11"/>
  <c r="R57" i="11"/>
  <c r="R41" i="11"/>
  <c r="R49" i="11"/>
  <c r="R42" i="11"/>
  <c r="R51" i="11"/>
  <c r="R43" i="11"/>
  <c r="R52" i="11"/>
  <c r="R44" i="11"/>
  <c r="R53" i="11"/>
  <c r="R45" i="11"/>
  <c r="R54" i="11"/>
  <c r="R46" i="11"/>
  <c r="R55" i="11"/>
  <c r="R47" i="11"/>
  <c r="R47" i="1"/>
  <c r="R57" i="1"/>
  <c r="R49" i="1"/>
  <c r="R59" i="1"/>
  <c r="R51" i="1"/>
  <c r="R60" i="1"/>
  <c r="R53" i="1"/>
  <c r="R54" i="1"/>
  <c r="R63" i="1"/>
  <c r="R55" i="1"/>
  <c r="R48" i="1"/>
  <c r="R58" i="1"/>
  <c r="R50" i="1"/>
  <c r="R52" i="1"/>
  <c r="R61" i="1"/>
  <c r="R62" i="1"/>
  <c r="C59" i="10"/>
  <c r="D59" i="10"/>
  <c r="F59" i="10"/>
  <c r="C93" i="10"/>
  <c r="D93" i="10"/>
  <c r="C188" i="10"/>
  <c r="D188" i="10"/>
  <c r="E188" i="10"/>
  <c r="P23" i="14"/>
  <c r="P71" i="14" s="1"/>
  <c r="G175" i="16"/>
  <c r="Q54" i="12"/>
  <c r="Q24" i="12"/>
  <c r="Q25" i="7"/>
  <c r="Q87" i="7" s="1"/>
  <c r="Q85" i="8"/>
  <c r="Q24" i="11"/>
  <c r="Q87" i="11" s="1"/>
  <c r="G295" i="16"/>
  <c r="G265" i="16"/>
  <c r="G235" i="16"/>
  <c r="G205" i="16"/>
  <c r="G145" i="16"/>
  <c r="G115" i="16"/>
  <c r="G85" i="16"/>
  <c r="G55" i="16"/>
  <c r="G25" i="16"/>
  <c r="O145" i="6"/>
  <c r="G268" i="6"/>
  <c r="G238" i="6"/>
  <c r="G208" i="6"/>
  <c r="G177" i="6"/>
  <c r="G145" i="6"/>
  <c r="G115" i="6"/>
  <c r="G85" i="6"/>
  <c r="G55" i="6"/>
  <c r="G25" i="6"/>
  <c r="Q193" i="3"/>
  <c r="Q162" i="3"/>
  <c r="Q131" i="3"/>
  <c r="Q61" i="3"/>
  <c r="Q25" i="3"/>
  <c r="Q24" i="2"/>
  <c r="Q85" i="2" s="1"/>
  <c r="Q24" i="1"/>
  <c r="Q94" i="1" s="1"/>
  <c r="Q579" i="20"/>
  <c r="Q553" i="20"/>
  <c r="Q483" i="20"/>
  <c r="Q456" i="20"/>
  <c r="Q325" i="20"/>
  <c r="Q280" i="20"/>
  <c r="Q232" i="20"/>
  <c r="Q165" i="20"/>
  <c r="Q112" i="20"/>
  <c r="Q82" i="20"/>
  <c r="Q58" i="20"/>
  <c r="Q34" i="20"/>
  <c r="Q12" i="20"/>
  <c r="P12" i="20"/>
  <c r="Q23" i="14"/>
  <c r="Q71" i="14" s="1"/>
  <c r="D24" i="1"/>
  <c r="E24" i="1"/>
  <c r="E61" i="1" s="1"/>
  <c r="F24" i="1"/>
  <c r="F94" i="1" s="1"/>
  <c r="G24" i="1"/>
  <c r="H24" i="1"/>
  <c r="I24" i="1"/>
  <c r="J24" i="1"/>
  <c r="J94" i="1" s="1"/>
  <c r="K24" i="1"/>
  <c r="K94" i="1" s="1"/>
  <c r="M24" i="1"/>
  <c r="M94" i="1" s="1"/>
  <c r="N24" i="1"/>
  <c r="N94" i="1" s="1"/>
  <c r="O24" i="1"/>
  <c r="O94" i="1" s="1"/>
  <c r="P24" i="1"/>
  <c r="P94" i="1" s="1"/>
  <c r="C58" i="1"/>
  <c r="D61" i="3"/>
  <c r="E61" i="3"/>
  <c r="F61" i="3"/>
  <c r="G61" i="3"/>
  <c r="H61" i="3"/>
  <c r="I61" i="3"/>
  <c r="J61" i="3"/>
  <c r="K61" i="3"/>
  <c r="L61" i="3"/>
  <c r="M61" i="3"/>
  <c r="N61" i="3"/>
  <c r="O61" i="3"/>
  <c r="P61" i="3"/>
  <c r="P24" i="11"/>
  <c r="P87" i="11" s="1"/>
  <c r="P24" i="2"/>
  <c r="P85" i="2" s="1"/>
  <c r="C12" i="20"/>
  <c r="F85" i="6"/>
  <c r="P579" i="20"/>
  <c r="P553" i="20"/>
  <c r="P528" i="20"/>
  <c r="P483" i="20"/>
  <c r="P456" i="20"/>
  <c r="P409" i="20"/>
  <c r="P325" i="20"/>
  <c r="P232" i="20"/>
  <c r="P165" i="20"/>
  <c r="P112" i="20"/>
  <c r="P82" i="20"/>
  <c r="P58" i="20"/>
  <c r="P34" i="20"/>
  <c r="P115" i="12"/>
  <c r="P54" i="12"/>
  <c r="P24" i="12"/>
  <c r="P25" i="7"/>
  <c r="P85" i="8"/>
  <c r="F295" i="16"/>
  <c r="F265" i="16"/>
  <c r="F235" i="16"/>
  <c r="F205" i="16"/>
  <c r="F175" i="16"/>
  <c r="F145" i="16"/>
  <c r="F115" i="16"/>
  <c r="F85" i="16"/>
  <c r="F55" i="16"/>
  <c r="F25" i="16"/>
  <c r="F268" i="6"/>
  <c r="F238" i="6"/>
  <c r="F208" i="6"/>
  <c r="F177" i="6"/>
  <c r="N145" i="6"/>
  <c r="F115" i="6"/>
  <c r="F55" i="6"/>
  <c r="F25" i="6"/>
  <c r="P193" i="3"/>
  <c r="P162" i="3"/>
  <c r="P131" i="3"/>
  <c r="P25" i="3"/>
  <c r="I85" i="8"/>
  <c r="M85" i="8"/>
  <c r="D85" i="8"/>
  <c r="E85" i="8"/>
  <c r="F85" i="8"/>
  <c r="G85" i="8"/>
  <c r="H85" i="8"/>
  <c r="J85" i="8"/>
  <c r="K85" i="8"/>
  <c r="L85" i="8"/>
  <c r="C85" i="8"/>
  <c r="C54" i="8"/>
  <c r="D54" i="8"/>
  <c r="E54" i="8"/>
  <c r="O24" i="2"/>
  <c r="O85" i="2" s="1"/>
  <c r="N24" i="2"/>
  <c r="O23" i="14"/>
  <c r="O71" i="14" s="1"/>
  <c r="O24" i="11"/>
  <c r="O87" i="11" s="1"/>
  <c r="O24" i="12"/>
  <c r="N24" i="12"/>
  <c r="O115" i="12"/>
  <c r="O54" i="12"/>
  <c r="O44" i="7"/>
  <c r="N25" i="7"/>
  <c r="N87" i="7" s="1"/>
  <c r="O85" i="8"/>
  <c r="E295" i="16"/>
  <c r="D295" i="16"/>
  <c r="E265" i="16"/>
  <c r="D265" i="16"/>
  <c r="E235" i="16"/>
  <c r="D235" i="16"/>
  <c r="E205" i="16"/>
  <c r="D205" i="16"/>
  <c r="E175" i="16"/>
  <c r="D175" i="16"/>
  <c r="E145" i="16"/>
  <c r="D145" i="16"/>
  <c r="E115" i="16"/>
  <c r="D115" i="16"/>
  <c r="E85" i="16"/>
  <c r="D85" i="16"/>
  <c r="E55" i="16"/>
  <c r="D55" i="16"/>
  <c r="E25" i="16"/>
  <c r="D25" i="16"/>
  <c r="E268" i="6"/>
  <c r="D268" i="6"/>
  <c r="E238" i="6"/>
  <c r="D238" i="6"/>
  <c r="E208" i="6"/>
  <c r="D208" i="6"/>
  <c r="E177" i="6"/>
  <c r="D177" i="6"/>
  <c r="C177" i="6"/>
  <c r="M145" i="6"/>
  <c r="L145" i="6"/>
  <c r="E115" i="6"/>
  <c r="E85" i="6"/>
  <c r="D85" i="6"/>
  <c r="E55" i="6"/>
  <c r="D55" i="6"/>
  <c r="E25" i="6"/>
  <c r="O193" i="3"/>
  <c r="O162" i="3"/>
  <c r="O131" i="3"/>
  <c r="O25" i="3"/>
  <c r="C25" i="3"/>
  <c r="M24" i="2"/>
  <c r="D24" i="2"/>
  <c r="D85" i="2" s="1"/>
  <c r="E24" i="2"/>
  <c r="E85" i="2" s="1"/>
  <c r="F24" i="2"/>
  <c r="F85" i="2" s="1"/>
  <c r="G24" i="2"/>
  <c r="G85" i="2" s="1"/>
  <c r="H24" i="2"/>
  <c r="H85" i="2" s="1"/>
  <c r="I24" i="2"/>
  <c r="I85" i="2" s="1"/>
  <c r="J24" i="2"/>
  <c r="K24" i="2"/>
  <c r="L24" i="2"/>
  <c r="N25" i="3"/>
  <c r="D25" i="3"/>
  <c r="E25" i="3"/>
  <c r="F25" i="3"/>
  <c r="G25" i="3"/>
  <c r="H25" i="3"/>
  <c r="I25" i="3"/>
  <c r="J25" i="3"/>
  <c r="K25" i="3"/>
  <c r="L25" i="3"/>
  <c r="M25" i="3"/>
  <c r="N579" i="20"/>
  <c r="M579" i="20"/>
  <c r="L579" i="20"/>
  <c r="K579" i="20"/>
  <c r="J579" i="20"/>
  <c r="I579" i="20"/>
  <c r="H579" i="20"/>
  <c r="G579" i="20"/>
  <c r="F579" i="20"/>
  <c r="E579" i="20"/>
  <c r="D579" i="20"/>
  <c r="N553" i="20"/>
  <c r="M553" i="20"/>
  <c r="L553" i="20"/>
  <c r="K553" i="20"/>
  <c r="J553" i="20"/>
  <c r="I553" i="20"/>
  <c r="H553" i="20"/>
  <c r="G553" i="20"/>
  <c r="F553" i="20"/>
  <c r="E553" i="20"/>
  <c r="D553" i="20"/>
  <c r="C553" i="20"/>
  <c r="N528" i="20"/>
  <c r="M528" i="20"/>
  <c r="L528" i="20"/>
  <c r="K528" i="20"/>
  <c r="J528" i="20"/>
  <c r="I528" i="20"/>
  <c r="H528" i="20"/>
  <c r="G528" i="20"/>
  <c r="F528" i="20"/>
  <c r="E528" i="20"/>
  <c r="D528" i="20"/>
  <c r="C528" i="20"/>
  <c r="N483" i="20"/>
  <c r="M483" i="20"/>
  <c r="L483" i="20"/>
  <c r="K483" i="20"/>
  <c r="J483" i="20"/>
  <c r="I483" i="20"/>
  <c r="H483" i="20"/>
  <c r="G483" i="20"/>
  <c r="F483" i="20"/>
  <c r="E483" i="20"/>
  <c r="D483" i="20"/>
  <c r="C483" i="20"/>
  <c r="N456" i="20"/>
  <c r="M456" i="20"/>
  <c r="L456" i="20"/>
  <c r="K456" i="20"/>
  <c r="J456" i="20"/>
  <c r="I456" i="20"/>
  <c r="H456" i="20"/>
  <c r="G456" i="20"/>
  <c r="F456" i="20"/>
  <c r="E456" i="20"/>
  <c r="D456" i="20"/>
  <c r="D409" i="20"/>
  <c r="E409" i="20"/>
  <c r="F409" i="20"/>
  <c r="G409" i="20"/>
  <c r="H409" i="20"/>
  <c r="I409" i="20"/>
  <c r="J409" i="20"/>
  <c r="K409" i="20"/>
  <c r="L409" i="20"/>
  <c r="M409" i="20"/>
  <c r="N409" i="20"/>
  <c r="N325" i="20"/>
  <c r="M325" i="20"/>
  <c r="L325" i="20"/>
  <c r="K325" i="20"/>
  <c r="J325" i="20"/>
  <c r="I325" i="20"/>
  <c r="H325" i="20"/>
  <c r="G325" i="20"/>
  <c r="F325" i="20"/>
  <c r="E325" i="20"/>
  <c r="D325" i="20"/>
  <c r="C325" i="20"/>
  <c r="N280" i="20"/>
  <c r="M280" i="20"/>
  <c r="L280" i="20"/>
  <c r="K280" i="20"/>
  <c r="J280" i="20"/>
  <c r="I280" i="20"/>
  <c r="H280" i="20"/>
  <c r="G280" i="20"/>
  <c r="F280" i="20"/>
  <c r="E280" i="20"/>
  <c r="D280" i="20"/>
  <c r="C280" i="20"/>
  <c r="C232" i="20"/>
  <c r="D232" i="20"/>
  <c r="E232" i="20"/>
  <c r="F232" i="20"/>
  <c r="G232" i="20"/>
  <c r="H232" i="20"/>
  <c r="I232" i="20"/>
  <c r="J232" i="20"/>
  <c r="K232" i="20"/>
  <c r="L232" i="20"/>
  <c r="M232" i="20"/>
  <c r="N232" i="20"/>
  <c r="D165" i="20"/>
  <c r="E165" i="20"/>
  <c r="F165" i="20"/>
  <c r="G165" i="20"/>
  <c r="H165" i="20"/>
  <c r="I165" i="20"/>
  <c r="J165" i="20"/>
  <c r="K165" i="20"/>
  <c r="L165" i="20"/>
  <c r="M165" i="20"/>
  <c r="N165" i="20"/>
  <c r="N112" i="20"/>
  <c r="M112" i="20"/>
  <c r="L112" i="20"/>
  <c r="K112" i="20"/>
  <c r="J112" i="20"/>
  <c r="I112" i="20"/>
  <c r="H112" i="20"/>
  <c r="G112" i="20"/>
  <c r="F112" i="20"/>
  <c r="E112" i="20"/>
  <c r="D112" i="20"/>
  <c r="C112" i="20"/>
  <c r="N82" i="20"/>
  <c r="M82" i="20"/>
  <c r="L82" i="20"/>
  <c r="K82" i="20"/>
  <c r="J82" i="20"/>
  <c r="I82" i="20"/>
  <c r="H82" i="20"/>
  <c r="G82" i="20"/>
  <c r="F82" i="20"/>
  <c r="E82" i="20"/>
  <c r="D82" i="20"/>
  <c r="J34" i="20"/>
  <c r="N58" i="20"/>
  <c r="M58" i="20"/>
  <c r="L58" i="20"/>
  <c r="K58" i="20"/>
  <c r="J58" i="20"/>
  <c r="I58" i="20"/>
  <c r="H58" i="20"/>
  <c r="G58" i="20"/>
  <c r="F58" i="20"/>
  <c r="E58" i="20"/>
  <c r="D58" i="20"/>
  <c r="N34" i="20"/>
  <c r="M34" i="20"/>
  <c r="L34" i="20"/>
  <c r="K34" i="20"/>
  <c r="I34" i="20"/>
  <c r="H34" i="20"/>
  <c r="G34" i="20"/>
  <c r="F34" i="20"/>
  <c r="E34" i="20"/>
  <c r="N12" i="20"/>
  <c r="M12" i="20"/>
  <c r="L12" i="20"/>
  <c r="K12" i="20"/>
  <c r="J12" i="20"/>
  <c r="I12" i="20"/>
  <c r="H12" i="20"/>
  <c r="G12" i="20"/>
  <c r="F12" i="20"/>
  <c r="E12" i="20"/>
  <c r="D12" i="20"/>
  <c r="N24" i="11"/>
  <c r="C115" i="12"/>
  <c r="D115" i="12"/>
  <c r="E115" i="12"/>
  <c r="F115" i="12"/>
  <c r="G115" i="12"/>
  <c r="H115" i="12"/>
  <c r="I115" i="12"/>
  <c r="J115" i="12"/>
  <c r="K115" i="12"/>
  <c r="L115" i="12"/>
  <c r="N115" i="12"/>
  <c r="M24" i="12"/>
  <c r="C24" i="12"/>
  <c r="D24" i="11"/>
  <c r="D87" i="11" s="1"/>
  <c r="E24" i="11"/>
  <c r="E87" i="11" s="1"/>
  <c r="F24" i="11"/>
  <c r="F87" i="11" s="1"/>
  <c r="G24" i="11"/>
  <c r="G87" i="11" s="1"/>
  <c r="H24" i="11"/>
  <c r="H56" i="11" s="1"/>
  <c r="I24" i="11"/>
  <c r="J24" i="11"/>
  <c r="K24" i="11"/>
  <c r="L24" i="11"/>
  <c r="M24" i="11"/>
  <c r="M87" i="11" s="1"/>
  <c r="C24" i="11"/>
  <c r="C87" i="11" s="1"/>
  <c r="C145" i="6"/>
  <c r="M193" i="3"/>
  <c r="L193" i="3"/>
  <c r="K193" i="3"/>
  <c r="J193" i="3"/>
  <c r="I193" i="3"/>
  <c r="H193" i="3"/>
  <c r="G193" i="3"/>
  <c r="F193" i="3"/>
  <c r="E193" i="3"/>
  <c r="D193" i="3"/>
  <c r="C193" i="3"/>
  <c r="N193" i="3"/>
  <c r="L162" i="3"/>
  <c r="C162" i="3"/>
  <c r="D162" i="3"/>
  <c r="E162" i="3"/>
  <c r="F162" i="3"/>
  <c r="G162" i="3"/>
  <c r="H162" i="3"/>
  <c r="I162" i="3"/>
  <c r="J162" i="3"/>
  <c r="K162" i="3"/>
  <c r="M162" i="3"/>
  <c r="N162" i="3"/>
  <c r="D131" i="3"/>
  <c r="E131" i="3"/>
  <c r="F131" i="3"/>
  <c r="G131" i="3"/>
  <c r="H131" i="3"/>
  <c r="I131" i="3"/>
  <c r="J131" i="3"/>
  <c r="K131" i="3"/>
  <c r="L131" i="3"/>
  <c r="M131" i="3"/>
  <c r="C131" i="3"/>
  <c r="N23" i="14"/>
  <c r="N71" i="14" s="1"/>
  <c r="M23" i="14"/>
  <c r="M71" i="14" s="1"/>
  <c r="L23" i="14"/>
  <c r="L71" i="14" s="1"/>
  <c r="K23" i="14"/>
  <c r="K71" i="14" s="1"/>
  <c r="J23" i="14"/>
  <c r="J71" i="14" s="1"/>
  <c r="I23" i="14"/>
  <c r="I71" i="14" s="1"/>
  <c r="G23" i="14"/>
  <c r="G71" i="14" s="1"/>
  <c r="F23" i="14"/>
  <c r="F71" i="14" s="1"/>
  <c r="E23" i="14"/>
  <c r="E71" i="14" s="1"/>
  <c r="D23" i="14"/>
  <c r="D71" i="14" s="1"/>
  <c r="N54" i="12"/>
  <c r="M54" i="12"/>
  <c r="L54" i="12"/>
  <c r="K54" i="12"/>
  <c r="J54" i="12"/>
  <c r="I54" i="12"/>
  <c r="H54" i="12"/>
  <c r="G54" i="12"/>
  <c r="F54" i="12"/>
  <c r="E54" i="12"/>
  <c r="D54" i="12"/>
  <c r="C54" i="12"/>
  <c r="D24" i="12"/>
  <c r="E24" i="12"/>
  <c r="F24" i="12"/>
  <c r="G24" i="12"/>
  <c r="H24" i="12"/>
  <c r="I24" i="12"/>
  <c r="J24" i="12"/>
  <c r="K24" i="12"/>
  <c r="L24" i="12"/>
  <c r="M25" i="7"/>
  <c r="M46" i="7" s="1"/>
  <c r="N85" i="8"/>
  <c r="D24" i="10"/>
  <c r="F24" i="10"/>
  <c r="C295" i="16"/>
  <c r="C265" i="16"/>
  <c r="C235" i="16"/>
  <c r="H42" i="11"/>
  <c r="J57" i="11"/>
  <c r="C205" i="16"/>
  <c r="C175" i="16"/>
  <c r="C115" i="16"/>
  <c r="C85" i="16"/>
  <c r="C55" i="16"/>
  <c r="C25" i="16"/>
  <c r="C268" i="6"/>
  <c r="C238" i="6"/>
  <c r="C208" i="6"/>
  <c r="K145" i="6"/>
  <c r="J145" i="6"/>
  <c r="F145" i="6"/>
  <c r="E145" i="6"/>
  <c r="D145" i="6"/>
  <c r="D115" i="6"/>
  <c r="C115" i="6"/>
  <c r="C85" i="6"/>
  <c r="C55" i="6"/>
  <c r="D25" i="6"/>
  <c r="N131" i="3"/>
  <c r="C521" i="16"/>
  <c r="F521" i="16" s="1"/>
  <c r="C522" i="16"/>
  <c r="F522" i="16" s="1"/>
  <c r="C523" i="16"/>
  <c r="F523" i="16" s="1"/>
  <c r="C524" i="16"/>
  <c r="F524" i="16" s="1"/>
  <c r="C525" i="16"/>
  <c r="F525" i="16" s="1"/>
  <c r="C526" i="16"/>
  <c r="F526" i="16" s="1"/>
  <c r="C527" i="16"/>
  <c r="F527" i="16" s="1"/>
  <c r="C528" i="16"/>
  <c r="F528" i="16" s="1"/>
  <c r="C529" i="16"/>
  <c r="F529" i="16" s="1"/>
  <c r="C530" i="16"/>
  <c r="F530" i="16" s="1"/>
  <c r="C531" i="16"/>
  <c r="F531" i="16" s="1"/>
  <c r="C532" i="16"/>
  <c r="F532" i="16" s="1"/>
  <c r="C533" i="16"/>
  <c r="F533" i="16" s="1"/>
  <c r="C534" i="16"/>
  <c r="F534" i="16" s="1"/>
  <c r="C535" i="16"/>
  <c r="F535" i="16" s="1"/>
  <c r="C536" i="16"/>
  <c r="F536" i="16" s="1"/>
  <c r="C520" i="16"/>
  <c r="F520" i="16" s="1"/>
  <c r="C1146" i="6"/>
  <c r="C1147" i="6"/>
  <c r="C1148" i="6"/>
  <c r="C1149" i="6"/>
  <c r="C1150" i="6"/>
  <c r="C1151" i="6"/>
  <c r="C1152" i="6"/>
  <c r="C1153" i="6"/>
  <c r="C1154" i="6"/>
  <c r="C1155" i="6"/>
  <c r="C1156" i="6"/>
  <c r="C1157" i="6"/>
  <c r="C1158" i="6"/>
  <c r="C1159" i="6"/>
  <c r="C1160" i="6"/>
  <c r="C1145" i="6"/>
  <c r="C25" i="6"/>
  <c r="C1162" i="6"/>
  <c r="D85" i="12"/>
  <c r="C85" i="12"/>
  <c r="L25" i="7"/>
  <c r="K25" i="7"/>
  <c r="J25" i="7"/>
  <c r="J42" i="7" s="1"/>
  <c r="I49" i="7"/>
  <c r="H44" i="7"/>
  <c r="G49" i="7"/>
  <c r="F54" i="7"/>
  <c r="E55" i="7"/>
  <c r="D54" i="7"/>
  <c r="C44" i="7"/>
  <c r="L57" i="1"/>
  <c r="M57" i="1" l="1"/>
  <c r="M49" i="7"/>
  <c r="J52" i="7"/>
  <c r="M47" i="7"/>
  <c r="M55" i="7"/>
  <c r="O47" i="1"/>
  <c r="O58" i="1"/>
  <c r="O53" i="1"/>
  <c r="O59" i="1"/>
  <c r="O57" i="1"/>
  <c r="O55" i="1"/>
  <c r="L44" i="7"/>
  <c r="L87" i="7"/>
  <c r="P45" i="7"/>
  <c r="P87" i="7"/>
  <c r="J45" i="7"/>
  <c r="J87" i="7"/>
  <c r="K41" i="7"/>
  <c r="K87" i="7"/>
  <c r="M43" i="7"/>
  <c r="M87" i="7"/>
  <c r="D49" i="11"/>
  <c r="D45" i="11"/>
  <c r="K44" i="11"/>
  <c r="K87" i="11"/>
  <c r="Q47" i="11"/>
  <c r="H49" i="11"/>
  <c r="H87" i="11"/>
  <c r="D51" i="11"/>
  <c r="H47" i="11"/>
  <c r="J54" i="11"/>
  <c r="J87" i="11"/>
  <c r="N48" i="11"/>
  <c r="N87" i="11"/>
  <c r="L57" i="11"/>
  <c r="L87" i="11"/>
  <c r="D43" i="11"/>
  <c r="H44" i="11"/>
  <c r="L48" i="11"/>
  <c r="I55" i="11"/>
  <c r="I87" i="11"/>
  <c r="N45" i="2"/>
  <c r="N85" i="2"/>
  <c r="K44" i="2"/>
  <c r="K85" i="2"/>
  <c r="M46" i="2"/>
  <c r="M85" i="2"/>
  <c r="L41" i="2"/>
  <c r="L85" i="2"/>
  <c r="J43" i="2"/>
  <c r="J85" i="2"/>
  <c r="I56" i="1"/>
  <c r="I94" i="1"/>
  <c r="D56" i="1"/>
  <c r="D94" i="1"/>
  <c r="M48" i="1"/>
  <c r="G56" i="1"/>
  <c r="G94" i="1"/>
  <c r="E56" i="1"/>
  <c r="E94" i="1"/>
  <c r="H56" i="1"/>
  <c r="H94" i="1"/>
  <c r="E50" i="1"/>
  <c r="M41" i="7"/>
  <c r="M49" i="1"/>
  <c r="M56" i="1"/>
  <c r="Q60" i="1"/>
  <c r="Q56" i="1"/>
  <c r="J46" i="11"/>
  <c r="P53" i="1"/>
  <c r="P56" i="1"/>
  <c r="J56" i="11"/>
  <c r="K53" i="11"/>
  <c r="O52" i="1"/>
  <c r="O56" i="1"/>
  <c r="K53" i="1"/>
  <c r="K56" i="1"/>
  <c r="N50" i="2"/>
  <c r="J41" i="11"/>
  <c r="N49" i="7"/>
  <c r="N51" i="1"/>
  <c r="N56" i="1"/>
  <c r="J50" i="1"/>
  <c r="J56" i="1"/>
  <c r="F62" i="1"/>
  <c r="F56" i="1"/>
  <c r="L54" i="7"/>
  <c r="Q48" i="7"/>
  <c r="H56" i="7"/>
  <c r="I51" i="11"/>
  <c r="H57" i="11"/>
  <c r="H55" i="11"/>
  <c r="L56" i="11"/>
  <c r="I48" i="11"/>
  <c r="I57" i="11"/>
  <c r="H51" i="11"/>
  <c r="O60" i="1"/>
  <c r="O61" i="1"/>
  <c r="L62" i="1"/>
  <c r="Q59" i="1"/>
  <c r="O51" i="1"/>
  <c r="O62" i="1"/>
  <c r="L63" i="1"/>
  <c r="L53" i="1"/>
  <c r="L55" i="1"/>
  <c r="L50" i="1"/>
  <c r="L48" i="1"/>
  <c r="P48" i="1"/>
  <c r="P57" i="1"/>
  <c r="L49" i="1"/>
  <c r="L58" i="1"/>
  <c r="L54" i="1"/>
  <c r="L47" i="1"/>
  <c r="L52" i="1"/>
  <c r="L51" i="1"/>
  <c r="L60" i="1"/>
  <c r="L59" i="1"/>
  <c r="L61" i="1"/>
  <c r="F63" i="1"/>
  <c r="J52" i="11"/>
  <c r="J44" i="11"/>
  <c r="I44" i="11"/>
  <c r="I46" i="11"/>
  <c r="I49" i="11"/>
  <c r="O41" i="2"/>
  <c r="O43" i="2"/>
  <c r="O45" i="2"/>
  <c r="O47" i="2"/>
  <c r="O50" i="2"/>
  <c r="O52" i="2"/>
  <c r="O54" i="2"/>
  <c r="O40" i="2"/>
  <c r="O42" i="2"/>
  <c r="O44" i="2"/>
  <c r="O46" i="2"/>
  <c r="O49" i="2"/>
  <c r="O51" i="2"/>
  <c r="O53" i="2"/>
  <c r="O55" i="2"/>
  <c r="Q40" i="2"/>
  <c r="Q42" i="2"/>
  <c r="Q44" i="2"/>
  <c r="Q46" i="2"/>
  <c r="Q49" i="2"/>
  <c r="Q51" i="2"/>
  <c r="Q53" i="2"/>
  <c r="Q55" i="2"/>
  <c r="Q41" i="2"/>
  <c r="Q43" i="2"/>
  <c r="Q45" i="2"/>
  <c r="Q47" i="2"/>
  <c r="Q50" i="2"/>
  <c r="Q52" i="2"/>
  <c r="Q54" i="2"/>
  <c r="Q39" i="2"/>
  <c r="J59" i="7"/>
  <c r="N54" i="11"/>
  <c r="J47" i="11"/>
  <c r="I47" i="11"/>
  <c r="I54" i="11"/>
  <c r="I42" i="11"/>
  <c r="I45" i="11"/>
  <c r="R57" i="2"/>
  <c r="I56" i="11"/>
  <c r="I43" i="11"/>
  <c r="I52" i="11"/>
  <c r="N62" i="1"/>
  <c r="P39" i="2"/>
  <c r="P41" i="2"/>
  <c r="P43" i="2"/>
  <c r="P45" i="2"/>
  <c r="P47" i="2"/>
  <c r="P50" i="2"/>
  <c r="P52" i="2"/>
  <c r="P54" i="2"/>
  <c r="P40" i="2"/>
  <c r="P42" i="2"/>
  <c r="P44" i="2"/>
  <c r="P46" i="2"/>
  <c r="P49" i="2"/>
  <c r="P55" i="2"/>
  <c r="P53" i="2"/>
  <c r="P51" i="2"/>
  <c r="D39" i="2"/>
  <c r="D51" i="2"/>
  <c r="I39" i="2"/>
  <c r="I51" i="2"/>
  <c r="H51" i="2"/>
  <c r="H39" i="2"/>
  <c r="G39" i="2"/>
  <c r="G51" i="2"/>
  <c r="F51" i="2"/>
  <c r="F39" i="2"/>
  <c r="E50" i="2"/>
  <c r="E51" i="2"/>
  <c r="E39" i="2"/>
  <c r="I59" i="1"/>
  <c r="I47" i="1"/>
  <c r="H50" i="1"/>
  <c r="H47" i="1"/>
  <c r="H59" i="1"/>
  <c r="G59" i="1"/>
  <c r="G47" i="1"/>
  <c r="F59" i="1"/>
  <c r="F47" i="1"/>
  <c r="E51" i="1"/>
  <c r="E47" i="1"/>
  <c r="E59" i="1"/>
  <c r="D58" i="1"/>
  <c r="D59" i="1"/>
  <c r="D47" i="1"/>
  <c r="J51" i="2"/>
  <c r="K42" i="11"/>
  <c r="K51" i="11"/>
  <c r="E43" i="11"/>
  <c r="K57" i="11"/>
  <c r="K54" i="11"/>
  <c r="L42" i="11"/>
  <c r="D52" i="11"/>
  <c r="K55" i="11"/>
  <c r="K46" i="11"/>
  <c r="Q57" i="11"/>
  <c r="M53" i="11"/>
  <c r="K52" i="11"/>
  <c r="K56" i="11"/>
  <c r="N47" i="11"/>
  <c r="P42" i="11"/>
  <c r="K47" i="11"/>
  <c r="K49" i="11"/>
  <c r="K43" i="11"/>
  <c r="K45" i="11"/>
  <c r="G45" i="11"/>
  <c r="K48" i="11"/>
  <c r="K41" i="11"/>
  <c r="K61" i="1"/>
  <c r="K52" i="1"/>
  <c r="G42" i="11"/>
  <c r="O53" i="11"/>
  <c r="P45" i="11"/>
  <c r="P55" i="1"/>
  <c r="Q51" i="11"/>
  <c r="O45" i="11"/>
  <c r="G47" i="11"/>
  <c r="O54" i="11"/>
  <c r="P41" i="11"/>
  <c r="P52" i="1"/>
  <c r="G56" i="11"/>
  <c r="O43" i="11"/>
  <c r="P47" i="11"/>
  <c r="P61" i="1"/>
  <c r="O57" i="11"/>
  <c r="O44" i="11"/>
  <c r="P50" i="1"/>
  <c r="O52" i="11"/>
  <c r="O46" i="11"/>
  <c r="P51" i="1"/>
  <c r="Q56" i="11"/>
  <c r="N41" i="7"/>
  <c r="O49" i="11"/>
  <c r="P62" i="1"/>
  <c r="N51" i="7"/>
  <c r="N56" i="7"/>
  <c r="O56" i="7"/>
  <c r="Q47" i="7"/>
  <c r="M59" i="7"/>
  <c r="O59" i="7"/>
  <c r="Q52" i="7"/>
  <c r="Q42" i="7"/>
  <c r="N42" i="7"/>
  <c r="Q45" i="7"/>
  <c r="N47" i="7"/>
  <c r="Q56" i="7"/>
  <c r="C59" i="7"/>
  <c r="I45" i="7"/>
  <c r="I52" i="7"/>
  <c r="O51" i="7"/>
  <c r="K47" i="7"/>
  <c r="L42" i="7"/>
  <c r="L51" i="7"/>
  <c r="D45" i="7"/>
  <c r="I59" i="7"/>
  <c r="J53" i="2"/>
  <c r="M48" i="7"/>
  <c r="E45" i="7"/>
  <c r="M56" i="7"/>
  <c r="J48" i="7"/>
  <c r="M54" i="7"/>
  <c r="J47" i="2"/>
  <c r="D42" i="11"/>
  <c r="L52" i="11"/>
  <c r="D56" i="11"/>
  <c r="L47" i="11"/>
  <c r="M42" i="7"/>
  <c r="M52" i="7"/>
  <c r="M45" i="7"/>
  <c r="M44" i="7"/>
  <c r="J56" i="7"/>
  <c r="D48" i="11"/>
  <c r="L54" i="11"/>
  <c r="L49" i="11"/>
  <c r="M53" i="7"/>
  <c r="M51" i="7"/>
  <c r="G51" i="7"/>
  <c r="J54" i="7"/>
  <c r="D54" i="11"/>
  <c r="L46" i="11"/>
  <c r="L41" i="11"/>
  <c r="O55" i="7"/>
  <c r="K60" i="1"/>
  <c r="K50" i="1"/>
  <c r="K58" i="1"/>
  <c r="K49" i="1"/>
  <c r="K57" i="1"/>
  <c r="K48" i="1"/>
  <c r="K51" i="1"/>
  <c r="K59" i="1"/>
  <c r="J52" i="1"/>
  <c r="K55" i="1"/>
  <c r="K47" i="1"/>
  <c r="K63" i="1"/>
  <c r="K54" i="1"/>
  <c r="K62" i="1"/>
  <c r="N53" i="11"/>
  <c r="E55" i="11"/>
  <c r="L45" i="11"/>
  <c r="D57" i="11"/>
  <c r="Q42" i="11"/>
  <c r="Q53" i="11"/>
  <c r="N41" i="11"/>
  <c r="N57" i="11"/>
  <c r="M42" i="11"/>
  <c r="N42" i="11"/>
  <c r="N56" i="11"/>
  <c r="E56" i="11"/>
  <c r="N45" i="11"/>
  <c r="Q52" i="11"/>
  <c r="C57" i="11"/>
  <c r="N44" i="11"/>
  <c r="M44" i="11"/>
  <c r="N51" i="11"/>
  <c r="N55" i="11"/>
  <c r="J51" i="11"/>
  <c r="Q43" i="11"/>
  <c r="Q48" i="11"/>
  <c r="F44" i="11"/>
  <c r="E47" i="11"/>
  <c r="M51" i="11"/>
  <c r="N49" i="11"/>
  <c r="O42" i="11"/>
  <c r="P56" i="11"/>
  <c r="Q44" i="11"/>
  <c r="Q49" i="11"/>
  <c r="N43" i="11"/>
  <c r="H43" i="11"/>
  <c r="Q55" i="11"/>
  <c r="Q41" i="11"/>
  <c r="Q45" i="11"/>
  <c r="C51" i="11"/>
  <c r="M49" i="11"/>
  <c r="N52" i="11"/>
  <c r="F47" i="11"/>
  <c r="N46" i="11"/>
  <c r="G52" i="11"/>
  <c r="Q46" i="11"/>
  <c r="Q54" i="11"/>
  <c r="E48" i="7"/>
  <c r="E56" i="7"/>
  <c r="E49" i="7"/>
  <c r="K48" i="7"/>
  <c r="N48" i="7"/>
  <c r="N59" i="7"/>
  <c r="O41" i="7"/>
  <c r="E46" i="7"/>
  <c r="E59" i="7"/>
  <c r="N43" i="7"/>
  <c r="N52" i="7"/>
  <c r="P55" i="7"/>
  <c r="P42" i="7"/>
  <c r="E51" i="7"/>
  <c r="E42" i="7"/>
  <c r="E52" i="7"/>
  <c r="C46" i="7"/>
  <c r="N44" i="7"/>
  <c r="N53" i="7"/>
  <c r="P56" i="7"/>
  <c r="E47" i="7"/>
  <c r="E54" i="7"/>
  <c r="F52" i="7"/>
  <c r="N45" i="7"/>
  <c r="N54" i="7"/>
  <c r="O48" i="7"/>
  <c r="P49" i="7"/>
  <c r="P53" i="7"/>
  <c r="E43" i="7"/>
  <c r="F45" i="7"/>
  <c r="E44" i="7"/>
  <c r="N46" i="7"/>
  <c r="N55" i="7"/>
  <c r="O49" i="7"/>
  <c r="L51" i="2"/>
  <c r="L45" i="2"/>
  <c r="F56" i="7"/>
  <c r="F51" i="7"/>
  <c r="F46" i="7"/>
  <c r="E58" i="1"/>
  <c r="E49" i="1"/>
  <c r="M55" i="1"/>
  <c r="F43" i="11"/>
  <c r="C46" i="11"/>
  <c r="C48" i="11"/>
  <c r="F55" i="7"/>
  <c r="F49" i="7"/>
  <c r="E57" i="1"/>
  <c r="E48" i="1"/>
  <c r="H45" i="7"/>
  <c r="M63" i="1"/>
  <c r="M54" i="1"/>
  <c r="M47" i="1"/>
  <c r="G520" i="16"/>
  <c r="F57" i="11"/>
  <c r="F56" i="11"/>
  <c r="C42" i="11"/>
  <c r="C44" i="11"/>
  <c r="Q49" i="1"/>
  <c r="F44" i="7"/>
  <c r="F47" i="7"/>
  <c r="E55" i="1"/>
  <c r="C49" i="7"/>
  <c r="M62" i="1"/>
  <c r="M53" i="1"/>
  <c r="G536" i="16"/>
  <c r="F49" i="11"/>
  <c r="F46" i="11"/>
  <c r="C55" i="11"/>
  <c r="C49" i="11"/>
  <c r="F43" i="7"/>
  <c r="F42" i="7"/>
  <c r="E54" i="1"/>
  <c r="M61" i="1"/>
  <c r="M52" i="1"/>
  <c r="F45" i="11"/>
  <c r="F42" i="11"/>
  <c r="C52" i="11"/>
  <c r="C45" i="11"/>
  <c r="Q49" i="7"/>
  <c r="F59" i="7"/>
  <c r="E53" i="1"/>
  <c r="M60" i="1"/>
  <c r="M51" i="1"/>
  <c r="F54" i="11"/>
  <c r="F55" i="11"/>
  <c r="C47" i="11"/>
  <c r="C56" i="11"/>
  <c r="F48" i="7"/>
  <c r="E63" i="1"/>
  <c r="E52" i="1"/>
  <c r="M59" i="1"/>
  <c r="M50" i="1"/>
  <c r="F51" i="11"/>
  <c r="F48" i="11"/>
  <c r="C43" i="11"/>
  <c r="C54" i="11"/>
  <c r="E60" i="1"/>
  <c r="E62" i="1"/>
  <c r="M58" i="1"/>
  <c r="F52" i="11"/>
  <c r="G50" i="1"/>
  <c r="F54" i="1"/>
  <c r="F52" i="1"/>
  <c r="F51" i="1"/>
  <c r="G40" i="2"/>
  <c r="C44" i="2"/>
  <c r="I42" i="2"/>
  <c r="E46" i="2"/>
  <c r="D50" i="2"/>
  <c r="H42" i="2"/>
  <c r="G61" i="1"/>
  <c r="G58" i="1"/>
  <c r="G49" i="1"/>
  <c r="C50" i="1"/>
  <c r="C63" i="1"/>
  <c r="I48" i="1"/>
  <c r="C62" i="1"/>
  <c r="C49" i="1"/>
  <c r="I58" i="1"/>
  <c r="I57" i="1"/>
  <c r="I49" i="1"/>
  <c r="D61" i="1"/>
  <c r="H57" i="1"/>
  <c r="G60" i="1"/>
  <c r="D60" i="1"/>
  <c r="G54" i="1"/>
  <c r="H60" i="1"/>
  <c r="D62" i="1"/>
  <c r="H58" i="1"/>
  <c r="G53" i="1"/>
  <c r="D51" i="1"/>
  <c r="D53" i="1"/>
  <c r="H54" i="1"/>
  <c r="G57" i="1"/>
  <c r="G48" i="1"/>
  <c r="H55" i="1"/>
  <c r="D55" i="1"/>
  <c r="F48" i="1"/>
  <c r="G55" i="1"/>
  <c r="H62" i="1"/>
  <c r="H61" i="1"/>
  <c r="D63" i="1"/>
  <c r="D57" i="1"/>
  <c r="H48" i="1"/>
  <c r="D50" i="1"/>
  <c r="D52" i="1"/>
  <c r="G63" i="1"/>
  <c r="G52" i="1"/>
  <c r="D49" i="1"/>
  <c r="F61" i="1"/>
  <c r="D54" i="1"/>
  <c r="D48" i="1"/>
  <c r="G62" i="1"/>
  <c r="G51" i="1"/>
  <c r="F49" i="1"/>
  <c r="E40" i="2"/>
  <c r="C46" i="2"/>
  <c r="C47" i="2"/>
  <c r="I44" i="2"/>
  <c r="C49" i="2"/>
  <c r="C45" i="2"/>
  <c r="C50" i="2"/>
  <c r="C41" i="2"/>
  <c r="C55" i="2"/>
  <c r="C54" i="2"/>
  <c r="C40" i="2"/>
  <c r="G55" i="2"/>
  <c r="G45" i="2"/>
  <c r="F45" i="2"/>
  <c r="M39" i="2"/>
  <c r="E52" i="2"/>
  <c r="E47" i="2"/>
  <c r="G44" i="2"/>
  <c r="E42" i="2"/>
  <c r="E41" i="2"/>
  <c r="D41" i="2"/>
  <c r="L55" i="2"/>
  <c r="K49" i="2"/>
  <c r="D47" i="2"/>
  <c r="L43" i="2"/>
  <c r="D53" i="2"/>
  <c r="J49" i="2"/>
  <c r="D45" i="2"/>
  <c r="D43" i="2"/>
  <c r="M40" i="2"/>
  <c r="L53" i="2"/>
  <c r="D55" i="2"/>
  <c r="L50" i="2"/>
  <c r="L46" i="2"/>
  <c r="L42" i="2"/>
  <c r="L52" i="2"/>
  <c r="J50" i="2"/>
  <c r="J46" i="2"/>
  <c r="L44" i="2"/>
  <c r="O39" i="2"/>
  <c r="L49" i="2"/>
  <c r="M52" i="2"/>
  <c r="J39" i="2"/>
  <c r="L54" i="2"/>
  <c r="L47" i="2"/>
  <c r="D46" i="2"/>
  <c r="J44" i="2"/>
  <c r="D42" i="2"/>
  <c r="D40" i="2"/>
  <c r="D44" i="2"/>
  <c r="D49" i="2"/>
  <c r="L40" i="2"/>
  <c r="L39" i="2"/>
  <c r="D54" i="2"/>
  <c r="D52" i="2"/>
  <c r="K47" i="2"/>
  <c r="J57" i="1"/>
  <c r="C61" i="1"/>
  <c r="J59" i="1"/>
  <c r="H63" i="1"/>
  <c r="J49" i="1"/>
  <c r="F57" i="1"/>
  <c r="C60" i="1"/>
  <c r="F50" i="1"/>
  <c r="H52" i="1"/>
  <c r="I54" i="1"/>
  <c r="J55" i="1"/>
  <c r="H49" i="1"/>
  <c r="N60" i="1"/>
  <c r="P47" i="1"/>
  <c r="P49" i="1"/>
  <c r="C48" i="1"/>
  <c r="J61" i="1"/>
  <c r="J53" i="1"/>
  <c r="J51" i="1"/>
  <c r="J48" i="1"/>
  <c r="C57" i="1"/>
  <c r="J63" i="1"/>
  <c r="F53" i="1"/>
  <c r="J58" i="1"/>
  <c r="C53" i="1"/>
  <c r="I63" i="1"/>
  <c r="I52" i="1"/>
  <c r="I60" i="1"/>
  <c r="J47" i="1"/>
  <c r="P60" i="1"/>
  <c r="P54" i="1"/>
  <c r="J60" i="1"/>
  <c r="I53" i="1"/>
  <c r="C55" i="1"/>
  <c r="H51" i="1"/>
  <c r="F55" i="1"/>
  <c r="J62" i="1"/>
  <c r="C52" i="1"/>
  <c r="I62" i="1"/>
  <c r="I51" i="1"/>
  <c r="P59" i="1"/>
  <c r="P63" i="1"/>
  <c r="J54" i="1"/>
  <c r="I55" i="1"/>
  <c r="C54" i="1"/>
  <c r="H53" i="1"/>
  <c r="F58" i="1"/>
  <c r="C51" i="1"/>
  <c r="I61" i="1"/>
  <c r="I50" i="1"/>
  <c r="P58" i="1"/>
  <c r="I45" i="2"/>
  <c r="N49" i="2"/>
  <c r="N46" i="2"/>
  <c r="F54" i="2"/>
  <c r="H47" i="2"/>
  <c r="I46" i="2"/>
  <c r="G43" i="2"/>
  <c r="N55" i="2"/>
  <c r="N41" i="2"/>
  <c r="I54" i="2"/>
  <c r="I43" i="2"/>
  <c r="N43" i="2"/>
  <c r="I52" i="2"/>
  <c r="E49" i="2"/>
  <c r="G47" i="2"/>
  <c r="E43" i="2"/>
  <c r="N53" i="2"/>
  <c r="N40" i="2"/>
  <c r="I53" i="2"/>
  <c r="N44" i="2"/>
  <c r="I47" i="2"/>
  <c r="I55" i="2"/>
  <c r="G52" i="2"/>
  <c r="F47" i="2"/>
  <c r="N52" i="2"/>
  <c r="Q57" i="1"/>
  <c r="Q63" i="1"/>
  <c r="Q61" i="1"/>
  <c r="Q55" i="1"/>
  <c r="Q51" i="1"/>
  <c r="H50" i="2"/>
  <c r="K45" i="2"/>
  <c r="J52" i="2"/>
  <c r="G50" i="2"/>
  <c r="G49" i="2"/>
  <c r="K46" i="2"/>
  <c r="J45" i="2"/>
  <c r="M41" i="2"/>
  <c r="K41" i="2"/>
  <c r="K39" i="2"/>
  <c r="K55" i="2"/>
  <c r="J54" i="2"/>
  <c r="M50" i="2"/>
  <c r="G46" i="2"/>
  <c r="M43" i="2"/>
  <c r="J41" i="2"/>
  <c r="K40" i="2"/>
  <c r="K54" i="2"/>
  <c r="M42" i="2"/>
  <c r="J55" i="2"/>
  <c r="G53" i="2"/>
  <c r="M49" i="2"/>
  <c r="M47" i="2"/>
  <c r="J42" i="2"/>
  <c r="H41" i="2"/>
  <c r="J40" i="2"/>
  <c r="G54" i="2"/>
  <c r="M51" i="2"/>
  <c r="K50" i="2"/>
  <c r="G42" i="2"/>
  <c r="G41" i="2"/>
  <c r="D42" i="7"/>
  <c r="D47" i="7"/>
  <c r="D44" i="7"/>
  <c r="Q43" i="7"/>
  <c r="Q55" i="7"/>
  <c r="H42" i="7"/>
  <c r="D43" i="7"/>
  <c r="I43" i="7"/>
  <c r="I46" i="7"/>
  <c r="J41" i="7"/>
  <c r="D52" i="7"/>
  <c r="I56" i="7"/>
  <c r="O53" i="7"/>
  <c r="Q51" i="7"/>
  <c r="Q46" i="7"/>
  <c r="J53" i="7"/>
  <c r="J51" i="7"/>
  <c r="D51" i="7"/>
  <c r="C51" i="7"/>
  <c r="D59" i="7"/>
  <c r="J44" i="7"/>
  <c r="Q53" i="7"/>
  <c r="Q59" i="7"/>
  <c r="H47" i="7"/>
  <c r="J47" i="7"/>
  <c r="C48" i="7"/>
  <c r="I54" i="7"/>
  <c r="D56" i="7"/>
  <c r="I44" i="7"/>
  <c r="Q44" i="7"/>
  <c r="I47" i="7"/>
  <c r="J46" i="7"/>
  <c r="J43" i="7"/>
  <c r="C56" i="7"/>
  <c r="H49" i="7"/>
  <c r="O43" i="7"/>
  <c r="Q41" i="7"/>
  <c r="Q54" i="7"/>
  <c r="G527" i="16"/>
  <c r="G521" i="16"/>
  <c r="G525" i="16"/>
  <c r="G524" i="16"/>
  <c r="G523" i="16"/>
  <c r="G533" i="16"/>
  <c r="C537" i="16"/>
  <c r="F537" i="16" s="1"/>
  <c r="G532" i="16"/>
  <c r="G531" i="16"/>
  <c r="G529" i="16"/>
  <c r="G534" i="16"/>
  <c r="G528" i="16"/>
  <c r="G522" i="16"/>
  <c r="G530" i="16"/>
  <c r="G535" i="16"/>
  <c r="G526" i="16"/>
  <c r="R59" i="11"/>
  <c r="R65" i="1"/>
  <c r="K54" i="7"/>
  <c r="G55" i="7"/>
  <c r="K44" i="7"/>
  <c r="C55" i="7"/>
  <c r="G56" i="7"/>
  <c r="H48" i="7"/>
  <c r="H52" i="7"/>
  <c r="H43" i="7"/>
  <c r="C43" i="7"/>
  <c r="C54" i="7"/>
  <c r="L52" i="7"/>
  <c r="H55" i="7"/>
  <c r="K52" i="7"/>
  <c r="K45" i="7"/>
  <c r="K55" i="7"/>
  <c r="K42" i="7"/>
  <c r="G47" i="7"/>
  <c r="L46" i="7"/>
  <c r="D48" i="7"/>
  <c r="I55" i="7"/>
  <c r="C52" i="7"/>
  <c r="K43" i="7"/>
  <c r="I48" i="7"/>
  <c r="L59" i="7"/>
  <c r="I51" i="7"/>
  <c r="J49" i="7"/>
  <c r="J55" i="7"/>
  <c r="M43" i="11"/>
  <c r="M52" i="11"/>
  <c r="M54" i="2"/>
  <c r="E54" i="2"/>
  <c r="H53" i="2"/>
  <c r="K52" i="2"/>
  <c r="C52" i="2"/>
  <c r="I50" i="2"/>
  <c r="M45" i="2"/>
  <c r="E45" i="2"/>
  <c r="H44" i="2"/>
  <c r="K43" i="2"/>
  <c r="C43" i="2"/>
  <c r="F42" i="2"/>
  <c r="I41" i="2"/>
  <c r="N51" i="2"/>
  <c r="N42" i="2"/>
  <c r="G48" i="11"/>
  <c r="G43" i="11"/>
  <c r="E52" i="11"/>
  <c r="E57" i="11"/>
  <c r="D44" i="11"/>
  <c r="J48" i="11"/>
  <c r="J42" i="11"/>
  <c r="H48" i="11"/>
  <c r="H54" i="11"/>
  <c r="L51" i="11"/>
  <c r="L53" i="11"/>
  <c r="N61" i="1"/>
  <c r="F60" i="1"/>
  <c r="N54" i="1"/>
  <c r="O47" i="7"/>
  <c r="O52" i="7"/>
  <c r="O51" i="11"/>
  <c r="O55" i="11"/>
  <c r="O54" i="1"/>
  <c r="O63" i="1"/>
  <c r="P43" i="7"/>
  <c r="P48" i="11"/>
  <c r="P57" i="11"/>
  <c r="P52" i="11"/>
  <c r="Q50" i="1"/>
  <c r="Q52" i="1"/>
  <c r="G46" i="7"/>
  <c r="K46" i="7"/>
  <c r="K49" i="7"/>
  <c r="L45" i="7"/>
  <c r="C42" i="7"/>
  <c r="H54" i="7"/>
  <c r="H51" i="7"/>
  <c r="L49" i="7"/>
  <c r="L41" i="7"/>
  <c r="D46" i="7"/>
  <c r="C47" i="7"/>
  <c r="D55" i="7"/>
  <c r="L53" i="7"/>
  <c r="L48" i="7"/>
  <c r="L43" i="7"/>
  <c r="L56" i="7"/>
  <c r="K53" i="7"/>
  <c r="G44" i="7"/>
  <c r="G43" i="7"/>
  <c r="C45" i="7"/>
  <c r="L47" i="7"/>
  <c r="G54" i="7"/>
  <c r="G42" i="7"/>
  <c r="L55" i="7"/>
  <c r="K59" i="7"/>
  <c r="G52" i="7"/>
  <c r="H46" i="7"/>
  <c r="D49" i="7"/>
  <c r="G59" i="7"/>
  <c r="K51" i="7"/>
  <c r="K56" i="7"/>
  <c r="I42" i="7"/>
  <c r="G45" i="7"/>
  <c r="G48" i="7"/>
  <c r="M45" i="11"/>
  <c r="M54" i="11"/>
  <c r="H55" i="2"/>
  <c r="F53" i="2"/>
  <c r="H46" i="2"/>
  <c r="F44" i="2"/>
  <c r="G55" i="11"/>
  <c r="E48" i="11"/>
  <c r="N49" i="1"/>
  <c r="N57" i="1"/>
  <c r="P47" i="7"/>
  <c r="P54" i="11"/>
  <c r="P51" i="11"/>
  <c r="P44" i="7"/>
  <c r="Q47" i="1"/>
  <c r="Q58" i="1"/>
  <c r="M46" i="11"/>
  <c r="M55" i="11"/>
  <c r="M53" i="2"/>
  <c r="E53" i="2"/>
  <c r="H52" i="2"/>
  <c r="K51" i="2"/>
  <c r="F50" i="2"/>
  <c r="I49" i="2"/>
  <c r="M44" i="2"/>
  <c r="E44" i="2"/>
  <c r="H43" i="2"/>
  <c r="K42" i="2"/>
  <c r="C42" i="2"/>
  <c r="F41" i="2"/>
  <c r="I40" i="2"/>
  <c r="N39" i="2"/>
  <c r="N47" i="2"/>
  <c r="G54" i="11"/>
  <c r="E54" i="11"/>
  <c r="E44" i="11"/>
  <c r="D46" i="11"/>
  <c r="D47" i="11"/>
  <c r="J43" i="11"/>
  <c r="J55" i="11"/>
  <c r="H45" i="11"/>
  <c r="H52" i="11"/>
  <c r="L55" i="11"/>
  <c r="L43" i="11"/>
  <c r="N58" i="1"/>
  <c r="O45" i="7"/>
  <c r="O42" i="7"/>
  <c r="O54" i="7"/>
  <c r="O47" i="11"/>
  <c r="O41" i="11"/>
  <c r="O49" i="1"/>
  <c r="O48" i="1"/>
  <c r="O56" i="11"/>
  <c r="P48" i="7"/>
  <c r="P52" i="7"/>
  <c r="P49" i="11"/>
  <c r="P46" i="7"/>
  <c r="P59" i="7"/>
  <c r="Q62" i="1"/>
  <c r="Q48" i="1"/>
  <c r="M47" i="11"/>
  <c r="M56" i="11"/>
  <c r="F55" i="2"/>
  <c r="H49" i="2"/>
  <c r="F46" i="2"/>
  <c r="H40" i="2"/>
  <c r="G44" i="11"/>
  <c r="G51" i="11"/>
  <c r="E51" i="11"/>
  <c r="E49" i="11"/>
  <c r="N55" i="1"/>
  <c r="N47" i="1"/>
  <c r="N53" i="1"/>
  <c r="P43" i="11"/>
  <c r="P55" i="11"/>
  <c r="M48" i="11"/>
  <c r="M57" i="11"/>
  <c r="M55" i="2"/>
  <c r="E55" i="2"/>
  <c r="H54" i="2"/>
  <c r="K53" i="2"/>
  <c r="C53" i="2"/>
  <c r="F52" i="2"/>
  <c r="H45" i="2"/>
  <c r="F43" i="2"/>
  <c r="N54" i="2"/>
  <c r="G57" i="11"/>
  <c r="G46" i="11"/>
  <c r="E46" i="11"/>
  <c r="E45" i="11"/>
  <c r="D55" i="11"/>
  <c r="J49" i="11"/>
  <c r="J53" i="11"/>
  <c r="H46" i="11"/>
  <c r="L44" i="11"/>
  <c r="N50" i="1"/>
  <c r="N48" i="1"/>
  <c r="N52" i="1"/>
  <c r="O46" i="7"/>
  <c r="O48" i="11"/>
  <c r="O50" i="1"/>
  <c r="P51" i="7"/>
  <c r="P53" i="11"/>
  <c r="P46" i="11"/>
  <c r="P41" i="7"/>
  <c r="Q54" i="1"/>
  <c r="Q53" i="1"/>
  <c r="M41" i="11"/>
  <c r="F49" i="2"/>
  <c r="F40" i="2"/>
  <c r="G49" i="11"/>
  <c r="E42" i="11"/>
  <c r="J45" i="11"/>
  <c r="N59" i="1"/>
  <c r="N63" i="1"/>
  <c r="P54" i="7"/>
  <c r="P44" i="11"/>
  <c r="I59" i="11" l="1"/>
  <c r="L65" i="1"/>
  <c r="P57" i="2"/>
  <c r="C57" i="2"/>
  <c r="K59" i="11"/>
  <c r="T57" i="2"/>
  <c r="Q59" i="11"/>
  <c r="H529" i="16"/>
  <c r="I529" i="16" s="1"/>
  <c r="J529" i="16" s="1"/>
  <c r="H521" i="16"/>
  <c r="I521" i="16" s="1"/>
  <c r="J521" i="16" s="1"/>
  <c r="H534" i="16"/>
  <c r="I534" i="16" s="1"/>
  <c r="J534" i="16" s="1"/>
  <c r="H531" i="16"/>
  <c r="H527" i="16"/>
  <c r="I527" i="16" s="1"/>
  <c r="H525" i="16"/>
  <c r="I525" i="16" s="1"/>
  <c r="H526" i="16"/>
  <c r="I526" i="16" s="1"/>
  <c r="J526" i="16" s="1"/>
  <c r="H532" i="16"/>
  <c r="I532" i="16" s="1"/>
  <c r="H530" i="16"/>
  <c r="I530" i="16" s="1"/>
  <c r="H533" i="16"/>
  <c r="I533" i="16" s="1"/>
  <c r="H522" i="16"/>
  <c r="I522" i="16" s="1"/>
  <c r="H523" i="16"/>
  <c r="I523" i="16" s="1"/>
  <c r="J523" i="16" s="1"/>
  <c r="H535" i="16"/>
  <c r="I535" i="16" s="1"/>
  <c r="J535" i="16" s="1"/>
  <c r="H528" i="16"/>
  <c r="I528" i="16" s="1"/>
  <c r="J528" i="16" s="1"/>
  <c r="H524" i="16"/>
  <c r="I524" i="16" s="1"/>
  <c r="N59" i="11"/>
  <c r="K65" i="1"/>
  <c r="E65" i="1"/>
  <c r="M65" i="1"/>
  <c r="H520" i="16"/>
  <c r="I520" i="16" s="1"/>
  <c r="H59" i="11"/>
  <c r="L59" i="11"/>
  <c r="C59" i="11"/>
  <c r="S57" i="2"/>
  <c r="F59" i="11"/>
  <c r="H536" i="16"/>
  <c r="I536" i="16" s="1"/>
  <c r="M59" i="11"/>
  <c r="P59" i="11"/>
  <c r="H65" i="1"/>
  <c r="I65" i="1"/>
  <c r="G65" i="1"/>
  <c r="D65" i="1"/>
  <c r="L57" i="2"/>
  <c r="D57" i="2"/>
  <c r="J65" i="1"/>
  <c r="C65" i="1"/>
  <c r="O65" i="1"/>
  <c r="P65" i="1"/>
  <c r="O57" i="2"/>
  <c r="K57" i="2"/>
  <c r="M57" i="2"/>
  <c r="F57" i="2"/>
  <c r="J57" i="2"/>
  <c r="H57" i="2"/>
  <c r="G57" i="2"/>
  <c r="Q57" i="2"/>
  <c r="G537" i="16"/>
  <c r="O59" i="11"/>
  <c r="E57" i="2"/>
  <c r="J59" i="11"/>
  <c r="I57" i="2"/>
  <c r="N57" i="2"/>
  <c r="N65" i="1"/>
  <c r="D59" i="11"/>
  <c r="E59" i="11"/>
  <c r="F65" i="1"/>
  <c r="Q65" i="1"/>
  <c r="G59" i="11"/>
  <c r="J527" i="16" l="1"/>
  <c r="J532" i="16"/>
  <c r="J525" i="16"/>
  <c r="J536" i="16"/>
  <c r="J533" i="16"/>
  <c r="J520" i="16"/>
  <c r="I531" i="16"/>
  <c r="J531" i="16" s="1"/>
  <c r="J524" i="16"/>
  <c r="J522" i="16"/>
  <c r="J530" i="16"/>
  <c r="H537" i="16"/>
  <c r="I537" i="16" s="1"/>
  <c r="J537" i="16" s="1"/>
</calcChain>
</file>

<file path=xl/sharedStrings.xml><?xml version="1.0" encoding="utf-8"?>
<sst xmlns="http://schemas.openxmlformats.org/spreadsheetml/2006/main" count="2368" uniqueCount="849">
  <si>
    <t>Cuadro 1</t>
  </si>
  <si>
    <t>INVERSIÓN PÚBLICA EFECTIVA TOTAL (1)</t>
  </si>
  <si>
    <t>REGIÓN</t>
  </si>
  <si>
    <t>Arica y Parinacota</t>
  </si>
  <si>
    <t>-</t>
  </si>
  <si>
    <t>Tarapacá</t>
  </si>
  <si>
    <t>Antofagasta</t>
  </si>
  <si>
    <t>Atacama</t>
  </si>
  <si>
    <t>Coquimbo</t>
  </si>
  <si>
    <t>Valparaíso</t>
  </si>
  <si>
    <t xml:space="preserve">RM Santiago </t>
  </si>
  <si>
    <t>O'Higgins</t>
  </si>
  <si>
    <t>Maule</t>
  </si>
  <si>
    <t>Biobío</t>
  </si>
  <si>
    <t>Araucanía</t>
  </si>
  <si>
    <t>Los Ríos</t>
  </si>
  <si>
    <t>Los Lagos</t>
  </si>
  <si>
    <t>Aisén</t>
  </si>
  <si>
    <t>Magallanes</t>
  </si>
  <si>
    <t>No Regionalizado</t>
  </si>
  <si>
    <t>PAÍS</t>
  </si>
  <si>
    <t xml:space="preserve">(1) : Incluye : </t>
  </si>
  <si>
    <t xml:space="preserve">   Prog. de Mejoramiento de Barrios y Lotes con Servicios, y Prog. de Mejoramiento Urbano y Equipamiento Comunal ).</t>
  </si>
  <si>
    <t xml:space="preserve"> - Convenios de Programación del MOP, MINVU y MINSAL.</t>
  </si>
  <si>
    <t xml:space="preserve"> - IRAL FOSIS</t>
  </si>
  <si>
    <t xml:space="preserve"> - MUNICIPALIDADES</t>
  </si>
  <si>
    <t>Notas : - El total País incluye lo No Regionalizado.</t>
  </si>
  <si>
    <t>Cuadro 2</t>
  </si>
  <si>
    <t xml:space="preserve">INVERSIÓN PÚBLICA EFECTIVA TOTAL </t>
  </si>
  <si>
    <t>(estructura porcentual)</t>
  </si>
  <si>
    <t>Cuadro 3</t>
  </si>
  <si>
    <t xml:space="preserve">2001 </t>
  </si>
  <si>
    <t xml:space="preserve">2002 </t>
  </si>
  <si>
    <t>2003</t>
  </si>
  <si>
    <t>2004</t>
  </si>
  <si>
    <t>TOTAL</t>
  </si>
  <si>
    <t>INVERSIÓN  PÚBLICA  EFECTIVA TOTAL  PER CÁPITA (1)</t>
  </si>
  <si>
    <t xml:space="preserve"> - El total País incluye lo No Regionalizado .</t>
  </si>
  <si>
    <t>Cuadro 4</t>
  </si>
  <si>
    <t>INVERSIÓN PÚBLICA EFECTIVA SECTORIAL TOTAL (1)</t>
  </si>
  <si>
    <t>2002</t>
  </si>
  <si>
    <t>Cuadro 5</t>
  </si>
  <si>
    <t xml:space="preserve">INVERSIÓN PÚBLICA EFECTIVA SECTORIAL TOTAL </t>
  </si>
  <si>
    <t>Cuadro 6</t>
  </si>
  <si>
    <t>INVERSIÓN PÚBLICA EFECTIVA SECTORIAL PER CÁPITA (1)</t>
  </si>
  <si>
    <t>Cuadro 7</t>
  </si>
  <si>
    <t xml:space="preserve">INVERSIÓN PÚBLICA EFECTIVA SECTORIAL (1)    </t>
  </si>
  <si>
    <t>MINISTERIO DE OBRAS PÚBLICAS</t>
  </si>
  <si>
    <t>RM Santiago</t>
  </si>
  <si>
    <t>(1) Excluye:</t>
  </si>
  <si>
    <t xml:space="preserve"> - ISAR</t>
  </si>
  <si>
    <t xml:space="preserve">INVERSIÓN PÚBLICA EFECTIVA </t>
  </si>
  <si>
    <t>Cuadro 8</t>
  </si>
  <si>
    <t>Cuadro 9</t>
  </si>
  <si>
    <t xml:space="preserve">EMPRESAS DE OBRAS SANITARIAS (1) </t>
  </si>
  <si>
    <t>A contar de diciembre de 2001 se traspasó el derecho de explotación de ESSAM (Región del Maule) a Aguas Nuevo Sur, siendo este el nuevo operador en la región.</t>
  </si>
  <si>
    <t xml:space="preserve">A contar de 2004 ESSAN S.A. (Región de Antofagasta) está siendo operada por privados, a contar de Marzo de 2004 EMSSAT (Región de Atacama) está siendo operada por privados y entre </t>
  </si>
  <si>
    <t>los meses de Agosto y Septiembre de 2004 ESSAT S. A. (Región de Tarapacá), ESSAR S.A. (Región de La Araucanía ) y ESMAG S.A. (Región de Magallanes) están siendo operadas por privados.</t>
  </si>
  <si>
    <t>las Empresas Sanitarias, en las cuales CORFO era el controlador.</t>
  </si>
  <si>
    <t>Cuadro 10</t>
  </si>
  <si>
    <t>MINISTERIO DE VIVIENDA Y URBANISMO</t>
  </si>
  <si>
    <t>RM Santiago (2)</t>
  </si>
  <si>
    <t>INVERSIÓN PÚBLICA EFECTIVA SECTORIAL (1)</t>
  </si>
  <si>
    <t>MINISTERIO  DE  SALUD</t>
  </si>
  <si>
    <t>2002 (2)</t>
  </si>
  <si>
    <t>2003 (2)</t>
  </si>
  <si>
    <t>2004 (2)</t>
  </si>
  <si>
    <t>2005 (3)</t>
  </si>
  <si>
    <t>2006 (3)</t>
  </si>
  <si>
    <t>2007 (3)</t>
  </si>
  <si>
    <t>2008 (3)</t>
  </si>
  <si>
    <t xml:space="preserve">Notas de la fuente (1) : Desde el año 1990 hasta el año 2004 se consideró el subtítulo 31-50 al 31-53, Requisitos de Inversión para Funcionamiento. A partir del año 2005, </t>
  </si>
  <si>
    <t>por cambios en el clasificador presupuestario este subtítulo corresponde al 29 denominado "Adquisición de activos no financieros".</t>
  </si>
  <si>
    <t xml:space="preserve"> (2) Hasta el año 2003 incluye la inversión de Institutos (FONASA, CENABAST, ISP, Superintendencia de ISAPRES) y estudios y proyectos efectuados</t>
  </si>
  <si>
    <t xml:space="preserve">por la Subsecretaría de Salud. A partir del año 2004 no hay información de la inversión efectuada de las Instituciones Autónomas . </t>
  </si>
  <si>
    <t>MINISTERIO DE EDUCACIÓN</t>
  </si>
  <si>
    <t>Cuadro 14</t>
  </si>
  <si>
    <t xml:space="preserve">INVERSIÓN PÚBLICA EFECTIVA SECTORIAL </t>
  </si>
  <si>
    <t>2001 (1)</t>
  </si>
  <si>
    <t>Cuadro 15</t>
  </si>
  <si>
    <t>2004 (1)</t>
  </si>
  <si>
    <t>Cuadro 16</t>
  </si>
  <si>
    <t>TOTAL INVERSIÓN DE NIVEL REGIONAL (1)</t>
  </si>
  <si>
    <t>Aysén</t>
  </si>
  <si>
    <t>Elaborado en base a información entregada por cada institución.</t>
  </si>
  <si>
    <t xml:space="preserve">de Barrios y Lotes con Servicios e ISAR e IRAL Prog. de Mejoramiento Urbano y Equipamiento Comunal y Convenios de Programación MINVU, MOP y SALUD. </t>
  </si>
  <si>
    <t>(2): Desde el año 2005 debido a cambios de metodología en la contabilización de los programas de Mejoramiento de Barrios y Lotes con Servicios</t>
  </si>
  <si>
    <t/>
  </si>
  <si>
    <t>Cuadro 17</t>
  </si>
  <si>
    <t xml:space="preserve">TOTAL INVERSIÓN DE NIVEL REGIONAL PER CÁPITA </t>
  </si>
  <si>
    <t>Cuadro 18</t>
  </si>
  <si>
    <t>INVERSIÓN SECTORIAL DE ASIGNACIÓN REGIONAL ( ISAR ) (1)</t>
  </si>
  <si>
    <t xml:space="preserve">                                                                                                                                                                  </t>
  </si>
  <si>
    <t>ISAR Prog. Mejoramiento de Barrios y Lotes con Servicios y Prog. Mejoramiento Urbano y Equipamiento Comunal.</t>
  </si>
  <si>
    <t xml:space="preserve">(2) A partir del año 2003 (una parte significativa) y a partir del año 2005 en su totalidad la Inversión Sectorial de Asignación Regional (ISAR), se asimila al </t>
  </si>
  <si>
    <t>(1) Incluye ISAR Vialidad, Agua Potable Rural, y desde el  año 2001 Planeamiento.</t>
  </si>
  <si>
    <t>Cuadro 19</t>
  </si>
  <si>
    <t xml:space="preserve">(2) A partir del año 2002 la Inversión ISAR disminuye debido a que comprende Agua Potable Rural concentrado, programa  </t>
  </si>
  <si>
    <t>que está terminando, y además  gran parte se está ejecutando a través de provisiones FNDR.</t>
  </si>
  <si>
    <t>INVERSIÓN SECTORIAL DE ASIGNACIÓN REGIONAL ( ISAR-MOP ) (1)</t>
  </si>
  <si>
    <t>(3) A partir del año 2005 se aplica un nuevo clasificador  presupuestario y los fondos ISAR están refundidos en los fondos sectoriales.</t>
  </si>
  <si>
    <t>Cuadro 20</t>
  </si>
  <si>
    <t>2003 (1)</t>
  </si>
  <si>
    <t>Cuadro 21</t>
  </si>
  <si>
    <t>Ministerio del Interior como Provisión Inversión en Salud.</t>
  </si>
  <si>
    <t>Cuadro 22</t>
  </si>
  <si>
    <t>Fuente: Balances de Ejecución Presupuestaria del Fondo de Solidaridad Social (FOSIS)</t>
  </si>
  <si>
    <t xml:space="preserve">Nota: (1) Corresponde a saldos de compromisos de proyectos adjudicados con anterioridad al año 2000. Desde el año 2000 no se </t>
  </si>
  <si>
    <t>adjudicaron nuevos proyectos en esta modalidad siendo reemplazada por la modalidad de Inversión Regional de Asignación Local ( IRAL).</t>
  </si>
  <si>
    <t>Cuadro 23</t>
  </si>
  <si>
    <t>Notas de la fuente (1) : El incremento en los montos efectivos, el año 2003 tuvo como objetivo alcanzar el máximo nivel</t>
  </si>
  <si>
    <t xml:space="preserve">de ejecución presupuestaria, para disminuir el saldo final de caja, que en años anteriores fue considerablemente alto. </t>
  </si>
  <si>
    <t xml:space="preserve">(2): La baja ejecución ISAR del 2004 responde principalmente a la disminución del saldo inicial de caja que afectó a su presupuesto. </t>
  </si>
  <si>
    <t xml:space="preserve">(3): A contar del año 2005 el concepto de gasto de Inversión Sectorial de Asignación Regional (ISAR) no fue incorporado en el nuevo </t>
  </si>
  <si>
    <t>Cuadro 24</t>
  </si>
  <si>
    <t>INVERSIÓN SECTORIAL DE ASIGNACIÓN REGIONAL (ISAR)</t>
  </si>
  <si>
    <t>PROGRAMA DE MEJORAMIENTO DE BARRIOS Y LOTES CON SERVICIOS</t>
  </si>
  <si>
    <t xml:space="preserve"> (1) A partir del año 2005, se producen cambios  de metodología en la contabilización del Programa, ya que deja</t>
  </si>
  <si>
    <t>de ser ISAR quedando registrado a partir de este año como inversión Provisión FNDR - Programa Mejoramiento de Barrios.</t>
  </si>
  <si>
    <t>Cuadro 25</t>
  </si>
  <si>
    <t xml:space="preserve">INVERSIÓN REGIONAL DE ASIGNACIÓN LOCAL (IRAL) </t>
  </si>
  <si>
    <t xml:space="preserve">PROGRAMA DE MEJORAMIENTO URBANO Y EQUIPAMIENTO COMUNAL </t>
  </si>
  <si>
    <t>Fuente : Ministerio del Interior, Subsecretaría de Desarrollo Regional, División de Desarrollo Regional.</t>
  </si>
  <si>
    <t xml:space="preserve">Nota: (1) A partir del año 2005,se producen cambios  de metodología en la contabilización del Programa de Mejoramiento Urbano y Equipamiento </t>
  </si>
  <si>
    <t>Cuadro 26</t>
  </si>
  <si>
    <t xml:space="preserve">INVERSIÓN REGIONAL DE ASIGNACIÓN LOCAL (IRAL-FOSIS) (1) </t>
  </si>
  <si>
    <t>Cuadro 27</t>
  </si>
  <si>
    <t>Cuadro 28</t>
  </si>
  <si>
    <t>INVERSIÓN PÚBLICA EFECTIVA</t>
  </si>
  <si>
    <t>Cuadro 29</t>
  </si>
  <si>
    <t>Cuadro 30</t>
  </si>
  <si>
    <t>TOTAL INVERSIÓN CONVENIOS DE PROGRAMACIÓN (1)</t>
  </si>
  <si>
    <t>Cuadro 31</t>
  </si>
  <si>
    <t>INVERSIÓN CONVENIOS DE PROGRAMACIÓN ( MOP )</t>
  </si>
  <si>
    <t>Cuadro 32</t>
  </si>
  <si>
    <t>INVERSIÓN CONVENIOS DE PROGRAMACIÓN ( MINVU )</t>
  </si>
  <si>
    <t>Cuadro 33</t>
  </si>
  <si>
    <t>INVERSIÓN CONVENIOS DE PROGRAMACIÓN ( MINSAL )</t>
  </si>
  <si>
    <t>Cuadro 34</t>
  </si>
  <si>
    <t xml:space="preserve">INVERSIÓN PÚBLICA EFECTIVA DE MUNICIPALIDADES (1) </t>
  </si>
  <si>
    <t>Cuadro 35</t>
  </si>
  <si>
    <t>INVERSIÓN PÚBLICA EFECTIVA DE MUNICIPALIDADES PER CÁPITA</t>
  </si>
  <si>
    <t>REGION</t>
  </si>
  <si>
    <t>Fuente: INE</t>
  </si>
  <si>
    <t>Región</t>
  </si>
  <si>
    <t>MINISTERIO  DE  TRANSPORTES Y TELÉCOMUNICACIONES</t>
  </si>
  <si>
    <t>PRESIDENCIA DE LA REPÚBLICA</t>
  </si>
  <si>
    <t>CONGRESO NACIONAL</t>
  </si>
  <si>
    <t>PODER JUDICIAL</t>
  </si>
  <si>
    <t>CONTRALORÍA GENERAL DE LA REPÚBLICA</t>
  </si>
  <si>
    <t>MINISTERIO DE RELACIONES EXTERIORES</t>
  </si>
  <si>
    <t>MINISTERIO DE HACIENDA</t>
  </si>
  <si>
    <t>MINISTERIO DE DEFENSA NACIONAL</t>
  </si>
  <si>
    <t>MINISTERIO DE AGRICULTURA</t>
  </si>
  <si>
    <t>MINISTERIO DE BIENES NACIONALES</t>
  </si>
  <si>
    <t>MINISTERIO DEL TRABAJO Y PREVISIÓN SOCIAL</t>
  </si>
  <si>
    <t>MINISTERIO DE MINERÍA</t>
  </si>
  <si>
    <t>MINISTERIO SECRETARÍA GENERAL DE LA PRESIDENCIA DE LA REPÚBLICA</t>
  </si>
  <si>
    <t>MINISTERIO PÚBLICO</t>
  </si>
  <si>
    <t>MINISTERIO DE ENERGÍA</t>
  </si>
  <si>
    <t>MINISTERIO DEL MEDIO AMBIENTE</t>
  </si>
  <si>
    <t>Cuadro 11</t>
  </si>
  <si>
    <t>Cuadro 12</t>
  </si>
  <si>
    <t>Cuadro 13</t>
  </si>
  <si>
    <t>Cuadro 36</t>
  </si>
  <si>
    <t>Cuadro 37</t>
  </si>
  <si>
    <t>Cuadro 38</t>
  </si>
  <si>
    <t>Cuadro 39</t>
  </si>
  <si>
    <t>Cuadro 40</t>
  </si>
  <si>
    <t>Cuadro 41</t>
  </si>
  <si>
    <t>Cuadro 42</t>
  </si>
  <si>
    <t>Cuadro 43</t>
  </si>
  <si>
    <t>Cuadro 44</t>
  </si>
  <si>
    <t>Cuadro 45</t>
  </si>
  <si>
    <t>Cuadro 46</t>
  </si>
  <si>
    <t>Cuadro 47</t>
  </si>
  <si>
    <t>Cuadro 48</t>
  </si>
  <si>
    <t>Cuadro 49</t>
  </si>
  <si>
    <t>Cuadro 50</t>
  </si>
  <si>
    <t>Cuadro 51</t>
  </si>
  <si>
    <t>Ministerio de Desarrollo Social</t>
  </si>
  <si>
    <t>División de Evaluación Social de Inversiones</t>
  </si>
  <si>
    <t>&lt; Volver &gt;</t>
  </si>
  <si>
    <t>INVERSIÓN SECTORIAL DE ASIGNACIÓN REGIONAL, ISAR-FOSIS</t>
  </si>
  <si>
    <t xml:space="preserve">INVERSIÓN SECTORIAL DE ASIGNACIÓN REGIONAL,  ISAR-MINVU </t>
  </si>
  <si>
    <t>Ninguno de los años incluye  ISAR de los distintos servicios.</t>
  </si>
  <si>
    <t xml:space="preserve"> - A partir del año 2005 se aplica un nuevo clasificador presupuestario y los fondos ISAR están incorporados en las iniciativas de Inversión de fondos sectoriales.</t>
  </si>
  <si>
    <t>METRO</t>
  </si>
  <si>
    <t>Anexo 1</t>
  </si>
  <si>
    <t>Anexo 2</t>
  </si>
  <si>
    <t>ANEXOS EMPRESAS DEL ESTADO</t>
  </si>
  <si>
    <t>(1) Incluye ISAR MOP, ISAR MINVU, ISAR SALUD, ISAR FOSIS, ISAR Instituto Nacional de Deportes,</t>
  </si>
  <si>
    <t>(1) Elaboración propia a partir de información que incluye Convenios de Programación del MINVU, MOP y MINSAL</t>
  </si>
  <si>
    <t>Fuente : Elaboración propia a partir de información de CORFO, Sistema de Empresas- SEP y Dirección de Empresas CORFO.</t>
  </si>
  <si>
    <t>Anexo 3</t>
  </si>
  <si>
    <t>Anexo 4</t>
  </si>
  <si>
    <t>&lt;Volver&gt;</t>
  </si>
  <si>
    <t>2004 (2) (3)</t>
  </si>
  <si>
    <t>AÑO</t>
  </si>
  <si>
    <t>INDICE</t>
  </si>
  <si>
    <t>INVERSIÓN SECTORIAL DE ASIGNACIÓN REGIONAL</t>
  </si>
  <si>
    <t>TOTAL INVERSIÓN DE NIVEL REGIONAL (estructura porcentual)</t>
  </si>
  <si>
    <t>Cuadro 52</t>
  </si>
  <si>
    <t>pendientes del año anterior. Desde el año 2003 la línea ISAR fue transferida a los Gobiernos contratos Regionales.</t>
  </si>
  <si>
    <t>Clasificador de Ingresos y Gastos, estos proyectos fueron incluidos en transferencias de Capital al Ministerio del Interior, como Provisiones FNDR.</t>
  </si>
  <si>
    <t>ÍNDICE DE COSTO DE EDIFICACIÓN TIPO MEDIO (I.C.E).CÁMARA CHILENA DE LA CONSTRUCCIÓN</t>
  </si>
  <si>
    <t>Fuente : Ministerio de Hacienda, Dirección de Presupuestos.</t>
  </si>
  <si>
    <t>2011 (2)</t>
  </si>
  <si>
    <t>Fuente : FOSIS y Ministerio del Interior, Subsecretaría de Desarrollo Regional, División de Desarrollo Regional.</t>
  </si>
  <si>
    <t>Cuadro 53</t>
  </si>
  <si>
    <t>2005 (2)</t>
  </si>
  <si>
    <t>MINISTERIO DEL INTERIOR Y SEGURIDAD PÚBLICA (incluye FONDO SOCIAL)</t>
  </si>
  <si>
    <t>2001 (2)</t>
  </si>
  <si>
    <t>2011 (4)</t>
  </si>
  <si>
    <t>MUNICIPIOS</t>
  </si>
  <si>
    <t xml:space="preserve">INVERSIÓN PÚBLICA EFECTIVA DE MUNICIPALIDADES </t>
  </si>
  <si>
    <t>REGIÓN DEL MAULE</t>
  </si>
  <si>
    <t>REGIÓN DE O'HIGGINS</t>
  </si>
  <si>
    <t>REGIÓN DE ARICA Y PARINACOTA</t>
  </si>
  <si>
    <t>REGIÓN DE ANTOFAGASTA</t>
  </si>
  <si>
    <t>REGIÓN DE ATACAMA</t>
  </si>
  <si>
    <t>REGIÓN DE COQUIMBO</t>
  </si>
  <si>
    <t>REGIÓN DE VALPARAÍSO</t>
  </si>
  <si>
    <t>REGIÓN DEL BIOBÍO</t>
  </si>
  <si>
    <t>REGIÓN DE LA ARAUCANÍA</t>
  </si>
  <si>
    <t>REGIÓN DE LOS RÍOS</t>
  </si>
  <si>
    <t>REGIÓN DE LOS LAGOS</t>
  </si>
  <si>
    <t>REGIÓN DE AYSÉN</t>
  </si>
  <si>
    <t>REGIÓN DE MAGALLANES</t>
  </si>
  <si>
    <t>I N D I C E   I N V E R S I Ó N   R E G I O N A L</t>
  </si>
  <si>
    <t>REGIÓN DE TARAPACÁ</t>
  </si>
  <si>
    <t>REGIÓN METROPOLITANA DE SANTIAGO</t>
  </si>
  <si>
    <t>I N D I C E    I N V E R S I Ó N    M U N I C I P A L</t>
  </si>
  <si>
    <t xml:space="preserve"> - En todos los años el ítem 75 Carretera Austral se regionalizó en la región de Los Lagos y la región de Aysén del Gral. Carlos Ibañez del Campo.</t>
  </si>
  <si>
    <t xml:space="preserve">y el Programa de Mejoramiento Urbano y Equipamiento Comunal,que a partir del año 2005 pasa a ser Tranferencias de Capital a Municipalidades, </t>
  </si>
  <si>
    <t>(1) La baja del Gasto ISAR del año 2003 se explica porque sólo se cancelaron arrastres de ISAR</t>
  </si>
  <si>
    <t xml:space="preserve"> (1) A partir del año 2002 el presupuesto ISAR fue eliminado del Sector Salud, incorporándose desde el año 2002 y hasta el año 2005 íntegramente al Presupuesto del</t>
  </si>
  <si>
    <t>Comunal ya que deja de ser IRAL y pasa a ser Transferencias de Capital a Municipalidades.</t>
  </si>
  <si>
    <t>Fuente : Elaboración propia a partir de información del Ministerio de Hacienda, Dirección de Presupuestos.</t>
  </si>
  <si>
    <t>2013 (1)</t>
  </si>
  <si>
    <t xml:space="preserve"> (2) La serie no considera la inversión del Metro y sanitarias en todo el periodo. Los cuadros correspondientes se encuentran en anexos.</t>
  </si>
  <si>
    <t>Fuente:  Metro S.A. Gerencia Planificación y Control de Gestión</t>
  </si>
  <si>
    <t>(1) Desde el año 2001 las empresas ESSEL ( Región O'Higgins) y ESSBIO ( Región del Biobío) tienen una participación minoritaria del Estado.</t>
  </si>
  <si>
    <t>(2) A contar de febrero de 2003 el nuevo operador de  EMSSA ( Región de Aisén), es Aguas Patagonia de Aisén S.A.</t>
  </si>
  <si>
    <t>(3) A contar del año 2004 los derechos de explotación de las concesiones de ESSCO S. A. (Región de Coquimbo) pasan a ser operadas por privados. La empresa es Aguas del Valle S. A.</t>
  </si>
  <si>
    <t xml:space="preserve">(4) Según aclara la fuente desde el año 2005 no se dispone de información , por cuanto en el transcurso del año 2004 se completó el Proceso de Transferencia del Derecho de Explotación de </t>
  </si>
  <si>
    <t>2004 (3) (4)</t>
  </si>
  <si>
    <t>INVERSIÓN PÚBLICA EFECTIVA SECTORIAL</t>
  </si>
  <si>
    <t>General Lagos</t>
  </si>
  <si>
    <t>Camiña</t>
  </si>
  <si>
    <t>Iquique</t>
  </si>
  <si>
    <t>Ollague</t>
  </si>
  <si>
    <t>San Pedro de Atacama</t>
  </si>
  <si>
    <t>Taltal</t>
  </si>
  <si>
    <t>Alto del Carmen</t>
  </si>
  <si>
    <t>Caldera</t>
  </si>
  <si>
    <t>Copiapó</t>
  </si>
  <si>
    <t>Freirina</t>
  </si>
  <si>
    <t>Huasco</t>
  </si>
  <si>
    <t>Tierra Amarilla</t>
  </si>
  <si>
    <t>Vallenar</t>
  </si>
  <si>
    <t>Andacollo</t>
  </si>
  <si>
    <t>Canela</t>
  </si>
  <si>
    <t>Combarbalá</t>
  </si>
  <si>
    <t>Illapel</t>
  </si>
  <si>
    <t>La Higuera</t>
  </si>
  <si>
    <t>La Serena</t>
  </si>
  <si>
    <t>Los Vilos</t>
  </si>
  <si>
    <t>Monte Patria</t>
  </si>
  <si>
    <t>Ovalle</t>
  </si>
  <si>
    <t>Paihuano</t>
  </si>
  <si>
    <t>Punitaqui</t>
  </si>
  <si>
    <t>Río Hurtado</t>
  </si>
  <si>
    <t>Salamanca</t>
  </si>
  <si>
    <t>Vicuña</t>
  </si>
  <si>
    <t>Cabildo</t>
  </si>
  <si>
    <t>Cartagena</t>
  </si>
  <si>
    <t>Casablanca</t>
  </si>
  <si>
    <t>Catemu</t>
  </si>
  <si>
    <t>El Quisco</t>
  </si>
  <si>
    <t>El Tabo</t>
  </si>
  <si>
    <t>Hijuelas</t>
  </si>
  <si>
    <t>Isla de Pascua</t>
  </si>
  <si>
    <t>La Calera</t>
  </si>
  <si>
    <t>Limache</t>
  </si>
  <si>
    <t>Llayllay</t>
  </si>
  <si>
    <t>Los Andes</t>
  </si>
  <si>
    <t>Olmué</t>
  </si>
  <si>
    <t>Panquehue</t>
  </si>
  <si>
    <t>Petorca</t>
  </si>
  <si>
    <t>Putaendo</t>
  </si>
  <si>
    <t>Quilpué</t>
  </si>
  <si>
    <t>Quintero</t>
  </si>
  <si>
    <t>San Antonio</t>
  </si>
  <si>
    <t>San Esteban</t>
  </si>
  <si>
    <t>Santa María</t>
  </si>
  <si>
    <t>Santo Domingo</t>
  </si>
  <si>
    <t>Villa Alemana</t>
  </si>
  <si>
    <t>Viña del Mar</t>
  </si>
  <si>
    <t>Zapallar</t>
  </si>
  <si>
    <t>Buin</t>
  </si>
  <si>
    <t>Cerrillos</t>
  </si>
  <si>
    <t>Colina</t>
  </si>
  <si>
    <t>El Bosque</t>
  </si>
  <si>
    <t>Huechuraba</t>
  </si>
  <si>
    <t>La Cisterna</t>
  </si>
  <si>
    <t>La Florida</t>
  </si>
  <si>
    <t>La Pintana</t>
  </si>
  <si>
    <t>La Reina</t>
  </si>
  <si>
    <t>Las Condes</t>
  </si>
  <si>
    <t>Lo Barnechea</t>
  </si>
  <si>
    <t>Lo Espejo</t>
  </si>
  <si>
    <t>Lo Prado</t>
  </si>
  <si>
    <t>Macul</t>
  </si>
  <si>
    <t>Maipú</t>
  </si>
  <si>
    <t>María Pinto</t>
  </si>
  <si>
    <t>Melipilla</t>
  </si>
  <si>
    <t>Ñuñoa</t>
  </si>
  <si>
    <t>Padre Hurtado</t>
  </si>
  <si>
    <t>Paine</t>
  </si>
  <si>
    <t>Peñalolén</t>
  </si>
  <si>
    <t>Pirque</t>
  </si>
  <si>
    <t>Providencia</t>
  </si>
  <si>
    <t>Pudahuel</t>
  </si>
  <si>
    <t>Puente Alto</t>
  </si>
  <si>
    <t>Quinta Normal</t>
  </si>
  <si>
    <t>Renca</t>
  </si>
  <si>
    <t>San Joaquín</t>
  </si>
  <si>
    <t>Santiago</t>
  </si>
  <si>
    <t>Talagante</t>
  </si>
  <si>
    <t>Vitacura</t>
  </si>
  <si>
    <t>Chépica</t>
  </si>
  <si>
    <t>Codegua</t>
  </si>
  <si>
    <t>Coinco</t>
  </si>
  <si>
    <t>Coltauco</t>
  </si>
  <si>
    <t>Doñihue</t>
  </si>
  <si>
    <t>La Estrella</t>
  </si>
  <si>
    <t>Las Cabras</t>
  </si>
  <si>
    <t>Litueche</t>
  </si>
  <si>
    <t>Olivar</t>
  </si>
  <si>
    <t>Palmilla</t>
  </si>
  <si>
    <t>Paredones</t>
  </si>
  <si>
    <t>Peralillo</t>
  </si>
  <si>
    <t>Peumo</t>
  </si>
  <si>
    <t>Pichidegua</t>
  </si>
  <si>
    <t>Pumanque</t>
  </si>
  <si>
    <t>Rancagua</t>
  </si>
  <si>
    <t>Rengo</t>
  </si>
  <si>
    <t>Requinoa</t>
  </si>
  <si>
    <t>San Fernando</t>
  </si>
  <si>
    <t>San Vicente</t>
  </si>
  <si>
    <t>Cauquenes</t>
  </si>
  <si>
    <t>Chanco</t>
  </si>
  <si>
    <t>Colbún</t>
  </si>
  <si>
    <t>Constitución</t>
  </si>
  <si>
    <t>Curepto</t>
  </si>
  <si>
    <t>Curicó</t>
  </si>
  <si>
    <t>Empedrado</t>
  </si>
  <si>
    <t>Hualañé</t>
  </si>
  <si>
    <t>Licantén</t>
  </si>
  <si>
    <t>Linares</t>
  </si>
  <si>
    <t>Molina</t>
  </si>
  <si>
    <t>Parral</t>
  </si>
  <si>
    <t>Pelluhue</t>
  </si>
  <si>
    <t>Pencahue</t>
  </si>
  <si>
    <t>Rauco</t>
  </si>
  <si>
    <t>Retiro</t>
  </si>
  <si>
    <t>Río Claro</t>
  </si>
  <si>
    <t>Romeral</t>
  </si>
  <si>
    <t>Sagrada Familia</t>
  </si>
  <si>
    <t>San Rafael</t>
  </si>
  <si>
    <t>Talca</t>
  </si>
  <si>
    <t>Teno</t>
  </si>
  <si>
    <t>Villa Alegre</t>
  </si>
  <si>
    <t>Antuco</t>
  </si>
  <si>
    <t>Arauco</t>
  </si>
  <si>
    <t>Chiguayante</t>
  </si>
  <si>
    <t>Coelemu</t>
  </si>
  <si>
    <t>Coihueco</t>
  </si>
  <si>
    <t>Coronel</t>
  </si>
  <si>
    <t>El Carmen</t>
  </si>
  <si>
    <t>Laja</t>
  </si>
  <si>
    <t>Lebu</t>
  </si>
  <si>
    <t>Los Ángeles</t>
  </si>
  <si>
    <t>Mulchén</t>
  </si>
  <si>
    <t>Ninhue</t>
  </si>
  <si>
    <t>Pemuco</t>
  </si>
  <si>
    <t>Penco</t>
  </si>
  <si>
    <t>Portezuelo</t>
  </si>
  <si>
    <t>Quirihue</t>
  </si>
  <si>
    <t>San Nicolás</t>
  </si>
  <si>
    <t>San Rosendo</t>
  </si>
  <si>
    <t>Santa Bárbara</t>
  </si>
  <si>
    <t>Santa Juana</t>
  </si>
  <si>
    <t>Talcahuano</t>
  </si>
  <si>
    <t>Tomé</t>
  </si>
  <si>
    <t>Tucapel</t>
  </si>
  <si>
    <t>Angol</t>
  </si>
  <si>
    <t>Carahue</t>
  </si>
  <si>
    <t>Cholchol</t>
  </si>
  <si>
    <t>Collipulli</t>
  </si>
  <si>
    <t>Cunco</t>
  </si>
  <si>
    <t>Curacautín</t>
  </si>
  <si>
    <t>Ercilla</t>
  </si>
  <si>
    <t>Galvarino</t>
  </si>
  <si>
    <t>Gorbea</t>
  </si>
  <si>
    <t>Lautaro</t>
  </si>
  <si>
    <t>Loncoche</t>
  </si>
  <si>
    <t>Lonquimay</t>
  </si>
  <si>
    <t>Los Sauces</t>
  </si>
  <si>
    <t>Lumaco</t>
  </si>
  <si>
    <t>Melipeuco</t>
  </si>
  <si>
    <t>Nueva Imperial</t>
  </si>
  <si>
    <t>Perquenco</t>
  </si>
  <si>
    <t>Pitrufquén</t>
  </si>
  <si>
    <t>Pucón</t>
  </si>
  <si>
    <t>Renaico</t>
  </si>
  <si>
    <t>Saavedra</t>
  </si>
  <si>
    <t>Teodoro Schmidt</t>
  </si>
  <si>
    <t>Toltén</t>
  </si>
  <si>
    <t>Villarrica</t>
  </si>
  <si>
    <t>Corral</t>
  </si>
  <si>
    <t>Futrono</t>
  </si>
  <si>
    <t>La Unión</t>
  </si>
  <si>
    <t>Lago Ranco</t>
  </si>
  <si>
    <t>Lanco</t>
  </si>
  <si>
    <t>Máfil</t>
  </si>
  <si>
    <t>Mariquina</t>
  </si>
  <si>
    <t>Río Bueno</t>
  </si>
  <si>
    <t>Valdivia</t>
  </si>
  <si>
    <t>Ancud</t>
  </si>
  <si>
    <t>Calbuco</t>
  </si>
  <si>
    <t>Castro</t>
  </si>
  <si>
    <t>Chaitén</t>
  </si>
  <si>
    <t>Chonchi</t>
  </si>
  <si>
    <t>Curaco de Vélez</t>
  </si>
  <si>
    <t>Dalcahue</t>
  </si>
  <si>
    <t>Fresia</t>
  </si>
  <si>
    <t>Hualaihué</t>
  </si>
  <si>
    <t>Osorno</t>
  </si>
  <si>
    <t>Puerto Octay</t>
  </si>
  <si>
    <t>Puqueldón</t>
  </si>
  <si>
    <t>Purranque</t>
  </si>
  <si>
    <t>Quellón</t>
  </si>
  <si>
    <t>Quinchao</t>
  </si>
  <si>
    <t>Chile chico</t>
  </si>
  <si>
    <t>Cisnes</t>
  </si>
  <si>
    <t>Coyhaique</t>
  </si>
  <si>
    <t>Río Ibáñez</t>
  </si>
  <si>
    <t>Antártica</t>
  </si>
  <si>
    <t>Natales</t>
  </si>
  <si>
    <t>Punta Arenas</t>
  </si>
  <si>
    <t>Timaukel</t>
  </si>
  <si>
    <t>Torres del Paine</t>
  </si>
  <si>
    <t>(2) A partir del 2011 incluye inversión del Fondo Social Presidente de la República y Subtítulo 31 del Ministerio del Interior que incorpora a Carabineros, Policía de Investigaciones, Servicio de Gobierno Interior, ONEMI y SUBDERE.</t>
  </si>
  <si>
    <t>2011 (1)</t>
  </si>
  <si>
    <t>(1) Comprende el Subtítulo 33 Transferencias de Capital que son aportes a favor de organismos públicos o privados con fines de Inversión.</t>
  </si>
  <si>
    <t>No incluye ISAR desde el 2003.</t>
  </si>
  <si>
    <t xml:space="preserve"> (2) Desde el 2001 en adelante no considera la Inversión del Metro y Sanitarias. Su detalle se encuentra en anexos.</t>
  </si>
  <si>
    <t xml:space="preserve">    Incluye:</t>
  </si>
  <si>
    <t xml:space="preserve">             (1) Desde el año 2003 integra inversión en moneda nacional e inversión en US$ transformada a miles de pesos.</t>
  </si>
  <si>
    <t>2000 (1)</t>
  </si>
  <si>
    <t xml:space="preserve">(1) Estimaciones y proyecciones de población de cada una de las 13 Regiones del País, elaboradas mediante el método de "Componentes Multirregionales" para el período 2000-2025. </t>
  </si>
  <si>
    <t>Curacaví</t>
  </si>
  <si>
    <t>El Monte</t>
  </si>
  <si>
    <t>Vilcún</t>
  </si>
  <si>
    <t>Puerto Montt</t>
  </si>
  <si>
    <t>(1) Desde el 2011 incorpora además el Subtítulo 33 Transferencias de Capital que son aportes a favor de organismos públicos o privados con fines de Inversión.</t>
  </si>
  <si>
    <t xml:space="preserve">(1) La Inversión corresponde al Servicio Nacional del Adulto Mayor.
</t>
  </si>
  <si>
    <t xml:space="preserve"> - IRAL </t>
  </si>
  <si>
    <t xml:space="preserve">2015  </t>
  </si>
  <si>
    <t>Tortel</t>
  </si>
  <si>
    <t>Primavera</t>
  </si>
  <si>
    <t>(1) Desde el 2001 al 2010 considera sólo la inversión del Fondo Social Presidente de la República</t>
  </si>
  <si>
    <t>Freire</t>
  </si>
  <si>
    <t>Traiguén</t>
  </si>
  <si>
    <t>Fuente : Elaboración propia a partir de información del Ministerio de Hacienda, Dirección de Presupuestos y Ministerio del Interior.</t>
  </si>
  <si>
    <t xml:space="preserve">(3) Desde el año 2005 no se considera lo ejecutado por Leasing. </t>
  </si>
  <si>
    <r>
      <rPr>
        <b/>
        <sz val="10"/>
        <color rgb="FF0070C0"/>
        <rFont val="Arial"/>
        <family val="2"/>
      </rPr>
      <t xml:space="preserve">Cuadro 1:   </t>
    </r>
    <r>
      <rPr>
        <b/>
        <sz val="9"/>
        <color rgb="FF0070C0"/>
        <rFont val="Arial"/>
        <family val="2"/>
      </rPr>
      <t xml:space="preserve"> </t>
    </r>
    <r>
      <rPr>
        <b/>
        <u/>
        <sz val="10"/>
        <color rgb="FF0070C0"/>
        <rFont val="Arial"/>
        <family val="2"/>
      </rPr>
      <t>Inversión Pública Efectiva Total</t>
    </r>
  </si>
  <si>
    <r>
      <rPr>
        <sz val="10"/>
        <color rgb="FF0070C0"/>
        <rFont val="Arial"/>
        <family val="2"/>
      </rPr>
      <t xml:space="preserve">Cuadro 2:     </t>
    </r>
    <r>
      <rPr>
        <u/>
        <sz val="10"/>
        <color rgb="FF0070C0"/>
        <rFont val="Arial"/>
        <family val="2"/>
      </rPr>
      <t>Inversión Pública Efectiva Total  (estructura porcentual)</t>
    </r>
  </si>
  <si>
    <r>
      <rPr>
        <sz val="10"/>
        <color rgb="FF0070C0"/>
        <rFont val="Arial"/>
        <family val="2"/>
      </rPr>
      <t xml:space="preserve">Cuadro 3:     </t>
    </r>
    <r>
      <rPr>
        <u/>
        <sz val="10"/>
        <color rgb="FF0070C0"/>
        <rFont val="Arial"/>
        <family val="2"/>
      </rPr>
      <t>Inversión Pública Efectiva Total  Per Cápita</t>
    </r>
  </si>
  <si>
    <r>
      <rPr>
        <b/>
        <sz val="10"/>
        <color rgb="FF0070C0"/>
        <rFont val="Arial"/>
        <family val="2"/>
      </rPr>
      <t xml:space="preserve">Cuadro 4:   </t>
    </r>
    <r>
      <rPr>
        <b/>
        <sz val="9"/>
        <color rgb="FF0070C0"/>
        <rFont val="Arial"/>
        <family val="2"/>
      </rPr>
      <t xml:space="preserve"> </t>
    </r>
    <r>
      <rPr>
        <b/>
        <u/>
        <sz val="10"/>
        <color rgb="FF0070C0"/>
        <rFont val="Arial"/>
        <family val="2"/>
      </rPr>
      <t>Inversión Pública Efectiva Sectorial Total</t>
    </r>
  </si>
  <si>
    <r>
      <rPr>
        <sz val="10"/>
        <color rgb="FF0070C0"/>
        <rFont val="Arial"/>
        <family val="2"/>
      </rPr>
      <t xml:space="preserve">Cuadro 7:    </t>
    </r>
    <r>
      <rPr>
        <sz val="9"/>
        <color rgb="FF0070C0"/>
        <rFont val="Arial"/>
        <family val="2"/>
      </rPr>
      <t xml:space="preserve"> </t>
    </r>
    <r>
      <rPr>
        <u/>
        <sz val="10"/>
        <color rgb="FF0070C0"/>
        <rFont val="Arial"/>
        <family val="2"/>
      </rPr>
      <t>Inversión Ministerio de Obras Públicas</t>
    </r>
  </si>
  <si>
    <r>
      <rPr>
        <sz val="10"/>
        <color rgb="FF0070C0"/>
        <rFont val="Arial"/>
        <family val="2"/>
      </rPr>
      <t xml:space="preserve">Cuadro 10:   </t>
    </r>
    <r>
      <rPr>
        <u/>
        <sz val="10"/>
        <color rgb="FF0070C0"/>
        <rFont val="Arial"/>
        <family val="2"/>
      </rPr>
      <t>Inversión Ministerio de Educación</t>
    </r>
  </si>
  <si>
    <r>
      <rPr>
        <sz val="10"/>
        <color rgb="FF0070C0"/>
        <rFont val="Arial"/>
        <family val="2"/>
      </rPr>
      <t xml:space="preserve">Cuadro 12:   </t>
    </r>
    <r>
      <rPr>
        <u/>
        <sz val="10"/>
        <color rgb="FF0070C0"/>
        <rFont val="Arial"/>
        <family val="2"/>
      </rPr>
      <t>Inversión Ministerio del Interior y Seguridad Pública</t>
    </r>
  </si>
  <si>
    <r>
      <rPr>
        <sz val="10"/>
        <color rgb="FF0070C0"/>
        <rFont val="Arial"/>
        <family val="2"/>
      </rPr>
      <t xml:space="preserve">Cuadro 13:   </t>
    </r>
    <r>
      <rPr>
        <u/>
        <sz val="10"/>
        <color rgb="FF0070C0"/>
        <rFont val="Arial"/>
        <family val="2"/>
      </rPr>
      <t>Inversión Presidencia de la República</t>
    </r>
  </si>
  <si>
    <r>
      <rPr>
        <sz val="10"/>
        <color rgb="FF0070C0"/>
        <rFont val="Arial"/>
        <family val="2"/>
      </rPr>
      <t xml:space="preserve">Cuadro 14:   </t>
    </r>
    <r>
      <rPr>
        <u/>
        <sz val="10"/>
        <color rgb="FF0070C0"/>
        <rFont val="Arial"/>
        <family val="2"/>
      </rPr>
      <t>Inversión Congreso Nacional</t>
    </r>
  </si>
  <si>
    <r>
      <rPr>
        <sz val="10"/>
        <color rgb="FF0070C0"/>
        <rFont val="Arial"/>
        <family val="2"/>
      </rPr>
      <t xml:space="preserve">Cuadro 15:   </t>
    </r>
    <r>
      <rPr>
        <u/>
        <sz val="10"/>
        <color rgb="FF0070C0"/>
        <rFont val="Arial"/>
        <family val="2"/>
      </rPr>
      <t>Inversión Poder Judicial</t>
    </r>
  </si>
  <si>
    <r>
      <rPr>
        <sz val="10"/>
        <color rgb="FF0070C0"/>
        <rFont val="Arial"/>
        <family val="2"/>
      </rPr>
      <t xml:space="preserve">Cuadro 16:   </t>
    </r>
    <r>
      <rPr>
        <u/>
        <sz val="10"/>
        <color rgb="FF0070C0"/>
        <rFont val="Arial"/>
        <family val="2"/>
      </rPr>
      <t>Inversión Contraloría General de la República</t>
    </r>
  </si>
  <si>
    <r>
      <rPr>
        <sz val="10"/>
        <color rgb="FF0070C0"/>
        <rFont val="Arial"/>
        <family val="2"/>
      </rPr>
      <t xml:space="preserve">Cuadro 17:   </t>
    </r>
    <r>
      <rPr>
        <u/>
        <sz val="10"/>
        <color rgb="FF0070C0"/>
        <rFont val="Arial"/>
        <family val="2"/>
      </rPr>
      <t>Inversión Ministerio de Relaciones Exteriores</t>
    </r>
  </si>
  <si>
    <r>
      <rPr>
        <sz val="10"/>
        <color rgb="FF0070C0"/>
        <rFont val="Arial"/>
        <family val="2"/>
      </rPr>
      <t xml:space="preserve">Cuadro 18:   </t>
    </r>
    <r>
      <rPr>
        <u/>
        <sz val="10"/>
        <color rgb="FF0070C0"/>
        <rFont val="Arial"/>
        <family val="2"/>
      </rPr>
      <t>Inversión Ministerio de Economía, Fomento y Turismo</t>
    </r>
  </si>
  <si>
    <r>
      <rPr>
        <sz val="10"/>
        <color rgb="FF0070C0"/>
        <rFont val="Arial"/>
        <family val="2"/>
      </rPr>
      <t xml:space="preserve">Cuadro 19:   </t>
    </r>
    <r>
      <rPr>
        <u/>
        <sz val="10"/>
        <color rgb="FF0070C0"/>
        <rFont val="Arial"/>
        <family val="2"/>
      </rPr>
      <t>Inversión Ministerio de Hacienda</t>
    </r>
  </si>
  <si>
    <r>
      <rPr>
        <sz val="10"/>
        <color rgb="FF0070C0"/>
        <rFont val="Arial"/>
        <family val="2"/>
      </rPr>
      <t xml:space="preserve">Cuadro 21:   </t>
    </r>
    <r>
      <rPr>
        <u/>
        <sz val="10"/>
        <color rgb="FF0070C0"/>
        <rFont val="Arial"/>
        <family val="2"/>
      </rPr>
      <t>Inversión Ministerio de Defensa Nacional</t>
    </r>
  </si>
  <si>
    <r>
      <rPr>
        <sz val="10"/>
        <color rgb="FF0070C0"/>
        <rFont val="Arial"/>
        <family val="2"/>
      </rPr>
      <t xml:space="preserve">Cuadro 22:   </t>
    </r>
    <r>
      <rPr>
        <u/>
        <sz val="10"/>
        <color rgb="FF0070C0"/>
        <rFont val="Arial"/>
        <family val="2"/>
      </rPr>
      <t>Inversión Ministerio de Agricultura</t>
    </r>
  </si>
  <si>
    <r>
      <rPr>
        <sz val="10"/>
        <color rgb="FF0070C0"/>
        <rFont val="Arial"/>
        <family val="2"/>
      </rPr>
      <t xml:space="preserve">Cuadro 23:   </t>
    </r>
    <r>
      <rPr>
        <u/>
        <sz val="10"/>
        <color rgb="FF0070C0"/>
        <rFont val="Arial"/>
        <family val="2"/>
      </rPr>
      <t>Inversión Ministerio de Bienes Nacionales</t>
    </r>
  </si>
  <si>
    <r>
      <rPr>
        <sz val="10"/>
        <color rgb="FF0070C0"/>
        <rFont val="Arial"/>
        <family val="2"/>
      </rPr>
      <t xml:space="preserve">Cuadro 24:   </t>
    </r>
    <r>
      <rPr>
        <u/>
        <sz val="10"/>
        <color rgb="FF0070C0"/>
        <rFont val="Arial"/>
        <family val="2"/>
      </rPr>
      <t>Inversión Ministerio del Trabajo y Previsión Social</t>
    </r>
  </si>
  <si>
    <r>
      <rPr>
        <sz val="10"/>
        <color rgb="FF0070C0"/>
        <rFont val="Arial"/>
        <family val="2"/>
      </rPr>
      <t xml:space="preserve">Cuadro 25:   </t>
    </r>
    <r>
      <rPr>
        <u/>
        <sz val="10"/>
        <color rgb="FF0070C0"/>
        <rFont val="Arial"/>
        <family val="2"/>
      </rPr>
      <t>Inversión Ministerio de Minería</t>
    </r>
  </si>
  <si>
    <r>
      <rPr>
        <sz val="10"/>
        <color rgb="FF0070C0"/>
        <rFont val="Arial"/>
        <family val="2"/>
      </rPr>
      <t xml:space="preserve">Cuadro 26:   </t>
    </r>
    <r>
      <rPr>
        <u/>
        <sz val="10"/>
        <color rgb="FF0070C0"/>
        <rFont val="Arial"/>
        <family val="2"/>
      </rPr>
      <t>Inversión Ministerio de Transportes y Telécomunicaciones</t>
    </r>
  </si>
  <si>
    <r>
      <rPr>
        <sz val="10"/>
        <color rgb="FF0070C0"/>
        <rFont val="Arial"/>
        <family val="2"/>
      </rPr>
      <t xml:space="preserve">Cuadro 28:   </t>
    </r>
    <r>
      <rPr>
        <u/>
        <sz val="10"/>
        <color rgb="FF0070C0"/>
        <rFont val="Arial"/>
        <family val="2"/>
      </rPr>
      <t>Inversión Ministerio Secretaría General de la Presidencia de la República</t>
    </r>
  </si>
  <si>
    <r>
      <rPr>
        <sz val="10"/>
        <color rgb="FF0070C0"/>
        <rFont val="Arial"/>
        <family val="2"/>
      </rPr>
      <t xml:space="preserve">Cuadro 29:   </t>
    </r>
    <r>
      <rPr>
        <u/>
        <sz val="10"/>
        <color rgb="FF0070C0"/>
        <rFont val="Arial"/>
        <family val="2"/>
      </rPr>
      <t>Inversión Ministerio Público</t>
    </r>
  </si>
  <si>
    <r>
      <rPr>
        <sz val="10"/>
        <color rgb="FF0070C0"/>
        <rFont val="Arial"/>
        <family val="2"/>
      </rPr>
      <t xml:space="preserve">Cuadro 30:   </t>
    </r>
    <r>
      <rPr>
        <u/>
        <sz val="10"/>
        <color rgb="FF0070C0"/>
        <rFont val="Arial"/>
        <family val="2"/>
      </rPr>
      <t>Inversión Ministerio de Energía</t>
    </r>
  </si>
  <si>
    <r>
      <rPr>
        <sz val="10"/>
        <color rgb="FF0070C0"/>
        <rFont val="Arial"/>
        <family val="2"/>
      </rPr>
      <t xml:space="preserve">Cuadro 31:   </t>
    </r>
    <r>
      <rPr>
        <u/>
        <sz val="10"/>
        <color rgb="FF0070C0"/>
        <rFont val="Arial"/>
        <family val="2"/>
      </rPr>
      <t>Inversión Ministerio del Medio Ambiente</t>
    </r>
  </si>
  <si>
    <r>
      <rPr>
        <sz val="10"/>
        <color rgb="FF0070C0"/>
        <rFont val="Arial"/>
        <family val="2"/>
      </rPr>
      <t xml:space="preserve">Anexo 1:      </t>
    </r>
    <r>
      <rPr>
        <u/>
        <sz val="10"/>
        <color rgb="FF0070C0"/>
        <rFont val="Arial"/>
        <family val="2"/>
      </rPr>
      <t>Metro Santiago</t>
    </r>
  </si>
  <si>
    <r>
      <rPr>
        <sz val="10"/>
        <color rgb="FF0070C0"/>
        <rFont val="Arial"/>
        <family val="2"/>
      </rPr>
      <t xml:space="preserve">Anexo 4:      </t>
    </r>
    <r>
      <rPr>
        <u/>
        <sz val="10"/>
        <color rgb="FF0070C0"/>
        <rFont val="Arial"/>
        <family val="2"/>
      </rPr>
      <t xml:space="preserve">Índice Costo de Edificación tipo Medio (I.C.E). Cámara Chilena de la Construcción </t>
    </r>
  </si>
  <si>
    <r>
      <rPr>
        <sz val="10"/>
        <color rgb="FF0070C0"/>
        <rFont val="Arial"/>
        <family val="2"/>
      </rPr>
      <t xml:space="preserve">                    Cuadro 1:   </t>
    </r>
    <r>
      <rPr>
        <u/>
        <sz val="10"/>
        <color rgb="FF0070C0"/>
        <rFont val="Arial"/>
        <family val="2"/>
      </rPr>
      <t>Inversión Pública Efectiva Total Municipios Región de Arica y Parinacota</t>
    </r>
  </si>
  <si>
    <r>
      <rPr>
        <sz val="10"/>
        <color rgb="FF0070C0"/>
        <rFont val="Arial"/>
        <family val="2"/>
      </rPr>
      <t xml:space="preserve">                    Cuadro 2:   </t>
    </r>
    <r>
      <rPr>
        <u/>
        <sz val="10"/>
        <color rgb="FF0070C0"/>
        <rFont val="Arial"/>
        <family val="2"/>
      </rPr>
      <t>Inversión Pública Efectiva Total Municipios Región de Tarapacá</t>
    </r>
  </si>
  <si>
    <r>
      <rPr>
        <sz val="10"/>
        <color rgb="FF0070C0"/>
        <rFont val="Arial"/>
        <family val="2"/>
      </rPr>
      <t xml:space="preserve">                    Cuadro 3:   </t>
    </r>
    <r>
      <rPr>
        <u/>
        <sz val="10"/>
        <color rgb="FF0070C0"/>
        <rFont val="Arial"/>
        <family val="2"/>
      </rPr>
      <t>Inversión Pública Efectiva Total Municipios Región de Antofagasta</t>
    </r>
  </si>
  <si>
    <r>
      <rPr>
        <sz val="10"/>
        <color rgb="FF0070C0"/>
        <rFont val="Arial"/>
        <family val="2"/>
      </rPr>
      <t xml:space="preserve">                    Cuadro 4:   </t>
    </r>
    <r>
      <rPr>
        <u/>
        <sz val="10"/>
        <color rgb="FF0070C0"/>
        <rFont val="Arial"/>
        <family val="2"/>
      </rPr>
      <t>Inversión Pública Efectiva Total Municipios Región de Atacama</t>
    </r>
  </si>
  <si>
    <r>
      <rPr>
        <sz val="10"/>
        <color rgb="FF0070C0"/>
        <rFont val="Arial"/>
        <family val="2"/>
      </rPr>
      <t xml:space="preserve">                    Cuadro 5:   </t>
    </r>
    <r>
      <rPr>
        <u/>
        <sz val="10"/>
        <color rgb="FF0070C0"/>
        <rFont val="Arial"/>
        <family val="2"/>
      </rPr>
      <t>Inversión Pública Efectiva Total Municipios Región de Coquimbo</t>
    </r>
  </si>
  <si>
    <r>
      <rPr>
        <sz val="10"/>
        <color rgb="FF0070C0"/>
        <rFont val="Arial"/>
        <family val="2"/>
      </rPr>
      <t xml:space="preserve">                    Cuadro 6:   </t>
    </r>
    <r>
      <rPr>
        <u/>
        <sz val="10"/>
        <color rgb="FF0070C0"/>
        <rFont val="Arial"/>
        <family val="2"/>
      </rPr>
      <t>Inversión Pública Efectiva Total Municipios Región de Valparaíso</t>
    </r>
  </si>
  <si>
    <r>
      <rPr>
        <sz val="10"/>
        <color rgb="FF0070C0"/>
        <rFont val="Arial"/>
        <family val="2"/>
      </rPr>
      <t xml:space="preserve">                    Cuadro 7:   </t>
    </r>
    <r>
      <rPr>
        <u/>
        <sz val="10"/>
        <color rgb="FF0070C0"/>
        <rFont val="Arial"/>
        <family val="2"/>
      </rPr>
      <t>Inversión Pública Efectiva Total Municipios Región Metropolitana de Santiago</t>
    </r>
  </si>
  <si>
    <r>
      <rPr>
        <sz val="10"/>
        <color rgb="FF0070C0"/>
        <rFont val="Arial"/>
        <family val="2"/>
      </rPr>
      <t xml:space="preserve">                    Cuadro 8:   </t>
    </r>
    <r>
      <rPr>
        <u/>
        <sz val="10"/>
        <color rgb="FF0070C0"/>
        <rFont val="Arial"/>
        <family val="2"/>
      </rPr>
      <t>Inversión Pública Efectiva Total Municipios Región de O'Higiins</t>
    </r>
  </si>
  <si>
    <t>MINISTERIO DEL DEPORTE</t>
  </si>
  <si>
    <t>San Carlos</t>
  </si>
  <si>
    <t>Guaitecas</t>
  </si>
  <si>
    <t>MINISTERIO DE JUSTICIA Y DERECHOS HUMANOS</t>
  </si>
  <si>
    <t>2001(1)</t>
  </si>
  <si>
    <t>2002(1)</t>
  </si>
  <si>
    <t>2003(1)</t>
  </si>
  <si>
    <t>2004(1)</t>
  </si>
  <si>
    <t>2005(1)</t>
  </si>
  <si>
    <t>2006(1)</t>
  </si>
  <si>
    <t>2007(2)</t>
  </si>
  <si>
    <t>2008(2)</t>
  </si>
  <si>
    <t>2009(2)</t>
  </si>
  <si>
    <t>2010(3)</t>
  </si>
  <si>
    <t>2011(4)</t>
  </si>
  <si>
    <t>2012(5)</t>
  </si>
  <si>
    <t>2013(5)</t>
  </si>
  <si>
    <t>2014(5)</t>
  </si>
  <si>
    <t>2015(6)</t>
  </si>
  <si>
    <t>2016(7)</t>
  </si>
  <si>
    <t>2017(8)</t>
  </si>
  <si>
    <t>(1) Incluye la inversión realizada en los proyectos de Extensión de las Líneas 2 y 5 y la construcción de Línea 4.</t>
  </si>
  <si>
    <t>(2) Incluye la inversión realizada en els proyecto de Extensión Línea 2, Línea 4 y la construcción de extensiones de Línea 5 Maipú y Línea 1 Oriente.</t>
  </si>
  <si>
    <t>(3) Incluye la inversión realizada en el proyecto de Extensión de Línea 1 Oriente y Línea 5 a Maipú, el Proyecto CBTC y la Estación San José de la Estrella.</t>
  </si>
  <si>
    <t>(4) Incluye la inversión realizada en el proyecto de Extensión de Línea 1 Oriente y Lïnea 5 a Maipú, Estación San José de la Estrella y CBTC.</t>
  </si>
  <si>
    <t>(5) Incluye la inversión realizada en el proyecto de Línea 3 y 6, CBTC.</t>
  </si>
  <si>
    <t>(6) Incluye la inversión realizada en el proyecto de Línea 3 y 6, CBTC, 108 coches red neumática y Aire Acondicionado Trenes.</t>
  </si>
  <si>
    <t>(7) Incluye la inversión realizada en el proyecto de Línea 3 y 6, CBTC, 108 coches red neumática y Aire Acondicionado Trenes, Accesibilidad Universal, Integración Trenes NS-16, Plan de Seguridad, Extensiones L2 y L3, Plan de Gestión de Fallas Alto Impacto, Mitigaciones Medioambientales.</t>
  </si>
  <si>
    <t>(8) Incluye la inversión realizada en el proyecto de Línea 3 y 6, CBTC, 108 coches red neumática y Aire Acondicionado Trenes, Accesibilidad Universal, Integración Trenes NS-16, Plan de Seguridad, Extensiones L2 y L3, Plan de Gestión de Fallas Alto Impacto, Mitigaciones Medioambientales, Acceso Nor-Oriente Estación Tobalaba e Intermodal Los Libertadores (diseño).</t>
  </si>
  <si>
    <t>POBLACIÓN PROYECTADA</t>
  </si>
  <si>
    <r>
      <rPr>
        <sz val="10"/>
        <color rgb="FF0070C0"/>
        <rFont val="Arial"/>
        <family val="2"/>
      </rPr>
      <t xml:space="preserve">Cuadro 8:     </t>
    </r>
    <r>
      <rPr>
        <u/>
        <sz val="10"/>
        <color rgb="FF0070C0"/>
        <rFont val="Arial"/>
        <family val="2"/>
      </rPr>
      <t>Inversión Ministerio de Vivienda y Urbanismo</t>
    </r>
  </si>
  <si>
    <r>
      <rPr>
        <sz val="10"/>
        <color rgb="FF0070C0"/>
        <rFont val="Arial"/>
        <family val="2"/>
      </rPr>
      <t xml:space="preserve">Cuadro 9:     </t>
    </r>
    <r>
      <rPr>
        <u/>
        <sz val="10"/>
        <color rgb="FF0070C0"/>
        <rFont val="Arial"/>
        <family val="2"/>
      </rPr>
      <t>Inversión Ministerio de Salud</t>
    </r>
  </si>
  <si>
    <r>
      <rPr>
        <sz val="10"/>
        <color rgb="FF0070C0"/>
        <rFont val="Arial"/>
        <family val="2"/>
      </rPr>
      <t xml:space="preserve">Cuadro 11:   </t>
    </r>
    <r>
      <rPr>
        <u/>
        <sz val="10"/>
        <color rgb="FF0070C0"/>
        <rFont val="Arial"/>
        <family val="2"/>
      </rPr>
      <t>Inversión Ministerio del Deporte</t>
    </r>
  </si>
  <si>
    <r>
      <rPr>
        <sz val="10"/>
        <color rgb="FF0070C0"/>
        <rFont val="Arial"/>
        <family val="2"/>
      </rPr>
      <t xml:space="preserve">Anexo 3:      </t>
    </r>
    <r>
      <rPr>
        <u/>
        <sz val="10"/>
        <color rgb="FF0070C0"/>
        <rFont val="Arial"/>
        <family val="2"/>
      </rPr>
      <t>Población Proyectada (INE)</t>
    </r>
  </si>
  <si>
    <t>(1) El 28 de febrero de 2018 fue publicado en el Diario Oficial el Decreto con Fuerza de Ley (DFL) que permite la implementación del Ministerio de las Culturas, las Artes y el Patrimonio.</t>
  </si>
  <si>
    <t>MINISTERIO DE LAS CULTURAS, LAS ARTES Y EL PATRIMONIO (1)</t>
  </si>
  <si>
    <r>
      <rPr>
        <sz val="10"/>
        <color rgb="FF0070C0"/>
        <rFont val="Arial"/>
        <family val="2"/>
      </rPr>
      <t xml:space="preserve">Cuadro 32:   </t>
    </r>
    <r>
      <rPr>
        <u/>
        <sz val="10"/>
        <color rgb="FF0070C0"/>
        <rFont val="Arial"/>
        <family val="2"/>
      </rPr>
      <t>Inversión Ministerio de las Culturas, las Artes y el Patrimonio</t>
    </r>
  </si>
  <si>
    <r>
      <rPr>
        <b/>
        <sz val="10"/>
        <color rgb="FF0070C0"/>
        <rFont val="Arial"/>
        <family val="2"/>
      </rPr>
      <t xml:space="preserve">Cuadro 33: </t>
    </r>
    <r>
      <rPr>
        <b/>
        <sz val="8"/>
        <color rgb="FF0070C0"/>
        <rFont val="Arial"/>
        <family val="2"/>
      </rPr>
      <t xml:space="preserve"> </t>
    </r>
    <r>
      <rPr>
        <b/>
        <u/>
        <sz val="10"/>
        <color rgb="FF0070C0"/>
        <rFont val="Arial"/>
        <family val="2"/>
      </rPr>
      <t>Total Inversión de Nivel Regional</t>
    </r>
  </si>
  <si>
    <r>
      <rPr>
        <sz val="10"/>
        <color rgb="FF0070C0"/>
        <rFont val="Arial"/>
        <family val="2"/>
      </rPr>
      <t xml:space="preserve">Cuadro 34:   </t>
    </r>
    <r>
      <rPr>
        <u/>
        <sz val="10"/>
        <color rgb="FF0070C0"/>
        <rFont val="Arial"/>
        <family val="2"/>
      </rPr>
      <t>Total Inversión de Nivel Regional (estructura porcentual)</t>
    </r>
  </si>
  <si>
    <r>
      <rPr>
        <sz val="10"/>
        <color rgb="FF0070C0"/>
        <rFont val="Arial"/>
        <family val="2"/>
      </rPr>
      <t xml:space="preserve">Cuadro 35:   </t>
    </r>
    <r>
      <rPr>
        <u/>
        <sz val="10"/>
        <color rgb="FF0070C0"/>
        <rFont val="Arial"/>
        <family val="2"/>
      </rPr>
      <t>Inversión Total Inversión de Nivel Regional Per Cápita</t>
    </r>
  </si>
  <si>
    <r>
      <rPr>
        <sz val="10"/>
        <color rgb="FF0070C0"/>
        <rFont val="Arial"/>
        <family val="2"/>
      </rPr>
      <t xml:space="preserve">Cuadro 36:   </t>
    </r>
    <r>
      <rPr>
        <u/>
        <sz val="10"/>
        <color rgb="FF0070C0"/>
        <rFont val="Arial"/>
        <family val="2"/>
      </rPr>
      <t>Inversión Sectorial de Asignación Regional ( ISAR )</t>
    </r>
  </si>
  <si>
    <r>
      <rPr>
        <sz val="10"/>
        <color rgb="FF0070C0"/>
        <rFont val="Arial"/>
        <family val="2"/>
      </rPr>
      <t xml:space="preserve">Cuadro 37:   </t>
    </r>
    <r>
      <rPr>
        <u/>
        <sz val="10"/>
        <color rgb="FF0070C0"/>
        <rFont val="Arial"/>
        <family val="2"/>
      </rPr>
      <t>ISAR Ministerio de Obras Públicas</t>
    </r>
  </si>
  <si>
    <r>
      <rPr>
        <sz val="10"/>
        <color rgb="FF0070C0"/>
        <rFont val="Arial"/>
        <family val="2"/>
      </rPr>
      <t xml:space="preserve">Cuadro 38:   </t>
    </r>
    <r>
      <rPr>
        <u/>
        <sz val="10"/>
        <color rgb="FF0070C0"/>
        <rFont val="Arial"/>
        <family val="2"/>
      </rPr>
      <t>ISAR Ministerio de Vivienda y Urbanismo</t>
    </r>
  </si>
  <si>
    <r>
      <rPr>
        <sz val="10"/>
        <color rgb="FF0070C0"/>
        <rFont val="Arial"/>
        <family val="2"/>
      </rPr>
      <t xml:space="preserve">Cuadro 39:   </t>
    </r>
    <r>
      <rPr>
        <u/>
        <sz val="10"/>
        <color rgb="FF0070C0"/>
        <rFont val="Arial"/>
        <family val="2"/>
      </rPr>
      <t>ISAR Ministerio de Salud</t>
    </r>
  </si>
  <si>
    <r>
      <rPr>
        <sz val="10"/>
        <color rgb="FF0070C0"/>
        <rFont val="Arial"/>
        <family val="2"/>
      </rPr>
      <t xml:space="preserve">Cuadro 40:   </t>
    </r>
    <r>
      <rPr>
        <u/>
        <sz val="10"/>
        <color rgb="FF0070C0"/>
        <rFont val="Arial"/>
        <family val="2"/>
      </rPr>
      <t>ISAR FOSIS</t>
    </r>
  </si>
  <si>
    <r>
      <rPr>
        <sz val="10"/>
        <color rgb="FF0070C0"/>
        <rFont val="Arial"/>
        <family val="2"/>
      </rPr>
      <t xml:space="preserve">Cuadro 41:   </t>
    </r>
    <r>
      <rPr>
        <u/>
        <sz val="10"/>
        <color rgb="FF0070C0"/>
        <rFont val="Arial"/>
        <family val="2"/>
      </rPr>
      <t>ISAR Ministerio Secretaría General de Gobierno (Instituto Nacional de Deportes)</t>
    </r>
  </si>
  <si>
    <r>
      <rPr>
        <sz val="10"/>
        <color rgb="FF0070C0"/>
        <rFont val="Arial"/>
        <family val="2"/>
      </rPr>
      <t xml:space="preserve">Cuadro 42:   </t>
    </r>
    <r>
      <rPr>
        <u/>
        <sz val="10"/>
        <color rgb="FF0070C0"/>
        <rFont val="Arial"/>
        <family val="2"/>
      </rPr>
      <t>ISAR Programa de Mejoramiento de Barrios y Lotes con Servicios</t>
    </r>
  </si>
  <si>
    <r>
      <rPr>
        <sz val="10"/>
        <color rgb="FF0070C0"/>
        <rFont val="Arial"/>
        <family val="2"/>
      </rPr>
      <t xml:space="preserve">Cuadro 43:   </t>
    </r>
    <r>
      <rPr>
        <u/>
        <sz val="10"/>
        <color rgb="FF0070C0"/>
        <rFont val="Arial"/>
        <family val="2"/>
      </rPr>
      <t>Inversión Regional de Asignación Local (IRAL)</t>
    </r>
  </si>
  <si>
    <r>
      <rPr>
        <sz val="10"/>
        <color rgb="FF0070C0"/>
        <rFont val="Arial"/>
        <family val="2"/>
      </rPr>
      <t xml:space="preserve">Cuadro 46:   </t>
    </r>
    <r>
      <rPr>
        <u/>
        <sz val="10"/>
        <color rgb="FF0070C0"/>
        <rFont val="Arial"/>
        <family val="2"/>
      </rPr>
      <t>Inversión Pública Efectiva Fondo Nacional de Desarrollo Regional (FNDR)</t>
    </r>
  </si>
  <si>
    <r>
      <rPr>
        <sz val="10"/>
        <color rgb="FF0070C0"/>
        <rFont val="Arial"/>
        <family val="2"/>
      </rPr>
      <t xml:space="preserve">Cuadro 47:   </t>
    </r>
    <r>
      <rPr>
        <u/>
        <sz val="10"/>
        <color rgb="FF0070C0"/>
        <rFont val="Arial"/>
        <family val="2"/>
      </rPr>
      <t>Inversión Pública Efectiva Fondo Nacional de Desarrollo Regional (estructura Porcentual)</t>
    </r>
  </si>
  <si>
    <r>
      <rPr>
        <sz val="10"/>
        <color rgb="FF0070C0"/>
        <rFont val="Arial"/>
        <family val="2"/>
      </rPr>
      <t xml:space="preserve">Cuadro 48:   </t>
    </r>
    <r>
      <rPr>
        <u/>
        <sz val="10"/>
        <color rgb="FF0070C0"/>
        <rFont val="Arial"/>
        <family val="2"/>
      </rPr>
      <t>Inversión Pública Efectiva Fondo Nacional de Desarrollo Regional Per Cápita</t>
    </r>
  </si>
  <si>
    <r>
      <rPr>
        <sz val="10"/>
        <color rgb="FF0070C0"/>
        <rFont val="Arial"/>
        <family val="2"/>
      </rPr>
      <t xml:space="preserve">Cuadro 49:   </t>
    </r>
    <r>
      <rPr>
        <u/>
        <sz val="10"/>
        <color rgb="FF0070C0"/>
        <rFont val="Arial"/>
        <family val="2"/>
      </rPr>
      <t>Total Inversión Convenios de Programación</t>
    </r>
  </si>
  <si>
    <r>
      <rPr>
        <sz val="10"/>
        <color rgb="FF0070C0"/>
        <rFont val="Arial"/>
        <family val="2"/>
      </rPr>
      <t xml:space="preserve">Cuadro 50:   </t>
    </r>
    <r>
      <rPr>
        <u/>
        <sz val="10"/>
        <color rgb="FF0070C0"/>
        <rFont val="Arial"/>
        <family val="2"/>
      </rPr>
      <t>Inversión Convenios de Programación Ministerio de Obras Públicas</t>
    </r>
  </si>
  <si>
    <r>
      <rPr>
        <sz val="10"/>
        <color rgb="FF0070C0"/>
        <rFont val="Arial"/>
        <family val="2"/>
      </rPr>
      <t xml:space="preserve">Cuadro 51:   </t>
    </r>
    <r>
      <rPr>
        <u/>
        <sz val="10"/>
        <color rgb="FF0070C0"/>
        <rFont val="Arial"/>
        <family val="2"/>
      </rPr>
      <t>Inversión Convenios de Programación Ministerio de Vivienda y Urbanismo</t>
    </r>
  </si>
  <si>
    <r>
      <rPr>
        <sz val="10"/>
        <color rgb="FF0070C0"/>
        <rFont val="Arial"/>
        <family val="2"/>
      </rPr>
      <t xml:space="preserve">Cuadro 52:   </t>
    </r>
    <r>
      <rPr>
        <u/>
        <sz val="10"/>
        <color rgb="FF0070C0"/>
        <rFont val="Arial"/>
        <family val="2"/>
      </rPr>
      <t>Inversión Convenios de Programación Ministerio de Salud</t>
    </r>
  </si>
  <si>
    <r>
      <rPr>
        <b/>
        <sz val="10"/>
        <color rgb="FF0070C0"/>
        <rFont val="Arial"/>
        <family val="2"/>
      </rPr>
      <t xml:space="preserve">Cuadro 53:  </t>
    </r>
    <r>
      <rPr>
        <b/>
        <u/>
        <sz val="10"/>
        <color rgb="FF0070C0"/>
        <rFont val="Arial"/>
        <family val="2"/>
      </rPr>
      <t>Inversión Pública Efectiva Municipal</t>
    </r>
  </si>
  <si>
    <r>
      <rPr>
        <sz val="10"/>
        <color rgb="FF0070C0"/>
        <rFont val="Arial"/>
        <family val="2"/>
      </rPr>
      <t xml:space="preserve">Cuadro 54:   </t>
    </r>
    <r>
      <rPr>
        <u/>
        <sz val="10"/>
        <color rgb="FF0070C0"/>
        <rFont val="Arial"/>
        <family val="2"/>
      </rPr>
      <t>Inversión Pública Efectiva Municipal Per Cápita</t>
    </r>
  </si>
  <si>
    <t>Cuadro 54</t>
  </si>
  <si>
    <t>(9)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y Cocheras Vespucio Norte.</t>
  </si>
  <si>
    <t>2018(9)</t>
  </si>
  <si>
    <t xml:space="preserve"> - Los años 1999 al 2004 no incluyen Programa de Mejoramiento de Barrios y Lotes con Servicios, y Programa de Mejoramiento Urbano y Comunal debido a que a partir del año 1993 corresponden a ISAR e IRAL que se presenta en forma separada.</t>
  </si>
  <si>
    <t>Nota: Se excluye la Inversión de los Gobiernos Regionales.</t>
  </si>
  <si>
    <t>María Elena</t>
  </si>
  <si>
    <t>Mejillones</t>
  </si>
  <si>
    <t>Tocopilla</t>
  </si>
  <si>
    <t>La Ligua</t>
  </si>
  <si>
    <t>Nogales</t>
  </si>
  <si>
    <t>Papudo</t>
  </si>
  <si>
    <t>Contulmo</t>
  </si>
  <si>
    <t>Curarrehue (1)</t>
  </si>
  <si>
    <t>Alto Bíobío</t>
  </si>
  <si>
    <t>Biobío (2)</t>
  </si>
  <si>
    <t>2018 (5)</t>
  </si>
  <si>
    <t>2018 (2)</t>
  </si>
  <si>
    <t>MINISTERIO DE ECONOMÍA, FOMENTO Y TURISMO</t>
  </si>
  <si>
    <r>
      <rPr>
        <sz val="10"/>
        <color rgb="FF0070C0"/>
        <rFont val="Arial"/>
        <family val="2"/>
      </rPr>
      <t xml:space="preserve">Cuadro 20:   </t>
    </r>
    <r>
      <rPr>
        <u/>
        <sz val="10"/>
        <color rgb="FF0070C0"/>
        <rFont val="Arial"/>
        <family val="2"/>
      </rPr>
      <t>Inversión Ministerio de Justicia y Derechos Humanos</t>
    </r>
  </si>
  <si>
    <r>
      <rPr>
        <sz val="10"/>
        <color rgb="FF0070C0"/>
        <rFont val="Arial"/>
        <family val="2"/>
      </rPr>
      <t xml:space="preserve">Cuadro 27:   </t>
    </r>
    <r>
      <rPr>
        <u/>
        <sz val="10"/>
        <color rgb="FF0070C0"/>
        <rFont val="Arial"/>
        <family val="2"/>
      </rPr>
      <t>Inversión Ministerio de Desarrollo Social y Familia (ex MIDEPLAN)</t>
    </r>
  </si>
  <si>
    <t>MINISTERIO DE DESARROLLO SOCIAL Y FAMILIA</t>
  </si>
  <si>
    <t>(2) Al igual que en años anteriores, no contiene la inversión del Subtítulo 31 que corresponde a Convenios de Programación. Ver dato en cuadro N° 50 Convenios de Programación.</t>
  </si>
  <si>
    <t>2010 (2)</t>
  </si>
  <si>
    <t>2012 (2)</t>
  </si>
  <si>
    <t>2013 (2)</t>
  </si>
  <si>
    <t>2014 (2)</t>
  </si>
  <si>
    <t>2015 (2)</t>
  </si>
  <si>
    <t>2016 (2)</t>
  </si>
  <si>
    <t>2017 (2)</t>
  </si>
  <si>
    <t>(5) Al igual que en años anteriores, no contiene la inversión del Subtítulo 31 que corresponde a Convenios de Programación. Ver dato en cuadro N° 51 Convenios de Programación.</t>
  </si>
  <si>
    <t>2016 (5)</t>
  </si>
  <si>
    <t>2017 (5)</t>
  </si>
  <si>
    <t>2015 (5)</t>
  </si>
  <si>
    <t>2015 (1)</t>
  </si>
  <si>
    <t>2016 (1)</t>
  </si>
  <si>
    <t>Ñuble</t>
  </si>
  <si>
    <t xml:space="preserve">2017 </t>
  </si>
  <si>
    <t xml:space="preserve">2018 </t>
  </si>
  <si>
    <t>(2) A partir de 2002 se considera la públicación del INE 2019 "Estimaciones y proyecciones de la poblácion de Chile 2002-2035 regiones y área urbano rural".</t>
  </si>
  <si>
    <t>REGIÓN DE ÑUBLE</t>
  </si>
  <si>
    <r>
      <rPr>
        <sz val="10"/>
        <color rgb="FF0070C0"/>
        <rFont val="Arial"/>
        <family val="2"/>
      </rPr>
      <t xml:space="preserve">                    Cuadro 11: </t>
    </r>
    <r>
      <rPr>
        <u/>
        <sz val="10"/>
        <color rgb="FF0070C0"/>
        <rFont val="Arial"/>
        <family val="2"/>
      </rPr>
      <t>Inversión Pública Efectiva Total Municipios Región de BioBío</t>
    </r>
  </si>
  <si>
    <r>
      <rPr>
        <sz val="10"/>
        <color rgb="FF0070C0"/>
        <rFont val="Arial"/>
        <family val="2"/>
      </rPr>
      <t xml:space="preserve">                    Cuadro 12: </t>
    </r>
    <r>
      <rPr>
        <u/>
        <sz val="10"/>
        <color rgb="FF0070C0"/>
        <rFont val="Arial"/>
        <family val="2"/>
      </rPr>
      <t>Inversión Pública Efectiva Total Municipios Región de la Araucanía</t>
    </r>
  </si>
  <si>
    <r>
      <rPr>
        <sz val="10"/>
        <color rgb="FF0070C0"/>
        <rFont val="Arial"/>
        <family val="2"/>
      </rPr>
      <t xml:space="preserve">                    Cuadro 13: </t>
    </r>
    <r>
      <rPr>
        <u/>
        <sz val="10"/>
        <color rgb="FF0070C0"/>
        <rFont val="Arial"/>
        <family val="2"/>
      </rPr>
      <t>Inversión Pública Efectiva Total Municipios Región de Los Ríos</t>
    </r>
  </si>
  <si>
    <r>
      <rPr>
        <sz val="10"/>
        <color rgb="FF0070C0"/>
        <rFont val="Arial"/>
        <family val="2"/>
      </rPr>
      <t xml:space="preserve">                    Cuadro 15: </t>
    </r>
    <r>
      <rPr>
        <u/>
        <sz val="10"/>
        <color rgb="FF0070C0"/>
        <rFont val="Arial"/>
        <family val="2"/>
      </rPr>
      <t>Inversión Pública Efectiva Total Municipios Región de Aysén</t>
    </r>
  </si>
  <si>
    <r>
      <rPr>
        <sz val="10"/>
        <color rgb="FF0070C0"/>
        <rFont val="Arial"/>
        <family val="2"/>
      </rPr>
      <t xml:space="preserve">                    Cuadro 16: </t>
    </r>
    <r>
      <rPr>
        <u/>
        <sz val="10"/>
        <color rgb="FF0070C0"/>
        <rFont val="Arial"/>
        <family val="2"/>
      </rPr>
      <t>Inversión Pública Efectiva Total Municipios Región de Magallanes</t>
    </r>
  </si>
  <si>
    <r>
      <rPr>
        <sz val="10"/>
        <color rgb="FF0070C0"/>
        <rFont val="Arial"/>
        <family val="2"/>
      </rPr>
      <t xml:space="preserve">                    Cuadro 9:  </t>
    </r>
    <r>
      <rPr>
        <u/>
        <sz val="10"/>
        <color rgb="FF0070C0"/>
        <rFont val="Arial"/>
        <family val="2"/>
      </rPr>
      <t>Inversión Pública Efectiva Total Municipios Región del Maule</t>
    </r>
  </si>
  <si>
    <r>
      <t xml:space="preserve">   </t>
    </r>
    <r>
      <rPr>
        <sz val="10"/>
        <color rgb="FF0070C0"/>
        <rFont val="Arial"/>
        <family val="2"/>
      </rPr>
      <t xml:space="preserve">                 Cuadro 10: </t>
    </r>
    <r>
      <rPr>
        <u/>
        <sz val="10"/>
        <color rgb="FF0070C0"/>
        <rFont val="Arial"/>
        <family val="2"/>
      </rPr>
      <t>Inversión Pública Efectiva Total Municipios Región del Ñuble</t>
    </r>
  </si>
  <si>
    <r>
      <rPr>
        <sz val="10"/>
        <color rgb="FF0070C0"/>
        <rFont val="Arial"/>
        <family val="2"/>
      </rPr>
      <t xml:space="preserve">                    Cuadro 14:</t>
    </r>
    <r>
      <rPr>
        <u/>
        <sz val="10"/>
        <color rgb="FF0070C0"/>
        <rFont val="Arial"/>
        <family val="2"/>
      </rPr>
      <t xml:space="preserve"> Inversión Pública Efectiva Total Municipios Región de Los Lagos</t>
    </r>
  </si>
  <si>
    <t>Huara (1)</t>
  </si>
  <si>
    <t>Calama (1)</t>
  </si>
  <si>
    <t>Algarrobo (1)</t>
  </si>
  <si>
    <t>Malloa (1)</t>
  </si>
  <si>
    <t>Cabrero (1)</t>
  </si>
  <si>
    <t>Los Lagos (1)</t>
  </si>
  <si>
    <t>Aysén (1)</t>
  </si>
  <si>
    <t>Camarones (1)</t>
  </si>
  <si>
    <t>2019 (2)</t>
  </si>
  <si>
    <r>
      <rPr>
        <sz val="10"/>
        <color rgb="FF0070C0"/>
        <rFont val="Arial"/>
        <family val="2"/>
      </rPr>
      <t xml:space="preserve">Cuadro 5:     </t>
    </r>
    <r>
      <rPr>
        <u/>
        <sz val="10"/>
        <color rgb="FF0070C0"/>
        <rFont val="Arial"/>
        <family val="2"/>
      </rPr>
      <t>Inversión Pública Efectiva Sectorial Total  (estructura porcentual)</t>
    </r>
  </si>
  <si>
    <r>
      <rPr>
        <sz val="10"/>
        <color rgb="FF0070C0"/>
        <rFont val="Arial"/>
        <family val="2"/>
      </rPr>
      <t xml:space="preserve">Cuadro 6:     </t>
    </r>
    <r>
      <rPr>
        <u/>
        <sz val="10"/>
        <color rgb="FF0070C0"/>
        <rFont val="Arial"/>
        <family val="2"/>
      </rPr>
      <t>Inversión Pública Efectiva Sectorial Per Cápita</t>
    </r>
  </si>
  <si>
    <r>
      <rPr>
        <sz val="10"/>
        <color rgb="FF0070C0"/>
        <rFont val="Arial"/>
        <family val="2"/>
      </rPr>
      <t xml:space="preserve">Cuadro 44:   </t>
    </r>
    <r>
      <rPr>
        <u/>
        <sz val="10"/>
        <color rgb="FF0070C0"/>
        <rFont val="Arial"/>
        <family val="2"/>
      </rPr>
      <t>Inversión Regional de Asignación Local (IRAL) Programa de Mejoramiento Urbano y Equipamiento Comunal</t>
    </r>
  </si>
  <si>
    <r>
      <rPr>
        <sz val="10"/>
        <color rgb="FF0070C0"/>
        <rFont val="Arial"/>
        <family val="2"/>
      </rPr>
      <t xml:space="preserve">Cuadro 45:   </t>
    </r>
    <r>
      <rPr>
        <u/>
        <sz val="10"/>
        <color rgb="FF0070C0"/>
        <rFont val="Arial"/>
        <family val="2"/>
      </rPr>
      <t>IRAL FOSIS</t>
    </r>
  </si>
  <si>
    <t>(10)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Cocheras Vespucio Norte.</t>
  </si>
  <si>
    <r>
      <rPr>
        <sz val="10"/>
        <color rgb="FF0070C0"/>
        <rFont val="Arial"/>
        <family val="2"/>
      </rPr>
      <t xml:space="preserve">Anexo 2:      </t>
    </r>
    <r>
      <rPr>
        <u/>
        <sz val="10"/>
        <color rgb="FF0070C0"/>
        <rFont val="Arial"/>
        <family val="2"/>
      </rPr>
      <t>Empresas Sanitarias</t>
    </r>
  </si>
  <si>
    <t>Fuente: Elaboración propia a partir de información de Contraloría General de la República e INE ("Estimaciones y proyecciones de la poblácion de Chile 2002-2035 regiones y área urbano rural", 2019).</t>
  </si>
  <si>
    <t>(1) Desde el año 2013 la inversión integra subítulo 29, 31 y 33. Los item considerados del Subtítulo 33 corresponden al 01 "Transferencias al Sector Privado" y 03 "A Otras Entidades Públicas"  (entidades consideradas en la Ley de Presupuestos</t>
  </si>
  <si>
    <t xml:space="preserve">      que no tienen la calidad superior de organismos).</t>
  </si>
  <si>
    <t>(1)  Incluye Subtítulo 31 "Iniciativas de Inversión" de la Subsecretaría de Vivienda y Urbanismo, Programa Asentamientos Precarios y Programa Barrios, más inversión del Subtítulo 33.</t>
  </si>
  <si>
    <t>Departamento de Estudios y Gestión de la Inversión</t>
  </si>
  <si>
    <t xml:space="preserve"> (2)- Desde el año 2005 debido a cambios de metodología en la contabilización de los programas de Mejoramiento de Barrios y Lotes con Servicios ( que a partir del año 2003 opera como provisión FNDR-Programa Mejoramiento de Barrios) y el Programa de Mejoramiento Urbano y Equipamiento Comunal que a partir del año 2005</t>
  </si>
  <si>
    <t>2019(10)</t>
  </si>
  <si>
    <t>2020 (2)</t>
  </si>
  <si>
    <t>2020 (3)</t>
  </si>
  <si>
    <t>2019</t>
  </si>
  <si>
    <t xml:space="preserve">(4) Notas de la fuente: </t>
  </si>
  <si>
    <t>Notas: (1) - Desde el año 2008 considera los subtítulos 29 " Adquisición de Activos No Financieros" y 31 " Iniciativas de Inversión" de acuerdo a la aplicación en el Sector Municipal para dicho año del decreto N° 854, de 2004 del Ministerio de Hacienda, sobre clasificaciones presupuestarias. Desde el año 2012 contempla la inversión en los Subtítulos 29, 31 y 33.</t>
  </si>
  <si>
    <t>Colchane(1)</t>
  </si>
  <si>
    <t>Pozo Almonte (1)</t>
  </si>
  <si>
    <t>Calle Larga (1)</t>
  </si>
  <si>
    <t>La Cruz (1)</t>
  </si>
  <si>
    <t>Puchuncaví (1)</t>
  </si>
  <si>
    <t>San Felipe (1)</t>
  </si>
  <si>
    <t>Alhué (1)</t>
  </si>
  <si>
    <t>La Granja</t>
  </si>
  <si>
    <t>San Ramón</t>
  </si>
  <si>
    <t>Marchigue (1)</t>
  </si>
  <si>
    <t>Placilla (1)</t>
  </si>
  <si>
    <t>Bulnes (1)</t>
  </si>
  <si>
    <t>Cobquecura (1)</t>
  </si>
  <si>
    <t>Ñiquén (1)</t>
  </si>
  <si>
    <t>Ránquil (1)</t>
  </si>
  <si>
    <t>Cañete (1)</t>
  </si>
  <si>
    <t xml:space="preserve">Concepción </t>
  </si>
  <si>
    <t xml:space="preserve">Florida </t>
  </si>
  <si>
    <t>Hualqui (2)</t>
  </si>
  <si>
    <t>Negrete (1)</t>
  </si>
  <si>
    <t>Padre Las Casas (1)</t>
  </si>
  <si>
    <t>Purén (2)</t>
  </si>
  <si>
    <t>Cochamó (1)</t>
  </si>
  <si>
    <t>Llanquihue (2)</t>
  </si>
  <si>
    <t>Queilén (2)</t>
  </si>
  <si>
    <t>Río Negro (1)</t>
  </si>
  <si>
    <t xml:space="preserve">Cochrane </t>
  </si>
  <si>
    <t>San Gregorio (1)</t>
  </si>
  <si>
    <t xml:space="preserve">(4) Desde el año 2019 se integra la inversión pública identificada en el subtítuo 32, referida a Préstamos. </t>
  </si>
  <si>
    <t>2019 (4)(5)</t>
  </si>
  <si>
    <t>2020 (4)(5)</t>
  </si>
  <si>
    <t>(11) Incluye la inversión realizada en el proyecto de Línea 3 y 6, CBTC, Aire Acondicionado Trenes, Accesibilidad Universal, Integración Trenes NS-16 y GR Avanzada NS-74, Plan de Seguridad, Extensiones L2 y L3, Plan de Gestión de Fallas Alto Impacto, Mitigaciones Medioambientales, Acceso Nor-Oriente Estación Tobalaba, Intermodal Los Libertadores, Línea 7, Cocheras Vespucio Norte, Proyectos Operacionales y Reconstrucción.</t>
  </si>
  <si>
    <t>2020(11)</t>
  </si>
  <si>
    <t>2021 (2)</t>
  </si>
  <si>
    <t>2021 (4)(5)</t>
  </si>
  <si>
    <t>2021 (4)</t>
  </si>
  <si>
    <t>Arica</t>
  </si>
  <si>
    <t xml:space="preserve">Putre </t>
  </si>
  <si>
    <t>Fuente: Contraloría General de la República. Estado Analítico de Situación Presupuestaria Sector Municipal.  Incluye información procesada hasta el 14 de febrero de 2022.</t>
  </si>
  <si>
    <t>(1) Municipalidad de Camarones registro a noviembre de 2021.</t>
  </si>
  <si>
    <t>Alto Hospicio</t>
  </si>
  <si>
    <t>Pica</t>
  </si>
  <si>
    <t>(1) Municipalidades de Colchane, Huara y Pozo Almonte registro a noviembre de 2021.</t>
  </si>
  <si>
    <t>Sierra Gorda (2)</t>
  </si>
  <si>
    <t>(1) Municipalidad de Calama registro a octubre de 2021.</t>
  </si>
  <si>
    <t>(2) Municipalidad de Sierra Gorda registro a noviembre de 2021.</t>
  </si>
  <si>
    <t xml:space="preserve">Chañaral </t>
  </si>
  <si>
    <t xml:space="preserve">Diego de Almagro </t>
  </si>
  <si>
    <t>Concón (1)</t>
  </si>
  <si>
    <t xml:space="preserve">Juan Fernández </t>
  </si>
  <si>
    <t>Quillota (1)</t>
  </si>
  <si>
    <t>Rinconada (2)</t>
  </si>
  <si>
    <t xml:space="preserve">Valparaíso </t>
  </si>
  <si>
    <t>(1) Municipalidades de Algarrobo, Calle Larga, Concón, La Cruz, Puchuncaví, Quillota y San Felipe registro hasta noviembre de 2021.</t>
  </si>
  <si>
    <t>(2) Municipalidad de Rinconada sin datos para el año 2021.</t>
  </si>
  <si>
    <t xml:space="preserve">Calera de Tango </t>
  </si>
  <si>
    <t>Cerro Navia (2)</t>
  </si>
  <si>
    <t>Conchalí (2)</t>
  </si>
  <si>
    <t>Estación Central (2)</t>
  </si>
  <si>
    <t>Independencia</t>
  </si>
  <si>
    <t>Isla de Maipo (2)</t>
  </si>
  <si>
    <t>Lampa (2)</t>
  </si>
  <si>
    <t>Pedro Aguirre Cerda (2)</t>
  </si>
  <si>
    <t>Peñaflor (2)</t>
  </si>
  <si>
    <t>Quilicura (2)</t>
  </si>
  <si>
    <t>Recoleta</t>
  </si>
  <si>
    <t>San Bernardo (3)</t>
  </si>
  <si>
    <t>San José de Maipo (3)</t>
  </si>
  <si>
    <t>San Miguel (2)</t>
  </si>
  <si>
    <t>San Pedro</t>
  </si>
  <si>
    <t>Tiltil (2)</t>
  </si>
  <si>
    <t>(1) Municipalidad de Alhué sin datos para el año 2021.</t>
  </si>
  <si>
    <t>(2) Municipalidades de Cerro Navia, Conchalí, Estación Central, Isla de Maipo, Lampa, Pedro Aguirre Cerda, Peñaflor, Quilicura, San Miguel y Tiltil registro a noviembre de 2021.</t>
  </si>
  <si>
    <t>(3) Municipalidades de San José de Maipo y San Bernardo registro a octubre de 2021.</t>
  </si>
  <si>
    <t>Chimbarongo (1)</t>
  </si>
  <si>
    <t>Graneros (1)</t>
  </si>
  <si>
    <t>Lolol (2)</t>
  </si>
  <si>
    <t>Machalí (1)</t>
  </si>
  <si>
    <t xml:space="preserve">Mostazal </t>
  </si>
  <si>
    <t>Nancagua (3)</t>
  </si>
  <si>
    <t>Navidad</t>
  </si>
  <si>
    <t xml:space="preserve">Pichilemu </t>
  </si>
  <si>
    <t>Quinta de Tilcoco (4)</t>
  </si>
  <si>
    <t>Santa Cruz (1)</t>
  </si>
  <si>
    <t>(1) Municipalidades de Chimbarongo, Graneros, Machalí, Malloa, Marchigue, Placilla y Santa Cruz registro a noviembre de 2021.</t>
  </si>
  <si>
    <t>(3) Municipalidad de Nancagua registro a marzo de 2021.</t>
  </si>
  <si>
    <t>(4) Municipalidad de Quinta de Tilcoco sin datos para el año 2021.</t>
  </si>
  <si>
    <t>Longaví</t>
  </si>
  <si>
    <t xml:space="preserve">Pelarco </t>
  </si>
  <si>
    <t>San Clemente (1)</t>
  </si>
  <si>
    <t xml:space="preserve">San Javier </t>
  </si>
  <si>
    <t>Vichuquén</t>
  </si>
  <si>
    <t xml:space="preserve">Yerbas Buenas </t>
  </si>
  <si>
    <t>(1) Municipalidad de San Clemente registro a noviembre de 2021.</t>
  </si>
  <si>
    <t>Chillán (1)</t>
  </si>
  <si>
    <t>Chillán Viejo (1)</t>
  </si>
  <si>
    <t>Pinto (2)</t>
  </si>
  <si>
    <t>Quillón (1)</t>
  </si>
  <si>
    <t>San Fabián (1)</t>
  </si>
  <si>
    <t>San Ignacio (1)</t>
  </si>
  <si>
    <t xml:space="preserve">Trehuaco </t>
  </si>
  <si>
    <t xml:space="preserve">Yungay </t>
  </si>
  <si>
    <t xml:space="preserve">(2) Municipalidad de Pinto registro a julio de 2021. </t>
  </si>
  <si>
    <t>Curanilahue</t>
  </si>
  <si>
    <t>Hualpén (1)</t>
  </si>
  <si>
    <t>Los Álamos (1)</t>
  </si>
  <si>
    <t xml:space="preserve">Lota </t>
  </si>
  <si>
    <t>Nacimiento (1)</t>
  </si>
  <si>
    <t>Quilaco (1)</t>
  </si>
  <si>
    <t>Quilleco (1)</t>
  </si>
  <si>
    <t>San Pedro de la Paz</t>
  </si>
  <si>
    <t>Tirúa</t>
  </si>
  <si>
    <t>Yumbel (1)</t>
  </si>
  <si>
    <t>(2) Municipalidad de Hualqui sin datos para el año 2021.</t>
  </si>
  <si>
    <t xml:space="preserve">Temuco </t>
  </si>
  <si>
    <t>Victoria</t>
  </si>
  <si>
    <t>(1) Municipalidades de Curarrehue y Padre Las Casas registro a noviembre de 2021.</t>
  </si>
  <si>
    <t xml:space="preserve">(2) Municipalidad de Purén sin datos para el año 2021. </t>
  </si>
  <si>
    <t>Paillaco (2)</t>
  </si>
  <si>
    <t>Panguipulli (2)</t>
  </si>
  <si>
    <t>(1) Municipalidad de Los Lagos registro a mayo de 2021.</t>
  </si>
  <si>
    <t>(2) Municipalidades de Paillaco y Panguipulli registro a noviembre de 2021.</t>
  </si>
  <si>
    <t xml:space="preserve">Frutillar </t>
  </si>
  <si>
    <t>Futaleufú (2)</t>
  </si>
  <si>
    <t>Los Muermos (2)</t>
  </si>
  <si>
    <t>Maullín (2)</t>
  </si>
  <si>
    <t>Palena</t>
  </si>
  <si>
    <t>Puerto Varas (2)</t>
  </si>
  <si>
    <t>Puyehue (3)</t>
  </si>
  <si>
    <t>Quemchi (2)</t>
  </si>
  <si>
    <t>San Juan de la Costa (2)</t>
  </si>
  <si>
    <t>San Pablo (2)</t>
  </si>
  <si>
    <t>(1) Municipalidades de Cochamó y Río Negro registro a septiembre de 2021.</t>
  </si>
  <si>
    <t>(2) Municipalidades de Futaleufú, Llanquihue, Los Muermos, Maullín, Puerto Varas, Queilén, Quemchi, San Juan de la Costa y San Pablo registro a noviembre de 2021.</t>
  </si>
  <si>
    <t>(3) Municipalidad de Puyehue registro a agosto de 2021.</t>
  </si>
  <si>
    <t>Lago Verde (1)</t>
  </si>
  <si>
    <t>Cabo de Hornos (1)</t>
  </si>
  <si>
    <t>Laguna Blanca (2)</t>
  </si>
  <si>
    <t>Porvenir (1)</t>
  </si>
  <si>
    <t>Río Verde (3)</t>
  </si>
  <si>
    <t>(1) Municipalidades de Cabo de Hornos, Porvenir y San Gregorio registro a noviembre de 2021.</t>
  </si>
  <si>
    <t>(2) Municipalidad de Laguna Blanca registro a junio de 2021.</t>
  </si>
  <si>
    <t>(3) Municipalidad de Río Verde registro a octubre de 2021.</t>
  </si>
  <si>
    <t>(millones US$ de 2021)</t>
  </si>
  <si>
    <t>(valor Anual Dólar 2021: US$ 759,27)</t>
  </si>
  <si>
    <t>(US$ de 2021)</t>
  </si>
  <si>
    <t xml:space="preserve">(3) Se han actualizado las cifras del año 2020 acorde a los antecedentes entregados por Contraloría. </t>
  </si>
  <si>
    <t>Región de Arica y Parinacota: Municipalidad de Camarones registro a noviembre de 2021.</t>
  </si>
  <si>
    <t>Región de Tarapacá: Municipalidad de Colchane, Huara y Pozo Almonte registro a noviembre de 2021.</t>
  </si>
  <si>
    <t>Región de Antofagasta: Municipalidad de Calama registro a octubre de 2021. Municipalidad de Sierra Gorda registro a noviembre de 2021.</t>
  </si>
  <si>
    <t>Región de Valparaíso: Municipalidades de Algarrobo, Calle Larga, Concón, La Cruz, Puchuncaví, Quillota y San Felipe registro hasta noviembre de 2021. Municipalidad de Rinconada sin datos para el año 2021.</t>
  </si>
  <si>
    <t>Región Metropolitana de Santiago: Municipalidad de Alhué sin datos para el año 2021. Municipalidades de Cerro Navia, Conchalí, Estación Central, Isla de Maipo, Lampa, Pedro Aguirre Cerda, Peñaflor, Quilicura, San Miguel y Tiltil registro a noviembre de 2021. Municipalidades de San José de Maipo y San Bernardo registro a octubre de 2021.</t>
  </si>
  <si>
    <t>Región O'Higgins: Municipalidades de Chimbarongo, Graneros, Machalí, Malloa, Marchigue, Placilla y Santa Cruz registro a noviembre de 2021. Municipalidad de Lolol registro a julio de 2021. Municipalidad de Nancagua registro a marzo de 2021. Municipalidad de Quinta de Tiloco sin datos para el año 2021.</t>
  </si>
  <si>
    <t>Región del Maule: Municipalidad de San Clemente registro a noviembre de 2021.</t>
  </si>
  <si>
    <t xml:space="preserve">Región de Ñuble: Municipalidades de Bulnes, Chillán, Chillán Viejo, Cobquecura, Ñiquén, Quillón, Ránquil, San Fabián y San Ignacio registro a noviembre de 2021. Municipalidad de Pinto registro a julio de 2021. </t>
  </si>
  <si>
    <t>Región del Biobío: Municipalidades de Cabrero, Cañete, Hualpén, Los Alamos, Nacimiento, Negrete, Quilaco, Quileco y Yumbel registro a noviembre de 2021. Municipalidad de Hualqui sin datos para el año 2021.</t>
  </si>
  <si>
    <t xml:space="preserve">Región de la Araucanía: Municipalidades de Curarrehue y Padre Las Casas registro a noviembre de 2021. Municipalidad de Purén sin datos para el año 2021. </t>
  </si>
  <si>
    <t>Región de los Ríos:  Municipalidad de Los Lagos registro a mayo de 2021. Municipalidades de Paillaco y Panguipulli registro a noviembre de 2021.</t>
  </si>
  <si>
    <t>Región de Los Lagos: Municipalidades de Cochamó y Río Negro registro a septiembre de 2021. Municipalidades de Futaleufú, Llanquihue, Los Muermos, Maullín, Puerto Varas, Queilén, Quemchi, San Juan de la Costa y San Pablo registro a noviembre de 2021. Municipalidad de Puyehue registro a agosto de 2021.</t>
  </si>
  <si>
    <t>Región de Aysén: Municipalidad de Aysén y Lago Verde registro a noviembre 2021.</t>
  </si>
  <si>
    <t>Región de Magallanes: Municipalidades de Cabo de Hornos, Porvenir y San Gregorio registro a noviembe de 2021. Municipalidad de Laguna Blanca registro a junio de 2021. Municipalidad de Río Verde registro a octubre de 2021.</t>
  </si>
  <si>
    <t>(2) Municipalidad de Lolol registro a julio de 2021.</t>
  </si>
  <si>
    <t xml:space="preserve">(1) Municipalidades de Bulnes, Chillán, Chillán Viejo, Cobquecura, Ñiquén, Quillón, Ránquil, San Fabián y San Ignacio registro a noviembre de 2021. </t>
  </si>
  <si>
    <t>(1) Municipalidades de Cabrero, Cañete, Hualpén, Los Alamos, Nacimiento, Negrete, Quilaco, Quileco y Yumbel registro a noviembre de 2021.</t>
  </si>
  <si>
    <t>(1) Municipalidades de Aysén y Lago Verde registro a noviembre de 2021.</t>
  </si>
  <si>
    <t>aca voy</t>
  </si>
  <si>
    <t>2021(12)</t>
  </si>
  <si>
    <t>(12) Incluye la inversión realizada en el proyecto de Línea 3 y 6, Accesibilidad Universal, Integración Trenes NS-16 y GR Avanzada NS-74, Plan de Seguridad, Extensiones L2 y L3, Plan de Gestión de Fallas Alto Impacto, Mitigaciones Medioambientales, Acceso Nor-Oriente Estación Tobalaba, Intermodal Los Libertadores, Línea 7, Cocheras Vespucio Norte, Línea 8, Línea 9, Proyectos Operacionales y Reconstrucción.</t>
  </si>
  <si>
    <t>Continuar</t>
  </si>
  <si>
    <t>INVERSIÓN GOBIERNOS REGIONALES (1)</t>
  </si>
  <si>
    <t xml:space="preserve">Notas: </t>
  </si>
  <si>
    <t>(1) Incluye la ejecución de todas las fuentes de financiamiento de los Gobiernos Regionales tales como: Fondo Nacional de Desarrollo Regional, Subsecretaría de Desarrollo Regional y Administrativo, Fondo de Desarrollo de Magallanes, Fondo de Inversión y Reconversión Regional, Fondo de Apoyo Regional (FAR) y Programa de Convergencia, entre otros.</t>
  </si>
  <si>
    <t xml:space="preserve">2016 </t>
  </si>
  <si>
    <t xml:space="preserve">2019 </t>
  </si>
  <si>
    <t xml:space="preserve">2020 </t>
  </si>
  <si>
    <t xml:space="preserve">2021 </t>
  </si>
  <si>
    <t>INVERSIÓN GOBIERNOS REGIONALES</t>
  </si>
  <si>
    <t>INVERSIÓN PÚBLICA EFECTIVA GORE PER CÁPITA</t>
  </si>
  <si>
    <t>Serie de Inversión Pública Regionalizada 2001-2021
(millones de US$ de 2021)</t>
  </si>
  <si>
    <t>Mayo de 2022</t>
  </si>
  <si>
    <t xml:space="preserve"> - Inversión Sectorial de Asignación Regional ISAR ( MOP, MINVU, MINSAL, FOSIS, IND, </t>
  </si>
  <si>
    <t xml:space="preserve"> - Inversión GORE</t>
  </si>
  <si>
    <t xml:space="preserve">(1)  Incluye : </t>
  </si>
  <si>
    <t xml:space="preserve"> - Inversión Sectorial de 26 Instituciones entre estas el MOP, MINVU, MINSAL, MINEDUC, etc. </t>
  </si>
  <si>
    <t xml:space="preserve">Fuente: Elaboración propia a partir de información remitida por la Dirección de Presupuestos del Ministerio de Hacienda, Contraloría General de la República, MOP, MINVU, MINSAL, MINEDUC, Ministerio del Interior y Seguridad Pública, IND y FOSIS. </t>
  </si>
  <si>
    <t xml:space="preserve">Fuente: Elaboración propia a partir de información remitida por la Dirección de Presupuestos del Ministerio de Hacienda, MOP, MINVU, MINSAL, MINEDUC, Ministerio del Interior y Seguridad Pública e IND. </t>
  </si>
  <si>
    <t>Nota (1) : Incluye inversión Sectorial de 26 Instituciones entre estas el MOP, MINVU, MINSAL, MINEDUC, etc.</t>
  </si>
  <si>
    <t xml:space="preserve">Fuente : Dirección de Planeamiento del Ministerio de Obras Públicas </t>
  </si>
  <si>
    <t>Fuente : División de Finanzas del Ministerio de Vivienda y Urbanismo</t>
  </si>
  <si>
    <t>La RM Santiago incluye la inversión del Parque Metropolitano.</t>
  </si>
  <si>
    <t>Fuente: División de Inversiones de la Subsecretaría de Redes Asistenciales, Ministerio de Salud</t>
  </si>
  <si>
    <t>Fuente : División de Administración y Finanzas del Instituto Nacional de Deportes</t>
  </si>
  <si>
    <t>Fuente : División de Planificación y Presupuesto del Ministerio de Educación</t>
  </si>
  <si>
    <t xml:space="preserve">Notas: (1) Incluye:  ISAR MOP, ISAR MINVU, ISAR SALUD, ISAR FOSIS, ISAR Instituto Nacional de Deportes, Inversión GORE, IRAL FOSIS, ISAR Prog. de Mejoramiento </t>
  </si>
  <si>
    <t xml:space="preserve">quedan registradas como inversión en los GORE y Municipalidades respectivamente. </t>
  </si>
  <si>
    <t xml:space="preserve">Fuente: Elaboración propia a partir de información remitida por la Dirección de Presupuestos del Ministerio de Hacienda, MOP, MINSAL, MINVU, FOSIS, IND y Ministerio del Interior y Seguridad Pública </t>
  </si>
  <si>
    <t xml:space="preserve">Fuente: Elaboración propia a partir de información remitida por MOP, MINVU, MINSAL, FOSIS, IND y Ministerio del Interior y Seguridad Pública </t>
  </si>
  <si>
    <t>concepto de Provisiones del FNDR, que es incluida en la Inversión GORE.</t>
  </si>
  <si>
    <t xml:space="preserve">INVERSIÓN SECTORIAL DE ASIGNACIÓN REGIONAL, ISAR -MINSAL </t>
  </si>
  <si>
    <t>ISAR-Instituto Nacional de Deportes</t>
  </si>
  <si>
    <t xml:space="preserve">Fuente : Subsecretaría de Desarrollo Regional y Administrativo del Ministerio del Interior y Seguridad Pública </t>
  </si>
  <si>
    <t>Fuente : Dirección de Presupuestos del Ministerio de Hacienda en versión coordinada con SUBDERE.</t>
  </si>
  <si>
    <t>Fuente: Elaboración propia a partir de la información remitida por la Dirección de Presupuestos del Ministerio de Hacienda en versión coordinada con SUBDERE</t>
  </si>
  <si>
    <t>Fuente: Elaboración propia a partir de información remitida por la Dirección de Presupuestos del Ministerio de Hacienda en versión coordinada con SUBDERE e INE ( "Estimaciones y proyecciones de la poblácion de Chile 2002-2035 regiones y área urbano rural", 2019).</t>
  </si>
  <si>
    <t xml:space="preserve">pasa a ser Tranferencias de Capital a Municipalidades, quedan registradas como inversión en los GORE y Municipalidades respectivamente.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</si>
</sst>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_-* #,##0.00_-;\-* #,##0.00_-;_-* &quot;-&quot;??_-;_-@_-"/>
    <numFmt numFmtId="165" formatCode="\(\2\)"/>
    <numFmt numFmtId="166" formatCode="\(\3\)"/>
    <numFmt numFmtId="167" formatCode="_-* #,##0_-;\-* #,##0_-;_-* &quot;-&quot;??_-;_-@_-"/>
    <numFmt numFmtId="168" formatCode="0.0"/>
    <numFmt numFmtId="169" formatCode="#,##0_ ;\-#,##0\ "/>
    <numFmt numFmtId="170" formatCode="_-* #,##0.0000_-;\-* #,##0.0000_-;_-* &quot;-&quot;??_-;_-@_-"/>
    <numFmt numFmtId="171" formatCode="#,##0.0000"/>
    <numFmt numFmtId="172" formatCode="_ * #,##0.00_ ;_ * \-#,##0.00_ ;_ * &quot;-&quot;_ ;_ @_ "/>
  </numFmts>
  <fonts count="93">
    <font>
      <sz val="10"/>
      <name val="Arial"/>
    </font>
    <font>
      <sz val="10"/>
      <name val="Arial"/>
      <family val="2"/>
    </font>
    <font>
      <b/>
      <sz val="9"/>
      <name val="Arial"/>
      <family val="2"/>
    </font>
    <font>
      <sz val="9"/>
      <name val="Arial"/>
      <family val="2"/>
    </font>
    <font>
      <sz val="10"/>
      <name val="Helv"/>
    </font>
    <font>
      <b/>
      <sz val="9"/>
      <name val="Helv"/>
    </font>
    <font>
      <b/>
      <sz val="8"/>
      <name val="Arial"/>
      <family val="2"/>
    </font>
    <font>
      <sz val="9"/>
      <name val="Helv"/>
    </font>
    <font>
      <sz val="9"/>
      <name val="Geneva"/>
      <family val="2"/>
    </font>
    <font>
      <b/>
      <sz val="10"/>
      <name val="Helv"/>
    </font>
    <font>
      <sz val="8"/>
      <name val="Arial"/>
      <family val="2"/>
    </font>
    <font>
      <sz val="10"/>
      <name val="Arial"/>
      <family val="2"/>
    </font>
    <font>
      <b/>
      <sz val="10"/>
      <name val="Arial"/>
      <family val="2"/>
    </font>
    <font>
      <sz val="9"/>
      <name val="Arial"/>
      <family val="2"/>
    </font>
    <font>
      <sz val="8"/>
      <name val="Arial"/>
      <family val="2"/>
    </font>
    <font>
      <sz val="9"/>
      <color indexed="10"/>
      <name val="Arial"/>
      <family val="2"/>
    </font>
    <font>
      <sz val="8"/>
      <color indexed="10"/>
      <name val="Arial"/>
      <family val="2"/>
    </font>
    <font>
      <sz val="10"/>
      <name val="Arial"/>
      <family val="2"/>
    </font>
    <font>
      <b/>
      <sz val="11"/>
      <color theme="0"/>
      <name val="Calibri"/>
      <family val="2"/>
      <scheme val="minor"/>
    </font>
    <font>
      <u/>
      <sz val="10"/>
      <color theme="10"/>
      <name val="Arial"/>
      <family val="2"/>
    </font>
    <font>
      <b/>
      <sz val="9"/>
      <color theme="0"/>
      <name val="Arial"/>
      <family val="2"/>
    </font>
    <font>
      <sz val="10"/>
      <color theme="0"/>
      <name val="Arial"/>
      <family val="2"/>
    </font>
    <font>
      <b/>
      <sz val="8"/>
      <color theme="0"/>
      <name val="Arial"/>
      <family val="2"/>
    </font>
    <font>
      <b/>
      <sz val="10"/>
      <color theme="0"/>
      <name val="Arial"/>
      <family val="2"/>
    </font>
    <font>
      <sz val="8"/>
      <color theme="0"/>
      <name val="Arial"/>
      <family val="2"/>
    </font>
    <font>
      <b/>
      <sz val="10.5"/>
      <color rgb="FF000000"/>
      <name val="Arial"/>
      <family val="2"/>
    </font>
    <font>
      <b/>
      <sz val="10"/>
      <color rgb="FF0070C0"/>
      <name val="Arial"/>
      <family val="2"/>
    </font>
    <font>
      <b/>
      <sz val="14"/>
      <color rgb="FF4F81BD"/>
      <name val="Arial"/>
      <family val="2"/>
    </font>
    <font>
      <b/>
      <sz val="22"/>
      <color theme="0"/>
      <name val="Arial"/>
      <family val="2"/>
    </font>
    <font>
      <sz val="12"/>
      <color rgb="FF000000"/>
      <name val="Calibri"/>
      <family val="2"/>
    </font>
    <font>
      <sz val="9"/>
      <color rgb="FFFF0000"/>
      <name val="Arial"/>
      <family val="2"/>
    </font>
    <font>
      <sz val="9"/>
      <color rgb="FFFF0000"/>
      <name val="Helv"/>
    </font>
    <font>
      <b/>
      <sz val="9"/>
      <color theme="1"/>
      <name val="Arial"/>
      <family val="2"/>
    </font>
    <font>
      <sz val="9"/>
      <color theme="0"/>
      <name val="Arial"/>
      <family val="2"/>
    </font>
    <font>
      <b/>
      <sz val="16"/>
      <color theme="0" tint="-0.499984740745262"/>
      <name val="Calibri"/>
      <family val="2"/>
      <scheme val="minor"/>
    </font>
    <font>
      <sz val="10"/>
      <color theme="0" tint="-0.499984740745262"/>
      <name val="Calibri"/>
      <family val="2"/>
      <scheme val="minor"/>
    </font>
    <font>
      <b/>
      <sz val="10.5"/>
      <color theme="0" tint="-0.499984740745262"/>
      <name val="Calibri"/>
      <family val="2"/>
      <scheme val="minor"/>
    </font>
    <font>
      <sz val="10"/>
      <color theme="9" tint="-0.249977111117893"/>
      <name val="Arial"/>
      <family val="2"/>
    </font>
    <font>
      <b/>
      <sz val="10"/>
      <color theme="9" tint="-0.249977111117893"/>
      <name val="Arial"/>
      <family val="2"/>
    </font>
    <font>
      <b/>
      <sz val="10"/>
      <color theme="1" tint="0.34998626667073579"/>
      <name val="Arial"/>
      <family val="2"/>
    </font>
    <font>
      <b/>
      <sz val="7"/>
      <color theme="1"/>
      <name val="Arial"/>
      <family val="2"/>
    </font>
    <font>
      <b/>
      <sz val="10"/>
      <color theme="6" tint="-0.499984740745262"/>
      <name val="Arial"/>
      <family val="2"/>
    </font>
    <font>
      <b/>
      <sz val="10"/>
      <color rgb="FFFF0000"/>
      <name val="Arial"/>
      <family val="2"/>
    </font>
    <font>
      <b/>
      <sz val="11"/>
      <color theme="0"/>
      <name val="Calibri"/>
      <family val="2"/>
    </font>
    <font>
      <b/>
      <sz val="7"/>
      <name val="Helv"/>
    </font>
    <font>
      <b/>
      <sz val="7"/>
      <color theme="1"/>
      <name val="Arial"/>
      <family val="2"/>
    </font>
    <font>
      <b/>
      <sz val="14"/>
      <color rgb="FF0070C0"/>
      <name val="Arial"/>
      <family val="2"/>
    </font>
    <font>
      <sz val="10"/>
      <color rgb="FF0070C0"/>
      <name val="Arial"/>
      <family val="2"/>
    </font>
    <font>
      <b/>
      <sz val="12"/>
      <color rgb="FF0070C0"/>
      <name val="Arial"/>
      <family val="2"/>
    </font>
    <font>
      <b/>
      <u/>
      <sz val="10"/>
      <color rgb="FF0070C0"/>
      <name val="Arial"/>
      <family val="2"/>
    </font>
    <font>
      <b/>
      <sz val="9"/>
      <color rgb="FF0070C0"/>
      <name val="Arial"/>
      <family val="2"/>
    </font>
    <font>
      <u/>
      <sz val="10"/>
      <color rgb="FF0070C0"/>
      <name val="Arial"/>
      <family val="2"/>
    </font>
    <font>
      <sz val="9"/>
      <color rgb="FF0070C0"/>
      <name val="Arial"/>
      <family val="2"/>
    </font>
    <font>
      <b/>
      <sz val="8"/>
      <color rgb="FF0070C0"/>
      <name val="Arial"/>
      <family val="2"/>
    </font>
    <font>
      <sz val="10"/>
      <color rgb="FF000000"/>
      <name val="Geneva"/>
    </font>
    <font>
      <sz val="10"/>
      <name val="Arial"/>
      <family val="2"/>
    </font>
    <font>
      <sz val="10"/>
      <color theme="1"/>
      <name val="Arial"/>
      <family val="2"/>
    </font>
    <font>
      <sz val="9"/>
      <color theme="1"/>
      <name val="Arial"/>
      <family val="2"/>
    </font>
    <font>
      <sz val="8"/>
      <color theme="1"/>
      <name val="Arial"/>
      <family val="2"/>
    </font>
    <font>
      <sz val="10"/>
      <color theme="1"/>
      <name val="Helv"/>
    </font>
    <font>
      <sz val="9"/>
      <color theme="0"/>
      <name val="Helv"/>
    </font>
    <font>
      <b/>
      <sz val="8"/>
      <color theme="1" tint="0.14999847407452621"/>
      <name val="Arial"/>
      <family val="2"/>
    </font>
    <font>
      <sz val="9"/>
      <color theme="1" tint="0.14999847407452621"/>
      <name val="Arial"/>
      <family val="2"/>
    </font>
    <font>
      <b/>
      <sz val="9"/>
      <color theme="1" tint="0.14999847407452621"/>
      <name val="Arial"/>
      <family val="2"/>
    </font>
    <font>
      <sz val="10"/>
      <color theme="1" tint="0.14999847407452621"/>
      <name val="Arial"/>
      <family val="2"/>
    </font>
    <font>
      <sz val="9"/>
      <color theme="1" tint="0.14999847407452621"/>
      <name val="Helv"/>
    </font>
    <font>
      <sz val="8"/>
      <color theme="1" tint="0.14999847407452621"/>
      <name val="Arial"/>
      <family val="2"/>
    </font>
    <font>
      <b/>
      <sz val="10"/>
      <color theme="1" tint="0.14999847407452621"/>
      <name val="Arial"/>
      <family val="2"/>
    </font>
    <font>
      <sz val="9"/>
      <color theme="1" tint="0.14999847407452621"/>
      <name val="MS Sans"/>
    </font>
    <font>
      <b/>
      <sz val="9"/>
      <color theme="1" tint="0.14999847407452621"/>
      <name val="Helv"/>
    </font>
    <font>
      <sz val="9"/>
      <color theme="0"/>
      <name val="MS Sans"/>
    </font>
    <font>
      <sz val="10"/>
      <color theme="1" tint="0.14999847407452621"/>
      <name val="Helv"/>
    </font>
    <font>
      <b/>
      <sz val="8"/>
      <color theme="1" tint="0.14999847407452621"/>
      <name val="Calibri"/>
      <family val="2"/>
      <scheme val="minor"/>
    </font>
    <font>
      <sz val="10"/>
      <color theme="1" tint="0.14999847407452621"/>
      <name val="Geneva"/>
      <family val="2"/>
    </font>
    <font>
      <sz val="9"/>
      <color theme="9" tint="-0.249977111117893"/>
      <name val="Arial"/>
      <family val="2"/>
    </font>
    <font>
      <sz val="8"/>
      <color theme="9" tint="-0.249977111117893"/>
      <name val="Arial"/>
      <family val="2"/>
    </font>
    <font>
      <b/>
      <sz val="9"/>
      <color theme="9" tint="-0.249977111117893"/>
      <name val="Arial"/>
      <family val="2"/>
    </font>
    <font>
      <sz val="9"/>
      <color theme="9" tint="-0.249977111117893"/>
      <name val="Geneva"/>
      <family val="2"/>
    </font>
    <font>
      <b/>
      <sz val="8"/>
      <color theme="9" tint="-0.249977111117893"/>
      <name val="Arial"/>
      <family val="2"/>
    </font>
    <font>
      <sz val="9"/>
      <color theme="9" tint="-0.249977111117893"/>
      <name val="MS Sans"/>
    </font>
    <font>
      <sz val="9"/>
      <color theme="9" tint="-0.249977111117893"/>
      <name val="Helv"/>
    </font>
    <font>
      <b/>
      <sz val="10"/>
      <color theme="4"/>
      <name val="Arial"/>
      <family val="2"/>
    </font>
    <font>
      <sz val="8"/>
      <color theme="1"/>
      <name val="Calibri"/>
      <family val="2"/>
      <scheme val="minor"/>
    </font>
    <font>
      <sz val="8"/>
      <name val="Calibri"/>
      <family val="2"/>
    </font>
    <font>
      <sz val="7"/>
      <color theme="1"/>
      <name val="Arial"/>
      <family val="2"/>
    </font>
    <font>
      <b/>
      <sz val="10"/>
      <name val="Calibri"/>
      <family val="2"/>
      <scheme val="minor"/>
    </font>
    <font>
      <sz val="10"/>
      <color rgb="FFFF0000"/>
      <name val="Helv"/>
    </font>
    <font>
      <b/>
      <sz val="11"/>
      <color rgb="FFFF0000"/>
      <name val="Segoe UI"/>
      <family val="2"/>
    </font>
    <font>
      <b/>
      <sz val="10"/>
      <name val="Century Gothic"/>
      <family val="2"/>
    </font>
    <font>
      <sz val="8"/>
      <name val="Arial"/>
      <family val="2"/>
    </font>
    <font>
      <sz val="10"/>
      <color rgb="FFFF0000"/>
      <name val="Arial"/>
      <family val="2"/>
    </font>
    <font>
      <u/>
      <sz val="14"/>
      <color theme="0" tint="-0.499984740745262"/>
      <name val="Arial"/>
      <family val="2"/>
    </font>
    <font>
      <u/>
      <sz val="14"/>
      <color theme="10"/>
      <name val="Arial"/>
      <family val="2"/>
    </font>
  </fonts>
  <fills count="14">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1" tint="0.499984740745262"/>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1"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4"/>
        <bgColor indexed="64"/>
      </patternFill>
    </fill>
  </fills>
  <borders count="51">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right/>
      <top style="thin">
        <color theme="4" tint="0.39997558519241921"/>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theme="6" tint="0.39994506668294322"/>
      </bottom>
      <diagonal/>
    </border>
    <border>
      <left/>
      <right/>
      <top style="thin">
        <color theme="6" tint="0.39994506668294322"/>
      </top>
      <bottom style="thin">
        <color theme="6" tint="0.39994506668294322"/>
      </bottom>
      <diagonal/>
    </border>
    <border>
      <left/>
      <right style="thin">
        <color theme="0"/>
      </right>
      <top style="double">
        <color theme="6" tint="-0.24994659260841701"/>
      </top>
      <bottom/>
      <diagonal/>
    </border>
    <border>
      <left style="thin">
        <color theme="0"/>
      </left>
      <right style="thin">
        <color theme="0"/>
      </right>
      <top style="double">
        <color theme="6" tint="-0.24994659260841701"/>
      </top>
      <bottom/>
      <diagonal/>
    </border>
    <border>
      <left style="thin">
        <color theme="0"/>
      </left>
      <right/>
      <top style="double">
        <color theme="6" tint="-0.24994659260841701"/>
      </top>
      <bottom/>
      <diagonal/>
    </border>
    <border>
      <left/>
      <right/>
      <top style="thin">
        <color theme="9" tint="0.39994506668294322"/>
      </top>
      <bottom style="thin">
        <color theme="9" tint="0.39994506668294322"/>
      </bottom>
      <diagonal/>
    </border>
    <border>
      <left/>
      <right/>
      <top style="thin">
        <color theme="9" tint="0.39994506668294322"/>
      </top>
      <bottom/>
      <diagonal/>
    </border>
    <border>
      <left/>
      <right style="thin">
        <color theme="0"/>
      </right>
      <top/>
      <bottom style="thin">
        <color theme="9" tint="0.39994506668294322"/>
      </bottom>
      <diagonal/>
    </border>
    <border>
      <left style="thin">
        <color theme="0"/>
      </left>
      <right style="thin">
        <color theme="0"/>
      </right>
      <top/>
      <bottom style="thin">
        <color theme="9" tint="0.39994506668294322"/>
      </bottom>
      <diagonal/>
    </border>
    <border>
      <left style="thin">
        <color theme="0"/>
      </left>
      <right/>
      <top/>
      <bottom style="thin">
        <color theme="9" tint="0.39994506668294322"/>
      </bottom>
      <diagonal/>
    </border>
    <border>
      <left/>
      <right style="thin">
        <color theme="0"/>
      </right>
      <top style="thin">
        <color theme="9" tint="0.39988402966399123"/>
      </top>
      <bottom style="thin">
        <color theme="9" tint="0.39994506668294322"/>
      </bottom>
      <diagonal/>
    </border>
    <border>
      <left style="thin">
        <color theme="0"/>
      </left>
      <right style="thin">
        <color theme="0"/>
      </right>
      <top style="thin">
        <color theme="9" tint="0.39988402966399123"/>
      </top>
      <bottom style="thin">
        <color theme="9" tint="0.39994506668294322"/>
      </bottom>
      <diagonal/>
    </border>
    <border>
      <left style="thin">
        <color theme="0"/>
      </left>
      <right/>
      <top style="thin">
        <color theme="9" tint="0.39988402966399123"/>
      </top>
      <bottom style="thin">
        <color theme="9" tint="0.39994506668294322"/>
      </bottom>
      <diagonal/>
    </border>
    <border>
      <left/>
      <right/>
      <top style="thin">
        <color rgb="FFFF9933"/>
      </top>
      <bottom style="thin">
        <color rgb="FFFF9933"/>
      </bottom>
      <diagonal/>
    </border>
    <border>
      <left/>
      <right style="thin">
        <color theme="0"/>
      </right>
      <top/>
      <bottom style="thin">
        <color rgb="FFFF9933"/>
      </bottom>
      <diagonal/>
    </border>
    <border>
      <left style="thin">
        <color theme="0"/>
      </left>
      <right style="thin">
        <color theme="0"/>
      </right>
      <top/>
      <bottom style="thin">
        <color rgb="FFFF9933"/>
      </bottom>
      <diagonal/>
    </border>
    <border>
      <left style="thin">
        <color theme="0"/>
      </left>
      <right/>
      <top/>
      <bottom style="thin">
        <color rgb="FFFF9933"/>
      </bottom>
      <diagonal/>
    </border>
    <border>
      <left/>
      <right style="thin">
        <color theme="0"/>
      </right>
      <top style="thin">
        <color rgb="FFFF9933"/>
      </top>
      <bottom/>
      <diagonal/>
    </border>
    <border>
      <left style="thin">
        <color theme="0"/>
      </left>
      <right style="thin">
        <color theme="0"/>
      </right>
      <top style="thin">
        <color rgb="FFFF9933"/>
      </top>
      <bottom/>
      <diagonal/>
    </border>
    <border>
      <left style="thin">
        <color theme="0"/>
      </left>
      <right/>
      <top style="thin">
        <color rgb="FFFF9933"/>
      </top>
      <bottom/>
      <diagonal/>
    </border>
    <border>
      <left/>
      <right/>
      <top style="thin">
        <color theme="3" tint="0.59996337778862885"/>
      </top>
      <bottom style="thin">
        <color theme="3" tint="0.59996337778862885"/>
      </bottom>
      <diagonal/>
    </border>
    <border>
      <left/>
      <right style="thin">
        <color theme="0"/>
      </right>
      <top/>
      <bottom style="thin">
        <color theme="3" tint="0.59996337778862885"/>
      </bottom>
      <diagonal/>
    </border>
    <border>
      <left style="thin">
        <color theme="0"/>
      </left>
      <right style="thin">
        <color theme="0"/>
      </right>
      <top/>
      <bottom style="thin">
        <color theme="3" tint="0.59996337778862885"/>
      </bottom>
      <diagonal/>
    </border>
    <border>
      <left style="thin">
        <color theme="0"/>
      </left>
      <right/>
      <top/>
      <bottom style="thin">
        <color theme="3" tint="0.59996337778862885"/>
      </bottom>
      <diagonal/>
    </border>
    <border>
      <left/>
      <right style="thin">
        <color theme="0"/>
      </right>
      <top style="thin">
        <color theme="3" tint="0.59996337778862885"/>
      </top>
      <bottom/>
      <diagonal/>
    </border>
    <border>
      <left style="thin">
        <color theme="0"/>
      </left>
      <right style="thin">
        <color theme="0"/>
      </right>
      <top style="thin">
        <color theme="3" tint="0.59996337778862885"/>
      </top>
      <bottom/>
      <diagonal/>
    </border>
    <border>
      <left style="thin">
        <color theme="0"/>
      </left>
      <right/>
      <top style="thin">
        <color theme="3" tint="0.59996337778862885"/>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hair">
        <color theme="0" tint="-0.24994659260841701"/>
      </left>
      <right style="thin">
        <color theme="0" tint="-0.24994659260841701"/>
      </right>
      <top style="hair">
        <color theme="0" tint="-0.24994659260841701"/>
      </top>
      <bottom/>
      <diagonal/>
    </border>
    <border>
      <left/>
      <right style="thin">
        <color theme="0"/>
      </right>
      <top style="hair">
        <color theme="0" tint="-0.24994659260841701"/>
      </top>
      <bottom style="thin">
        <color theme="0" tint="-0.34998626667073579"/>
      </bottom>
      <diagonal/>
    </border>
    <border>
      <left style="thin">
        <color theme="0"/>
      </left>
      <right style="thin">
        <color theme="0"/>
      </right>
      <top style="hair">
        <color theme="0" tint="-0.24994659260841701"/>
      </top>
      <bottom style="thin">
        <color theme="0" tint="-0.34998626667073579"/>
      </bottom>
      <diagonal/>
    </border>
    <border>
      <left style="thin">
        <color theme="0"/>
      </left>
      <right style="hair">
        <color theme="0" tint="-0.24994659260841701"/>
      </right>
      <top style="hair">
        <color theme="0" tint="-0.24994659260841701"/>
      </top>
      <bottom style="thin">
        <color theme="0" tint="-0.34998626667073579"/>
      </bottom>
      <diagonal/>
    </border>
    <border>
      <left style="hair">
        <color theme="0" tint="-0.24994659260841701"/>
      </left>
      <right style="thin">
        <color theme="0" tint="-0.24994659260841701"/>
      </right>
      <top/>
      <bottom style="hair">
        <color theme="0" tint="-0.24994659260841701"/>
      </bottom>
      <diagonal/>
    </border>
    <border>
      <left/>
      <right style="thin">
        <color theme="0" tint="-0.14996795556505021"/>
      </right>
      <top style="thin">
        <color theme="0" tint="-0.34998626667073579"/>
      </top>
      <bottom style="hair">
        <color theme="0" tint="-0.24994659260841701"/>
      </bottom>
      <diagonal/>
    </border>
    <border>
      <left style="thin">
        <color theme="0" tint="-0.14996795556505021"/>
      </left>
      <right style="thin">
        <color theme="0" tint="-0.14996795556505021"/>
      </right>
      <top style="thin">
        <color theme="0" tint="-0.34998626667073579"/>
      </top>
      <bottom style="hair">
        <color theme="0" tint="-0.24994659260841701"/>
      </bottom>
      <diagonal/>
    </border>
    <border>
      <left style="thin">
        <color theme="0" tint="-0.14996795556505021"/>
      </left>
      <right style="hair">
        <color theme="0" tint="-0.24994659260841701"/>
      </right>
      <top style="thin">
        <color theme="0" tint="-0.34998626667073579"/>
      </top>
      <bottom style="hair">
        <color theme="0" tint="-0.24994659260841701"/>
      </bottom>
      <diagonal/>
    </border>
    <border>
      <left/>
      <right/>
      <top style="thin">
        <color theme="9" tint="0.79998168889431442"/>
      </top>
      <bottom style="thin">
        <color theme="9" tint="0.79998168889431442"/>
      </bottom>
      <diagonal/>
    </border>
    <border>
      <left/>
      <right/>
      <top style="thin">
        <color theme="3" tint="0.59996337778862885"/>
      </top>
      <bottom/>
      <diagonal/>
    </border>
  </borders>
  <cellStyleXfs count="5">
    <xf numFmtId="0" fontId="0" fillId="0" borderId="0"/>
    <xf numFmtId="0" fontId="19"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41" fontId="55" fillId="0" borderId="0" applyFont="0" applyFill="0" applyBorder="0" applyAlignment="0" applyProtection="0"/>
  </cellStyleXfs>
  <cellXfs count="528">
    <xf numFmtId="0" fontId="0" fillId="0" borderId="0" xfId="0"/>
    <xf numFmtId="0" fontId="2" fillId="0" borderId="0" xfId="0" applyFont="1" applyAlignment="1">
      <alignment horizontal="left"/>
    </xf>
    <xf numFmtId="0" fontId="3"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left"/>
    </xf>
    <xf numFmtId="0" fontId="4" fillId="0" borderId="0" xfId="0" applyFont="1"/>
    <xf numFmtId="3" fontId="3" fillId="0" borderId="0" xfId="0" applyNumberFormat="1" applyFont="1" applyAlignment="1">
      <alignment horizontal="left"/>
    </xf>
    <xf numFmtId="0" fontId="4" fillId="0" borderId="0" xfId="0" applyFont="1" applyAlignment="1">
      <alignment horizontal="center"/>
    </xf>
    <xf numFmtId="0" fontId="9" fillId="0" borderId="0" xfId="0" applyFont="1" applyAlignment="1">
      <alignment horizontal="right"/>
    </xf>
    <xf numFmtId="0" fontId="10" fillId="0" borderId="0" xfId="0" quotePrefix="1" applyFont="1" applyAlignment="1">
      <alignment horizontal="left"/>
    </xf>
    <xf numFmtId="0" fontId="10" fillId="0" borderId="0" xfId="0" applyFont="1" applyAlignment="1">
      <alignment horizontal="left"/>
    </xf>
    <xf numFmtId="0" fontId="3" fillId="0" borderId="0" xfId="0" applyFont="1"/>
    <xf numFmtId="3" fontId="3" fillId="0" borderId="0" xfId="0" applyNumberFormat="1" applyFont="1"/>
    <xf numFmtId="0" fontId="4" fillId="0" borderId="0" xfId="0" applyFont="1" applyBorder="1"/>
    <xf numFmtId="0" fontId="2" fillId="0" borderId="0" xfId="0" quotePrefix="1" applyFont="1" applyAlignment="1">
      <alignment horizontal="left"/>
    </xf>
    <xf numFmtId="0" fontId="2" fillId="0" borderId="0" xfId="0" applyFont="1"/>
    <xf numFmtId="3" fontId="4" fillId="0" borderId="0" xfId="0" applyNumberFormat="1" applyFont="1" applyBorder="1"/>
    <xf numFmtId="0" fontId="9" fillId="0" borderId="0" xfId="0" applyFont="1"/>
    <xf numFmtId="0" fontId="2" fillId="0" borderId="0" xfId="0" applyFont="1" applyAlignment="1">
      <alignment horizontal="center"/>
    </xf>
    <xf numFmtId="0" fontId="10" fillId="0" borderId="0" xfId="0" applyFont="1"/>
    <xf numFmtId="0" fontId="7" fillId="0" borderId="0" xfId="0" applyFont="1"/>
    <xf numFmtId="0" fontId="11" fillId="0" borderId="0" xfId="0" applyFont="1"/>
    <xf numFmtId="0" fontId="12" fillId="0" borderId="0" xfId="0" applyFont="1"/>
    <xf numFmtId="0" fontId="0" fillId="0" borderId="0" xfId="0" applyBorder="1"/>
    <xf numFmtId="0" fontId="8" fillId="0" borderId="0" xfId="0" applyFont="1"/>
    <xf numFmtId="0" fontId="3" fillId="0" borderId="0" xfId="0" applyFont="1" applyBorder="1"/>
    <xf numFmtId="0" fontId="3" fillId="0" borderId="0" xfId="0" applyFont="1" applyAlignment="1">
      <alignment horizontal="center"/>
    </xf>
    <xf numFmtId="0" fontId="7" fillId="0" borderId="0" xfId="0" applyFont="1" applyBorder="1"/>
    <xf numFmtId="0" fontId="3" fillId="0" borderId="0" xfId="0" applyFont="1" applyFill="1" applyAlignment="1">
      <alignment horizontal="left"/>
    </xf>
    <xf numFmtId="0" fontId="3" fillId="0" borderId="0" xfId="0" applyFont="1" applyFill="1" applyAlignment="1">
      <alignment horizontal="center"/>
    </xf>
    <xf numFmtId="0" fontId="7" fillId="0" borderId="0" xfId="0" applyFont="1" applyFill="1" applyBorder="1"/>
    <xf numFmtId="0" fontId="7" fillId="0" borderId="0" xfId="0" applyFont="1" applyFill="1"/>
    <xf numFmtId="3" fontId="7" fillId="0" borderId="0" xfId="0" applyNumberFormat="1" applyFont="1"/>
    <xf numFmtId="0" fontId="2" fillId="0" borderId="0" xfId="0" applyFont="1" applyBorder="1" applyAlignment="1">
      <alignment horizontal="center"/>
    </xf>
    <xf numFmtId="0" fontId="5" fillId="0" borderId="0" xfId="0" applyFont="1"/>
    <xf numFmtId="3" fontId="2" fillId="0" borderId="0" xfId="0" applyNumberFormat="1" applyFont="1" applyBorder="1" applyAlignment="1">
      <alignment horizontal="right"/>
    </xf>
    <xf numFmtId="3" fontId="0" fillId="0" borderId="0" xfId="0" applyNumberFormat="1"/>
    <xf numFmtId="3" fontId="3" fillId="0" borderId="0" xfId="0" applyNumberFormat="1" applyFont="1" applyBorder="1" applyAlignment="1">
      <alignment horizontal="center"/>
    </xf>
    <xf numFmtId="0" fontId="2" fillId="0" borderId="0" xfId="0" applyFont="1" applyBorder="1"/>
    <xf numFmtId="0" fontId="3" fillId="0" borderId="0" xfId="0" applyFont="1" applyBorder="1" applyAlignment="1">
      <alignment horizontal="center"/>
    </xf>
    <xf numFmtId="0" fontId="7" fillId="0" borderId="0" xfId="0" applyFont="1" applyAlignment="1">
      <alignment horizontal="center"/>
    </xf>
    <xf numFmtId="0" fontId="6" fillId="0" borderId="0" xfId="0" applyFont="1" applyAlignment="1">
      <alignment horizontal="center"/>
    </xf>
    <xf numFmtId="0" fontId="8" fillId="0" borderId="0" xfId="0" applyFont="1" applyAlignment="1">
      <alignment horizontal="center"/>
    </xf>
    <xf numFmtId="0" fontId="5" fillId="0" borderId="0" xfId="0" applyFont="1" applyAlignment="1">
      <alignment horizontal="center"/>
    </xf>
    <xf numFmtId="0" fontId="5" fillId="0" borderId="0" xfId="0" applyFont="1" applyBorder="1"/>
    <xf numFmtId="3" fontId="10" fillId="0" borderId="0" xfId="0" applyNumberFormat="1" applyFont="1"/>
    <xf numFmtId="0" fontId="13" fillId="0" borderId="0" xfId="0" applyFont="1" applyAlignment="1">
      <alignment horizontal="center"/>
    </xf>
    <xf numFmtId="0" fontId="13" fillId="0" borderId="0" xfId="0" applyFont="1"/>
    <xf numFmtId="0" fontId="10" fillId="0" borderId="0" xfId="0" applyFont="1" applyAlignment="1">
      <alignment horizontal="center"/>
    </xf>
    <xf numFmtId="3" fontId="3" fillId="0" borderId="0" xfId="0" applyNumberFormat="1" applyFont="1" applyAlignment="1">
      <alignment horizontal="center"/>
    </xf>
    <xf numFmtId="0" fontId="10" fillId="0" borderId="0" xfId="0" applyFont="1" applyAlignment="1"/>
    <xf numFmtId="0" fontId="15" fillId="0" borderId="0" xfId="0" applyFont="1" applyAlignment="1"/>
    <xf numFmtId="3" fontId="15"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left"/>
    </xf>
    <xf numFmtId="0" fontId="11" fillId="0" borderId="0" xfId="0" applyFont="1" applyAlignment="1">
      <alignment horizontal="center"/>
    </xf>
    <xf numFmtId="0" fontId="10" fillId="0" borderId="0" xfId="0" quotePrefix="1" applyFont="1" applyBorder="1" applyAlignment="1">
      <alignment horizontal="left"/>
    </xf>
    <xf numFmtId="49" fontId="10" fillId="0" borderId="0" xfId="0" applyNumberFormat="1" applyFont="1" applyAlignment="1">
      <alignment horizontal="left"/>
    </xf>
    <xf numFmtId="0" fontId="16" fillId="0" borderId="0" xfId="0" quotePrefix="1" applyFont="1" applyAlignment="1">
      <alignment horizontal="left"/>
    </xf>
    <xf numFmtId="0" fontId="16" fillId="0" borderId="0" xfId="0" applyFont="1"/>
    <xf numFmtId="0" fontId="15" fillId="0" borderId="0" xfId="0" applyFont="1"/>
    <xf numFmtId="0" fontId="16" fillId="0" borderId="0" xfId="0" applyFont="1" applyAlignment="1">
      <alignment horizontal="left"/>
    </xf>
    <xf numFmtId="2" fontId="3" fillId="0" borderId="0" xfId="0" applyNumberFormat="1" applyFont="1" applyFill="1" applyBorder="1" applyAlignment="1">
      <alignment horizontal="right"/>
    </xf>
    <xf numFmtId="0" fontId="0" fillId="0" borderId="0" xfId="0" applyAlignment="1">
      <alignment horizontal="center"/>
    </xf>
    <xf numFmtId="0" fontId="0" fillId="0" borderId="0" xfId="0" applyFill="1"/>
    <xf numFmtId="0" fontId="17" fillId="0" borderId="0" xfId="0" applyFont="1"/>
    <xf numFmtId="0" fontId="10" fillId="0" borderId="0" xfId="0" applyFont="1" applyFill="1" applyAlignment="1"/>
    <xf numFmtId="0" fontId="1" fillId="0" borderId="0" xfId="0" applyFont="1"/>
    <xf numFmtId="0" fontId="20" fillId="2" borderId="2" xfId="0" applyFont="1" applyFill="1" applyBorder="1" applyAlignment="1">
      <alignment horizontal="center"/>
    </xf>
    <xf numFmtId="0" fontId="21" fillId="2" borderId="2" xfId="0" applyFont="1" applyFill="1" applyBorder="1"/>
    <xf numFmtId="0" fontId="22" fillId="2" borderId="2" xfId="0" applyFont="1" applyFill="1" applyBorder="1" applyAlignment="1">
      <alignment horizontal="left"/>
    </xf>
    <xf numFmtId="3" fontId="21" fillId="2" borderId="2" xfId="0" applyNumberFormat="1" applyFont="1" applyFill="1" applyBorder="1"/>
    <xf numFmtId="0" fontId="20" fillId="2" borderId="2" xfId="0" quotePrefix="1" applyFont="1" applyFill="1" applyBorder="1" applyAlignment="1">
      <alignment horizontal="center"/>
    </xf>
    <xf numFmtId="0" fontId="21" fillId="2" borderId="0" xfId="0" applyFont="1" applyFill="1"/>
    <xf numFmtId="0" fontId="21" fillId="2" borderId="0" xfId="0" applyFont="1" applyFill="1" applyBorder="1"/>
    <xf numFmtId="0" fontId="20" fillId="2" borderId="0" xfId="0" applyFont="1" applyFill="1" applyBorder="1" applyAlignment="1">
      <alignment horizontal="center"/>
    </xf>
    <xf numFmtId="0" fontId="22" fillId="2" borderId="0" xfId="0" applyFont="1" applyFill="1" applyBorder="1" applyAlignment="1">
      <alignment horizontal="left"/>
    </xf>
    <xf numFmtId="0" fontId="20" fillId="2" borderId="0" xfId="0" quotePrefix="1" applyFont="1" applyFill="1" applyBorder="1" applyAlignment="1">
      <alignment horizontal="center"/>
    </xf>
    <xf numFmtId="3" fontId="20" fillId="2" borderId="0" xfId="0" applyNumberFormat="1" applyFont="1" applyFill="1" applyBorder="1" applyAlignment="1">
      <alignment horizontal="center"/>
    </xf>
    <xf numFmtId="0" fontId="24" fillId="2" borderId="0" xfId="0" quotePrefix="1" applyFont="1" applyFill="1" applyBorder="1" applyAlignment="1">
      <alignment horizontal="left"/>
    </xf>
    <xf numFmtId="0" fontId="10" fillId="0" borderId="0" xfId="0" applyFont="1" applyFill="1" applyBorder="1"/>
    <xf numFmtId="0" fontId="25" fillId="0" borderId="0" xfId="0" applyFont="1" applyAlignment="1">
      <alignment horizontal="center" vertical="center"/>
    </xf>
    <xf numFmtId="0" fontId="0" fillId="0" borderId="0" xfId="0" applyAlignment="1"/>
    <xf numFmtId="0" fontId="26" fillId="0" borderId="0" xfId="1" applyFont="1" applyAlignment="1" applyProtection="1">
      <alignment horizontal="center"/>
    </xf>
    <xf numFmtId="3" fontId="2"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0" fillId="0" borderId="0" xfId="0" applyAlignment="1"/>
    <xf numFmtId="0" fontId="3" fillId="0" borderId="0" xfId="0" applyFont="1" applyFill="1"/>
    <xf numFmtId="0" fontId="2" fillId="0" borderId="0" xfId="0" quotePrefix="1" applyFont="1" applyFill="1" applyBorder="1" applyAlignment="1">
      <alignment horizontal="center"/>
    </xf>
    <xf numFmtId="0" fontId="7" fillId="0" borderId="0" xfId="0" applyFont="1" applyFill="1" applyBorder="1" applyAlignment="1">
      <alignment horizontal="right"/>
    </xf>
    <xf numFmtId="0" fontId="28" fillId="0" borderId="0" xfId="1" applyFont="1" applyAlignment="1" applyProtection="1"/>
    <xf numFmtId="0" fontId="1" fillId="0" borderId="0" xfId="0" applyFont="1" applyAlignment="1">
      <alignment horizontal="center"/>
    </xf>
    <xf numFmtId="0" fontId="29" fillId="0" borderId="0" xfId="0" applyFont="1" applyAlignment="1">
      <alignment horizontal="left" readingOrder="1"/>
    </xf>
    <xf numFmtId="3" fontId="3" fillId="0" borderId="0" xfId="0" applyNumberFormat="1" applyFont="1" applyBorder="1"/>
    <xf numFmtId="0" fontId="1" fillId="0" borderId="0" xfId="0" applyFont="1" applyAlignment="1">
      <alignment horizontal="justify" wrapText="1"/>
    </xf>
    <xf numFmtId="0" fontId="33" fillId="2" borderId="0" xfId="0" applyFont="1" applyFill="1"/>
    <xf numFmtId="0" fontId="33" fillId="2" borderId="0" xfId="0" applyFont="1" applyFill="1" applyBorder="1"/>
    <xf numFmtId="167" fontId="33" fillId="2" borderId="0" xfId="2" applyNumberFormat="1" applyFont="1" applyFill="1" applyBorder="1"/>
    <xf numFmtId="3" fontId="33" fillId="2" borderId="2" xfId="2" applyNumberFormat="1" applyFont="1" applyFill="1" applyBorder="1"/>
    <xf numFmtId="3" fontId="33" fillId="2" borderId="2" xfId="0" applyNumberFormat="1" applyFont="1" applyFill="1" applyBorder="1"/>
    <xf numFmtId="0" fontId="33" fillId="2" borderId="2" xfId="0" applyFont="1" applyFill="1" applyBorder="1"/>
    <xf numFmtId="3" fontId="11" fillId="0" borderId="0" xfId="0" applyNumberFormat="1" applyFont="1"/>
    <xf numFmtId="3" fontId="4" fillId="0" borderId="0" xfId="0" applyNumberFormat="1" applyFont="1"/>
    <xf numFmtId="0" fontId="37" fillId="0" borderId="0" xfId="0" applyFont="1"/>
    <xf numFmtId="0" fontId="38" fillId="0" borderId="0" xfId="1" applyFont="1" applyAlignment="1" applyProtection="1">
      <alignment horizontal="center"/>
    </xf>
    <xf numFmtId="3" fontId="10" fillId="0" borderId="0" xfId="0" applyNumberFormat="1" applyFont="1" applyAlignment="1">
      <alignment horizontal="left"/>
    </xf>
    <xf numFmtId="0" fontId="41" fillId="0" borderId="0" xfId="1" applyFont="1" applyAlignment="1" applyProtection="1">
      <alignment horizontal="center"/>
    </xf>
    <xf numFmtId="0" fontId="33" fillId="0" borderId="0" xfId="0" applyFont="1" applyAlignment="1">
      <alignment horizontal="left"/>
    </xf>
    <xf numFmtId="0" fontId="42" fillId="0" borderId="0" xfId="1" applyFont="1" applyAlignment="1" applyProtection="1">
      <alignment horizontal="center"/>
    </xf>
    <xf numFmtId="0" fontId="39" fillId="0" borderId="0" xfId="1" applyFont="1" applyAlignment="1" applyProtection="1">
      <alignment horizontal="center"/>
    </xf>
    <xf numFmtId="3" fontId="10" fillId="0" borderId="0" xfId="0" quotePrefix="1" applyNumberFormat="1" applyFont="1" applyAlignment="1">
      <alignment horizontal="left"/>
    </xf>
    <xf numFmtId="3" fontId="10" fillId="0" borderId="0" xfId="0" quotePrefix="1" applyNumberFormat="1" applyFont="1" applyFill="1" applyAlignment="1">
      <alignment horizontal="left"/>
    </xf>
    <xf numFmtId="165" fontId="10" fillId="0" borderId="0" xfId="0" applyNumberFormat="1" applyFont="1" applyFill="1" applyAlignment="1">
      <alignment horizontal="left"/>
    </xf>
    <xf numFmtId="0" fontId="5" fillId="0" borderId="0" xfId="0" applyFont="1" applyFill="1"/>
    <xf numFmtId="0" fontId="41" fillId="0" borderId="0" xfId="1" applyFont="1" applyFill="1" applyAlignment="1" applyProtection="1">
      <alignment horizontal="center"/>
    </xf>
    <xf numFmtId="0" fontId="1" fillId="0" borderId="0" xfId="0" applyFont="1" applyFill="1"/>
    <xf numFmtId="0" fontId="13" fillId="0" borderId="0" xfId="0" applyFont="1" applyFill="1" applyAlignment="1">
      <alignment horizontal="center"/>
    </xf>
    <xf numFmtId="0" fontId="21" fillId="0" borderId="2" xfId="0" applyFont="1" applyFill="1" applyBorder="1"/>
    <xf numFmtId="3" fontId="21" fillId="0" borderId="2" xfId="0" applyNumberFormat="1" applyFont="1" applyFill="1" applyBorder="1"/>
    <xf numFmtId="3" fontId="23" fillId="0" borderId="2" xfId="0" applyNumberFormat="1" applyFont="1" applyFill="1" applyBorder="1"/>
    <xf numFmtId="0" fontId="0" fillId="0" borderId="0" xfId="0" applyFill="1" applyAlignment="1">
      <alignment horizontal="center"/>
    </xf>
    <xf numFmtId="167" fontId="7" fillId="0" borderId="0" xfId="0" applyNumberFormat="1" applyFont="1"/>
    <xf numFmtId="3" fontId="10" fillId="0" borderId="0" xfId="0" applyNumberFormat="1" applyFont="1" applyFill="1"/>
    <xf numFmtId="0" fontId="4" fillId="0" borderId="0" xfId="0" applyFont="1" applyFill="1"/>
    <xf numFmtId="3" fontId="44" fillId="0" borderId="0" xfId="0" applyNumberFormat="1" applyFont="1"/>
    <xf numFmtId="3" fontId="40" fillId="0" borderId="0" xfId="0" applyNumberFormat="1" applyFont="1" applyFill="1" applyBorder="1"/>
    <xf numFmtId="3" fontId="1" fillId="0" borderId="0" xfId="0" applyNumberFormat="1" applyFont="1" applyFill="1"/>
    <xf numFmtId="3" fontId="3" fillId="0" borderId="0" xfId="0" applyNumberFormat="1" applyFont="1" applyFill="1"/>
    <xf numFmtId="0" fontId="46" fillId="0" borderId="0" xfId="0" applyFont="1" applyAlignment="1">
      <alignment horizontal="center"/>
    </xf>
    <xf numFmtId="0" fontId="47" fillId="0" borderId="0" xfId="0" applyFont="1"/>
    <xf numFmtId="0" fontId="48" fillId="0" borderId="0" xfId="1" applyFont="1" applyAlignment="1" applyProtection="1">
      <alignment horizontal="center"/>
    </xf>
    <xf numFmtId="0" fontId="49" fillId="0" borderId="0" xfId="1" applyFont="1" applyFill="1" applyAlignment="1" applyProtection="1"/>
    <xf numFmtId="0" fontId="51" fillId="0" borderId="0" xfId="1" applyFont="1" applyAlignment="1" applyProtection="1"/>
    <xf numFmtId="0" fontId="51" fillId="0" borderId="0" xfId="1" applyFont="1" applyFill="1" applyAlignment="1" applyProtection="1"/>
    <xf numFmtId="0" fontId="49" fillId="0" borderId="0" xfId="1" applyFont="1" applyAlignment="1" applyProtection="1"/>
    <xf numFmtId="3" fontId="3" fillId="0" borderId="0" xfId="0" applyNumberFormat="1" applyFont="1" applyFill="1" applyAlignment="1">
      <alignment horizontal="center"/>
    </xf>
    <xf numFmtId="0" fontId="43" fillId="4" borderId="0" xfId="0" applyFont="1" applyFill="1"/>
    <xf numFmtId="0" fontId="21" fillId="4" borderId="0" xfId="0" applyFont="1" applyFill="1"/>
    <xf numFmtId="0" fontId="20" fillId="4" borderId="0" xfId="0" applyFont="1" applyFill="1"/>
    <xf numFmtId="0" fontId="23" fillId="4" borderId="0" xfId="0" applyFont="1" applyFill="1"/>
    <xf numFmtId="3" fontId="10" fillId="0" borderId="0" xfId="0" applyNumberFormat="1" applyFont="1" applyAlignment="1">
      <alignment horizontal="center"/>
    </xf>
    <xf numFmtId="167" fontId="10" fillId="0" borderId="0" xfId="0" applyNumberFormat="1" applyFont="1" applyAlignment="1">
      <alignment horizontal="left"/>
    </xf>
    <xf numFmtId="0" fontId="56" fillId="0" borderId="0" xfId="0" applyFont="1" applyFill="1"/>
    <xf numFmtId="3" fontId="58" fillId="0" borderId="0" xfId="0" quotePrefix="1" applyNumberFormat="1" applyFont="1" applyFill="1" applyAlignment="1">
      <alignment horizontal="left"/>
    </xf>
    <xf numFmtId="3" fontId="56" fillId="0" borderId="0" xfId="0" applyNumberFormat="1" applyFont="1" applyFill="1"/>
    <xf numFmtId="0" fontId="59" fillId="0" borderId="0" xfId="0" applyFont="1" applyFill="1"/>
    <xf numFmtId="3" fontId="0" fillId="0" borderId="0" xfId="0" applyNumberFormat="1" applyFill="1"/>
    <xf numFmtId="0" fontId="20" fillId="8" borderId="6" xfId="0" applyFont="1" applyFill="1" applyBorder="1" applyAlignment="1">
      <alignment horizontal="center"/>
    </xf>
    <xf numFmtId="0" fontId="20" fillId="8" borderId="7" xfId="0" quotePrefix="1" applyFont="1" applyFill="1" applyBorder="1" applyAlignment="1">
      <alignment horizontal="center"/>
    </xf>
    <xf numFmtId="0" fontId="20" fillId="8" borderId="7" xfId="0" applyFont="1" applyFill="1" applyBorder="1" applyAlignment="1">
      <alignment horizontal="center"/>
    </xf>
    <xf numFmtId="0" fontId="20" fillId="7" borderId="8" xfId="0" applyFont="1" applyFill="1" applyBorder="1" applyAlignment="1">
      <alignment horizontal="center"/>
    </xf>
    <xf numFmtId="0" fontId="6" fillId="0" borderId="10" xfId="0" applyFont="1" applyBorder="1" applyAlignment="1">
      <alignment horizontal="left"/>
    </xf>
    <xf numFmtId="164" fontId="31" fillId="0" borderId="0" xfId="0" applyNumberFormat="1" applyFont="1" applyBorder="1" applyAlignment="1">
      <alignment horizontal="right"/>
    </xf>
    <xf numFmtId="164" fontId="30" fillId="0" borderId="0" xfId="0" applyNumberFormat="1" applyFont="1" applyBorder="1"/>
    <xf numFmtId="164" fontId="7" fillId="0" borderId="0" xfId="0" applyNumberFormat="1" applyFont="1" applyBorder="1"/>
    <xf numFmtId="164" fontId="7" fillId="0" borderId="0" xfId="0" applyNumberFormat="1" applyFont="1" applyFill="1" applyBorder="1"/>
    <xf numFmtId="0" fontId="20" fillId="8" borderId="0" xfId="0" applyFont="1" applyFill="1"/>
    <xf numFmtId="0" fontId="33" fillId="8" borderId="0" xfId="0" applyFont="1" applyFill="1" applyAlignment="1">
      <alignment horizontal="center"/>
    </xf>
    <xf numFmtId="0" fontId="2" fillId="8" borderId="0" xfId="0" applyFont="1" applyFill="1" applyBorder="1"/>
    <xf numFmtId="0" fontId="3" fillId="8" borderId="0" xfId="0" applyFont="1" applyFill="1" applyBorder="1" applyAlignment="1">
      <alignment horizontal="center"/>
    </xf>
    <xf numFmtId="0" fontId="20" fillId="8" borderId="11" xfId="0" quotePrefix="1" applyFont="1" applyFill="1" applyBorder="1" applyAlignment="1">
      <alignment horizontal="center"/>
    </xf>
    <xf numFmtId="164" fontId="20" fillId="8" borderId="12" xfId="0" applyNumberFormat="1" applyFont="1" applyFill="1" applyBorder="1" applyAlignment="1">
      <alignment horizontal="right"/>
    </xf>
    <xf numFmtId="164" fontId="20" fillId="7" borderId="13" xfId="0" applyNumberFormat="1" applyFont="1" applyFill="1" applyBorder="1" applyAlignment="1">
      <alignment horizontal="right"/>
    </xf>
    <xf numFmtId="0" fontId="20" fillId="8" borderId="0" xfId="0" applyFont="1" applyFill="1" applyAlignment="1">
      <alignment horizontal="left"/>
    </xf>
    <xf numFmtId="0" fontId="20" fillId="8" borderId="0" xfId="0" quotePrefix="1" applyFont="1" applyFill="1" applyAlignment="1">
      <alignment horizontal="left"/>
    </xf>
    <xf numFmtId="0" fontId="21" fillId="8" borderId="0" xfId="0" applyFont="1" applyFill="1"/>
    <xf numFmtId="41" fontId="31" fillId="0" borderId="0" xfId="0" applyNumberFormat="1" applyFont="1" applyBorder="1" applyAlignment="1">
      <alignment horizontal="right"/>
    </xf>
    <xf numFmtId="41" fontId="30" fillId="0" borderId="0" xfId="0" applyNumberFormat="1" applyFont="1" applyBorder="1"/>
    <xf numFmtId="41" fontId="20" fillId="8" borderId="12" xfId="0" applyNumberFormat="1" applyFont="1" applyFill="1" applyBorder="1" applyAlignment="1">
      <alignment horizontal="right"/>
    </xf>
    <xf numFmtId="0" fontId="61" fillId="0" borderId="9" xfId="0" applyFont="1" applyBorder="1" applyAlignment="1">
      <alignment horizontal="left"/>
    </xf>
    <xf numFmtId="41" fontId="62" fillId="0" borderId="9" xfId="2" applyNumberFormat="1" applyFont="1" applyBorder="1" applyAlignment="1">
      <alignment horizontal="center"/>
    </xf>
    <xf numFmtId="0" fontId="61" fillId="0" borderId="10" xfId="0" applyFont="1" applyBorder="1" applyAlignment="1">
      <alignment horizontal="left"/>
    </xf>
    <xf numFmtId="41" fontId="62" fillId="0" borderId="10" xfId="0" applyNumberFormat="1" applyFont="1" applyBorder="1" applyAlignment="1">
      <alignment horizontal="right"/>
    </xf>
    <xf numFmtId="41" fontId="62" fillId="0" borderId="10" xfId="0" applyNumberFormat="1" applyFont="1" applyBorder="1"/>
    <xf numFmtId="41" fontId="62" fillId="0" borderId="10" xfId="2" applyNumberFormat="1" applyFont="1" applyBorder="1" applyAlignment="1">
      <alignment horizontal="center"/>
    </xf>
    <xf numFmtId="164" fontId="62" fillId="0" borderId="9" xfId="0" applyNumberFormat="1" applyFont="1" applyBorder="1"/>
    <xf numFmtId="164" fontId="62" fillId="0" borderId="9" xfId="0" applyNumberFormat="1" applyFont="1" applyFill="1" applyBorder="1"/>
    <xf numFmtId="164" fontId="62" fillId="0" borderId="10" xfId="0" applyNumberFormat="1" applyFont="1" applyBorder="1" applyAlignment="1">
      <alignment horizontal="right"/>
    </xf>
    <xf numFmtId="164" fontId="62" fillId="0" borderId="10" xfId="0" applyNumberFormat="1" applyFont="1" applyBorder="1"/>
    <xf numFmtId="0" fontId="63" fillId="0" borderId="0" xfId="0" applyFont="1" applyBorder="1" applyAlignment="1">
      <alignment horizontal="center"/>
    </xf>
    <xf numFmtId="0" fontId="62" fillId="0" borderId="0" xfId="0" applyFont="1" applyBorder="1"/>
    <xf numFmtId="3" fontId="65" fillId="0" borderId="0" xfId="0" applyNumberFormat="1" applyFont="1" applyBorder="1"/>
    <xf numFmtId="0" fontId="66" fillId="0" borderId="0" xfId="0" quotePrefix="1" applyFont="1" applyBorder="1" applyAlignment="1">
      <alignment horizontal="left"/>
    </xf>
    <xf numFmtId="0" fontId="66" fillId="0" borderId="0" xfId="0" applyFont="1" applyBorder="1" applyAlignment="1">
      <alignment horizontal="left"/>
    </xf>
    <xf numFmtId="0" fontId="66" fillId="0" borderId="0" xfId="0" applyFont="1"/>
    <xf numFmtId="0" fontId="63" fillId="0" borderId="0" xfId="0" applyFont="1"/>
    <xf numFmtId="0" fontId="63" fillId="0" borderId="0" xfId="0" quotePrefix="1" applyFont="1" applyAlignment="1">
      <alignment horizontal="left"/>
    </xf>
    <xf numFmtId="0" fontId="66" fillId="0" borderId="0" xfId="0" applyFont="1" applyAlignment="1">
      <alignment horizontal="left"/>
    </xf>
    <xf numFmtId="0" fontId="66" fillId="0" borderId="0" xfId="0" quotePrefix="1" applyFont="1" applyAlignment="1">
      <alignment horizontal="left"/>
    </xf>
    <xf numFmtId="0" fontId="66" fillId="0" borderId="0" xfId="0" applyFont="1" applyAlignment="1">
      <alignment horizontal="right"/>
    </xf>
    <xf numFmtId="165" fontId="66" fillId="0" borderId="0" xfId="0" applyNumberFormat="1" applyFont="1"/>
    <xf numFmtId="0" fontId="62" fillId="0" borderId="0" xfId="0" applyFont="1"/>
    <xf numFmtId="166" fontId="66" fillId="0" borderId="0" xfId="0" applyNumberFormat="1" applyFont="1"/>
    <xf numFmtId="0" fontId="62" fillId="0" borderId="0" xfId="0" applyFont="1" applyAlignment="1">
      <alignment horizontal="center"/>
    </xf>
    <xf numFmtId="0" fontId="66" fillId="0" borderId="0" xfId="0" applyFont="1" applyAlignment="1">
      <alignment horizontal="justify" wrapText="1"/>
    </xf>
    <xf numFmtId="0" fontId="33" fillId="8" borderId="0" xfId="0" applyFont="1" applyFill="1"/>
    <xf numFmtId="0" fontId="66" fillId="0" borderId="0" xfId="0" applyFont="1" applyFill="1"/>
    <xf numFmtId="0" fontId="66" fillId="0" borderId="0" xfId="0" applyFont="1" applyFill="1" applyAlignment="1">
      <alignment horizontal="left"/>
    </xf>
    <xf numFmtId="0" fontId="63" fillId="0" borderId="0" xfId="0" applyFont="1" applyBorder="1"/>
    <xf numFmtId="0" fontId="64" fillId="0" borderId="0" xfId="0" applyFont="1"/>
    <xf numFmtId="0" fontId="63" fillId="0" borderId="0" xfId="0" applyFont="1" applyAlignment="1">
      <alignment horizontal="left"/>
    </xf>
    <xf numFmtId="0" fontId="13" fillId="8" borderId="0" xfId="0" applyFont="1" applyFill="1" applyAlignment="1">
      <alignment horizontal="center"/>
    </xf>
    <xf numFmtId="169" fontId="45" fillId="0" borderId="0" xfId="0" applyNumberFormat="1" applyFont="1" applyFill="1" applyBorder="1"/>
    <xf numFmtId="0" fontId="2" fillId="0" borderId="15" xfId="0" applyFont="1" applyBorder="1" applyAlignment="1">
      <alignment horizontal="center"/>
    </xf>
    <xf numFmtId="0" fontId="20" fillId="11" borderId="16" xfId="0" applyFont="1" applyFill="1" applyBorder="1" applyAlignment="1">
      <alignment horizontal="center"/>
    </xf>
    <xf numFmtId="0" fontId="20" fillId="11" borderId="17" xfId="0" quotePrefix="1" applyFont="1" applyFill="1" applyBorder="1" applyAlignment="1">
      <alignment horizontal="center"/>
    </xf>
    <xf numFmtId="0" fontId="20" fillId="11" borderId="17" xfId="0" applyFont="1" applyFill="1" applyBorder="1" applyAlignment="1">
      <alignment horizontal="center"/>
    </xf>
    <xf numFmtId="0" fontId="20" fillId="11" borderId="18" xfId="0" quotePrefix="1" applyFont="1" applyFill="1" applyBorder="1" applyAlignment="1">
      <alignment horizontal="center"/>
    </xf>
    <xf numFmtId="0" fontId="61" fillId="0" borderId="14" xfId="0" applyFont="1" applyBorder="1" applyAlignment="1">
      <alignment horizontal="left"/>
    </xf>
    <xf numFmtId="0" fontId="20" fillId="11" borderId="19" xfId="0" quotePrefix="1" applyFont="1" applyFill="1" applyBorder="1" applyAlignment="1">
      <alignment horizontal="center"/>
    </xf>
    <xf numFmtId="3" fontId="20" fillId="11" borderId="20" xfId="0" applyNumberFormat="1" applyFont="1" applyFill="1" applyBorder="1" applyAlignment="1">
      <alignment horizontal="right"/>
    </xf>
    <xf numFmtId="0" fontId="20" fillId="11" borderId="0" xfId="0" applyFont="1" applyFill="1"/>
    <xf numFmtId="0" fontId="33" fillId="11" borderId="0" xfId="0" applyFont="1" applyFill="1"/>
    <xf numFmtId="0" fontId="20" fillId="11" borderId="0" xfId="0" applyFont="1" applyFill="1" applyBorder="1"/>
    <xf numFmtId="0" fontId="33" fillId="11" borderId="0" xfId="0" applyFont="1" applyFill="1" applyBorder="1" applyAlignment="1">
      <alignment horizontal="center"/>
    </xf>
    <xf numFmtId="0" fontId="33" fillId="11" borderId="0" xfId="0" applyFont="1" applyFill="1" applyAlignment="1">
      <alignment horizontal="center"/>
    </xf>
    <xf numFmtId="0" fontId="65" fillId="0" borderId="0" xfId="0" applyFont="1"/>
    <xf numFmtId="3" fontId="65" fillId="0" borderId="0" xfId="0" applyNumberFormat="1" applyFont="1"/>
    <xf numFmtId="0" fontId="62" fillId="0" borderId="0" xfId="0" applyFont="1" applyFill="1" applyAlignment="1">
      <alignment horizontal="center"/>
    </xf>
    <xf numFmtId="0" fontId="67" fillId="0" borderId="0" xfId="1" applyFont="1" applyAlignment="1" applyProtection="1">
      <alignment horizontal="center"/>
    </xf>
    <xf numFmtId="0" fontId="66" fillId="0" borderId="0" xfId="0" applyFont="1" applyAlignment="1">
      <alignment horizontal="center"/>
    </xf>
    <xf numFmtId="3" fontId="62" fillId="0" borderId="0" xfId="0" applyNumberFormat="1" applyFont="1" applyBorder="1" applyAlignment="1">
      <alignment horizontal="right"/>
    </xf>
    <xf numFmtId="0" fontId="66" fillId="0" borderId="0" xfId="0" applyFont="1" applyAlignment="1"/>
    <xf numFmtId="3" fontId="62" fillId="0" borderId="0" xfId="0" applyNumberFormat="1" applyFont="1" applyAlignment="1">
      <alignment horizontal="center"/>
    </xf>
    <xf numFmtId="0" fontId="62" fillId="0" borderId="0" xfId="0" applyFont="1" applyBorder="1" applyAlignment="1">
      <alignment horizontal="right"/>
    </xf>
    <xf numFmtId="3" fontId="63" fillId="0" borderId="0" xfId="0" applyNumberFormat="1" applyFont="1" applyBorder="1" applyAlignment="1">
      <alignment horizontal="right"/>
    </xf>
    <xf numFmtId="3" fontId="62" fillId="0" borderId="0" xfId="0" applyNumberFormat="1" applyFont="1"/>
    <xf numFmtId="0" fontId="64" fillId="0" borderId="0" xfId="0" applyFont="1" applyAlignment="1">
      <alignment horizontal="center"/>
    </xf>
    <xf numFmtId="0" fontId="62" fillId="0" borderId="0" xfId="0" applyFont="1" applyAlignment="1">
      <alignment horizontal="left"/>
    </xf>
    <xf numFmtId="0" fontId="63" fillId="0" borderId="0" xfId="0" applyFont="1" applyAlignment="1">
      <alignment horizontal="center"/>
    </xf>
    <xf numFmtId="0" fontId="63" fillId="0" borderId="1" xfId="0" applyFont="1" applyFill="1" applyBorder="1" applyAlignment="1">
      <alignment horizontal="center"/>
    </xf>
    <xf numFmtId="0" fontId="63" fillId="0" borderId="0" xfId="0" applyFont="1" applyFill="1" applyBorder="1" applyAlignment="1">
      <alignment horizontal="center"/>
    </xf>
    <xf numFmtId="3" fontId="62" fillId="0" borderId="0" xfId="0" applyNumberFormat="1" applyFont="1" applyFill="1" applyBorder="1" applyAlignment="1">
      <alignment horizontal="right"/>
    </xf>
    <xf numFmtId="0" fontId="62" fillId="0" borderId="0" xfId="0" applyFont="1" applyFill="1" applyBorder="1" applyAlignment="1">
      <alignment horizontal="right"/>
    </xf>
    <xf numFmtId="3" fontId="63" fillId="0" borderId="0" xfId="0" applyNumberFormat="1" applyFont="1" applyFill="1" applyBorder="1" applyAlignment="1">
      <alignment horizontal="right"/>
    </xf>
    <xf numFmtId="3" fontId="61" fillId="0" borderId="0" xfId="0" applyNumberFormat="1" applyFont="1" applyBorder="1" applyAlignment="1">
      <alignment horizontal="center"/>
    </xf>
    <xf numFmtId="0" fontId="61" fillId="0" borderId="0" xfId="0" applyFont="1" applyBorder="1" applyAlignment="1">
      <alignment horizontal="center"/>
    </xf>
    <xf numFmtId="0" fontId="68" fillId="0" borderId="0" xfId="0" applyFont="1"/>
    <xf numFmtId="0" fontId="69" fillId="0" borderId="0" xfId="0" applyFont="1"/>
    <xf numFmtId="0" fontId="68" fillId="0" borderId="0" xfId="0" applyFont="1" applyAlignment="1">
      <alignment horizontal="right"/>
    </xf>
    <xf numFmtId="0" fontId="61" fillId="0" borderId="0" xfId="0" applyFont="1"/>
    <xf numFmtId="0" fontId="65" fillId="0" borderId="0" xfId="0" applyFont="1" applyAlignment="1">
      <alignment horizontal="center"/>
    </xf>
    <xf numFmtId="0" fontId="63" fillId="0" borderId="0" xfId="0" quotePrefix="1" applyFont="1" applyFill="1" applyAlignment="1">
      <alignment horizontal="left"/>
    </xf>
    <xf numFmtId="0" fontId="65" fillId="0" borderId="0" xfId="0" applyFont="1" applyFill="1" applyAlignment="1">
      <alignment horizontal="center"/>
    </xf>
    <xf numFmtId="0" fontId="62" fillId="0" borderId="0" xfId="0" applyFont="1" applyFill="1"/>
    <xf numFmtId="3" fontId="62" fillId="0" borderId="0" xfId="0" applyNumberFormat="1" applyFont="1" applyFill="1" applyBorder="1"/>
    <xf numFmtId="0" fontId="62" fillId="0" borderId="0" xfId="0" applyFont="1" applyFill="1" applyBorder="1"/>
    <xf numFmtId="3" fontId="63" fillId="0" borderId="0" xfId="0" applyNumberFormat="1" applyFont="1" applyFill="1" applyBorder="1"/>
    <xf numFmtId="0" fontId="69" fillId="0" borderId="0" xfId="0" applyFont="1" applyBorder="1" applyAlignment="1">
      <alignment horizontal="center"/>
    </xf>
    <xf numFmtId="0" fontId="63" fillId="0" borderId="0" xfId="0" quotePrefix="1" applyFont="1" applyBorder="1" applyAlignment="1">
      <alignment horizontal="left"/>
    </xf>
    <xf numFmtId="0" fontId="63" fillId="0" borderId="0" xfId="0" applyFont="1" applyFill="1" applyBorder="1"/>
    <xf numFmtId="0" fontId="20" fillId="11" borderId="18" xfId="0" applyFont="1" applyFill="1" applyBorder="1" applyAlignment="1">
      <alignment horizontal="center"/>
    </xf>
    <xf numFmtId="0" fontId="66" fillId="0" borderId="0" xfId="0" applyFont="1" applyBorder="1" applyAlignment="1">
      <alignment horizontal="center"/>
    </xf>
    <xf numFmtId="167" fontId="62" fillId="0" borderId="14" xfId="2" applyNumberFormat="1" applyFont="1" applyBorder="1"/>
    <xf numFmtId="0" fontId="33" fillId="11" borderId="0" xfId="0" applyFont="1" applyFill="1" applyAlignment="1">
      <alignment horizontal="left"/>
    </xf>
    <xf numFmtId="0" fontId="64" fillId="0" borderId="0" xfId="0" applyFont="1" applyFill="1"/>
    <xf numFmtId="168" fontId="66" fillId="0" borderId="0" xfId="0" applyNumberFormat="1" applyFont="1"/>
    <xf numFmtId="168" fontId="62" fillId="0" borderId="0" xfId="0" applyNumberFormat="1" applyFont="1"/>
    <xf numFmtId="168" fontId="64" fillId="0" borderId="0" xfId="0" applyNumberFormat="1" applyFont="1"/>
    <xf numFmtId="168" fontId="64" fillId="0" borderId="0" xfId="0" applyNumberFormat="1" applyFont="1" applyFill="1"/>
    <xf numFmtId="3" fontId="66" fillId="0" borderId="0" xfId="0" applyNumberFormat="1" applyFont="1"/>
    <xf numFmtId="3" fontId="66" fillId="0" borderId="0" xfId="0" applyNumberFormat="1" applyFont="1" applyFill="1"/>
    <xf numFmtId="0" fontId="63" fillId="0" borderId="0" xfId="0" applyFont="1" applyFill="1"/>
    <xf numFmtId="0" fontId="33" fillId="11" borderId="0" xfId="0" applyFont="1" applyFill="1" applyBorder="1"/>
    <xf numFmtId="0" fontId="60" fillId="11" borderId="0" xfId="0" applyFont="1" applyFill="1"/>
    <xf numFmtId="0" fontId="70" fillId="11" borderId="0" xfId="0" applyFont="1" applyFill="1"/>
    <xf numFmtId="0" fontId="65" fillId="0" borderId="0" xfId="0" applyFont="1" applyBorder="1"/>
    <xf numFmtId="0" fontId="65" fillId="0" borderId="0" xfId="0" applyFont="1" applyFill="1"/>
    <xf numFmtId="165" fontId="66" fillId="0" borderId="0" xfId="0" applyNumberFormat="1" applyFont="1" applyAlignment="1">
      <alignment horizontal="left"/>
    </xf>
    <xf numFmtId="4" fontId="63" fillId="0" borderId="0" xfId="0" applyNumberFormat="1" applyFont="1" applyBorder="1" applyAlignment="1">
      <alignment horizontal="right"/>
    </xf>
    <xf numFmtId="3" fontId="63" fillId="0" borderId="0" xfId="0" applyNumberFormat="1" applyFont="1" applyBorder="1" applyAlignment="1">
      <alignment horizontal="center"/>
    </xf>
    <xf numFmtId="0" fontId="61" fillId="0" borderId="0" xfId="0" applyFont="1" applyAlignment="1">
      <alignment horizontal="center"/>
    </xf>
    <xf numFmtId="0" fontId="69" fillId="0" borderId="0" xfId="0" applyFont="1" applyAlignment="1">
      <alignment horizontal="center"/>
    </xf>
    <xf numFmtId="0" fontId="69" fillId="0" borderId="0" xfId="0" applyFont="1" applyBorder="1"/>
    <xf numFmtId="4" fontId="62" fillId="0" borderId="0" xfId="0" applyNumberFormat="1" applyFont="1"/>
    <xf numFmtId="2" fontId="62" fillId="0" borderId="0" xfId="0" applyNumberFormat="1" applyFont="1"/>
    <xf numFmtId="0" fontId="20" fillId="11" borderId="0" xfId="0" quotePrefix="1" applyFont="1" applyFill="1" applyAlignment="1">
      <alignment horizontal="left"/>
    </xf>
    <xf numFmtId="0" fontId="6" fillId="0" borderId="22" xfId="0" applyFont="1" applyBorder="1" applyAlignment="1">
      <alignment horizontal="left"/>
    </xf>
    <xf numFmtId="3" fontId="3" fillId="0" borderId="22" xfId="0" applyNumberFormat="1" applyFont="1" applyBorder="1"/>
    <xf numFmtId="37" fontId="3" fillId="0" borderId="22" xfId="0" applyNumberFormat="1" applyFont="1" applyBorder="1"/>
    <xf numFmtId="37" fontId="3" fillId="0" borderId="22" xfId="0" applyNumberFormat="1" applyFont="1" applyFill="1" applyBorder="1"/>
    <xf numFmtId="37" fontId="57" fillId="0" borderId="22" xfId="0" applyNumberFormat="1" applyFont="1" applyFill="1" applyBorder="1"/>
    <xf numFmtId="0" fontId="3" fillId="0" borderId="22" xfId="0" applyFont="1" applyBorder="1" applyAlignment="1">
      <alignment horizontal="right"/>
    </xf>
    <xf numFmtId="0" fontId="3" fillId="0" borderId="22" xfId="0" applyFont="1" applyBorder="1"/>
    <xf numFmtId="164" fontId="3" fillId="0" borderId="22" xfId="0" applyNumberFormat="1" applyFont="1" applyBorder="1" applyAlignment="1">
      <alignment horizontal="right"/>
    </xf>
    <xf numFmtId="164" fontId="3" fillId="0" borderId="22" xfId="0" applyNumberFormat="1" applyFont="1" applyBorder="1"/>
    <xf numFmtId="164" fontId="3" fillId="0" borderId="22" xfId="0" applyNumberFormat="1" applyFont="1" applyFill="1" applyBorder="1"/>
    <xf numFmtId="164" fontId="57" fillId="0" borderId="22" xfId="0" applyNumberFormat="1" applyFont="1" applyFill="1" applyBorder="1"/>
    <xf numFmtId="164" fontId="3" fillId="0" borderId="22" xfId="0" applyNumberFormat="1" applyFont="1" applyFill="1" applyBorder="1" applyAlignment="1">
      <alignment horizontal="right"/>
    </xf>
    <xf numFmtId="0" fontId="20" fillId="10" borderId="0" xfId="0" applyFont="1" applyFill="1" applyAlignment="1">
      <alignment horizontal="left"/>
    </xf>
    <xf numFmtId="0" fontId="20" fillId="10" borderId="23" xfId="0" applyFont="1" applyFill="1" applyBorder="1" applyAlignment="1">
      <alignment horizontal="center"/>
    </xf>
    <xf numFmtId="0" fontId="20" fillId="10" borderId="24" xfId="0" quotePrefix="1" applyFont="1" applyFill="1" applyBorder="1" applyAlignment="1">
      <alignment horizontal="center"/>
    </xf>
    <xf numFmtId="0" fontId="20" fillId="10" borderId="24" xfId="0" applyFont="1" applyFill="1" applyBorder="1" applyAlignment="1">
      <alignment horizontal="center"/>
    </xf>
    <xf numFmtId="0" fontId="20" fillId="3" borderId="25" xfId="0" applyFont="1" applyFill="1" applyBorder="1" applyAlignment="1">
      <alignment horizontal="center"/>
    </xf>
    <xf numFmtId="0" fontId="20" fillId="10" borderId="26" xfId="0" quotePrefix="1" applyFont="1" applyFill="1" applyBorder="1" applyAlignment="1">
      <alignment horizontal="center"/>
    </xf>
    <xf numFmtId="0" fontId="20" fillId="10" borderId="0" xfId="0" quotePrefix="1" applyFont="1" applyFill="1" applyAlignment="1">
      <alignment horizontal="left"/>
    </xf>
    <xf numFmtId="0" fontId="20" fillId="10" borderId="0" xfId="0" applyFont="1" applyFill="1"/>
    <xf numFmtId="0" fontId="33" fillId="10" borderId="0" xfId="0" applyFont="1" applyFill="1"/>
    <xf numFmtId="0" fontId="20" fillId="6" borderId="0" xfId="0" applyFont="1" applyFill="1"/>
    <xf numFmtId="4" fontId="62" fillId="0" borderId="14" xfId="0" applyNumberFormat="1" applyFont="1" applyBorder="1"/>
    <xf numFmtId="4" fontId="62" fillId="0" borderId="14" xfId="0" applyNumberFormat="1" applyFont="1" applyFill="1" applyBorder="1"/>
    <xf numFmtId="4" fontId="32" fillId="0" borderId="15" xfId="0" applyNumberFormat="1" applyFont="1" applyFill="1" applyBorder="1"/>
    <xf numFmtId="4" fontId="20" fillId="11" borderId="20" xfId="0" applyNumberFormat="1" applyFont="1" applyFill="1" applyBorder="1" applyAlignment="1">
      <alignment horizontal="right"/>
    </xf>
    <xf numFmtId="0" fontId="20" fillId="12" borderId="18" xfId="0" quotePrefix="1" applyFont="1" applyFill="1" applyBorder="1" applyAlignment="1">
      <alignment horizontal="center"/>
    </xf>
    <xf numFmtId="4" fontId="20" fillId="12" borderId="21" xfId="0" applyNumberFormat="1" applyFont="1" applyFill="1" applyBorder="1" applyAlignment="1">
      <alignment horizontal="right"/>
    </xf>
    <xf numFmtId="0" fontId="63" fillId="0" borderId="15" xfId="0" applyFont="1" applyBorder="1" applyAlignment="1">
      <alignment horizontal="center"/>
    </xf>
    <xf numFmtId="3" fontId="64" fillId="0" borderId="0" xfId="0" applyNumberFormat="1" applyFont="1"/>
    <xf numFmtId="3" fontId="64" fillId="0" borderId="0" xfId="0" applyNumberFormat="1" applyFont="1" applyFill="1"/>
    <xf numFmtId="0" fontId="71" fillId="0" borderId="0" xfId="0" applyFont="1"/>
    <xf numFmtId="3" fontId="71" fillId="0" borderId="0" xfId="0" applyNumberFormat="1" applyFont="1"/>
    <xf numFmtId="0" fontId="61" fillId="0" borderId="0" xfId="0" applyFont="1" applyFill="1"/>
    <xf numFmtId="3" fontId="66" fillId="0" borderId="0" xfId="0" quotePrefix="1" applyNumberFormat="1" applyFont="1" applyAlignment="1">
      <alignment horizontal="left"/>
    </xf>
    <xf numFmtId="3" fontId="66" fillId="0" borderId="0" xfId="0" quotePrefix="1" applyNumberFormat="1" applyFont="1" applyFill="1" applyAlignment="1">
      <alignment horizontal="left"/>
    </xf>
    <xf numFmtId="0" fontId="21" fillId="0" borderId="0" xfId="0" applyFont="1"/>
    <xf numFmtId="0" fontId="21" fillId="11" borderId="0" xfId="0" applyFont="1" applyFill="1"/>
    <xf numFmtId="0" fontId="71" fillId="0" borderId="0" xfId="0" applyFont="1" applyFill="1"/>
    <xf numFmtId="3" fontId="62" fillId="0" borderId="0" xfId="0" applyNumberFormat="1" applyFont="1" applyFill="1"/>
    <xf numFmtId="0" fontId="73" fillId="0" borderId="0" xfId="0" applyFont="1"/>
    <xf numFmtId="0" fontId="73" fillId="0" borderId="0" xfId="0" applyFont="1" applyFill="1"/>
    <xf numFmtId="0" fontId="62" fillId="0" borderId="0" xfId="0" quotePrefix="1" applyFont="1" applyAlignment="1">
      <alignment horizontal="left"/>
    </xf>
    <xf numFmtId="0" fontId="66" fillId="0" borderId="0" xfId="0" applyNumberFormat="1" applyFont="1" applyFill="1" applyBorder="1" applyAlignment="1"/>
    <xf numFmtId="3" fontId="65" fillId="0" borderId="0" xfId="0" applyNumberFormat="1" applyFont="1" applyFill="1"/>
    <xf numFmtId="4" fontId="72" fillId="0" borderId="0" xfId="0" applyNumberFormat="1" applyFont="1" applyFill="1" applyBorder="1"/>
    <xf numFmtId="0" fontId="61" fillId="0" borderId="29" xfId="0" applyFont="1" applyBorder="1" applyAlignment="1">
      <alignment horizontal="left"/>
    </xf>
    <xf numFmtId="0" fontId="63" fillId="0" borderId="29" xfId="0" applyFont="1" applyBorder="1" applyAlignment="1">
      <alignment horizontal="center"/>
    </xf>
    <xf numFmtId="0" fontId="20" fillId="13" borderId="30" xfId="0" applyFont="1" applyFill="1" applyBorder="1" applyAlignment="1">
      <alignment horizontal="center"/>
    </xf>
    <xf numFmtId="0" fontId="20" fillId="13" borderId="31" xfId="0" applyFont="1" applyFill="1" applyBorder="1" applyAlignment="1">
      <alignment horizontal="center"/>
    </xf>
    <xf numFmtId="0" fontId="20" fillId="13" borderId="33" xfId="0" quotePrefix="1" applyFont="1" applyFill="1" applyBorder="1" applyAlignment="1">
      <alignment horizontal="center"/>
    </xf>
    <xf numFmtId="0" fontId="62" fillId="13" borderId="0" xfId="0" applyFont="1" applyFill="1"/>
    <xf numFmtId="0" fontId="20" fillId="13" borderId="0" xfId="0" applyFont="1" applyFill="1"/>
    <xf numFmtId="0" fontId="33" fillId="13" borderId="0" xfId="0" applyFont="1" applyFill="1"/>
    <xf numFmtId="0" fontId="20" fillId="7" borderId="7" xfId="0" applyFont="1" applyFill="1" applyBorder="1" applyAlignment="1">
      <alignment horizontal="center"/>
    </xf>
    <xf numFmtId="41" fontId="20" fillId="7" borderId="12" xfId="0" applyNumberFormat="1" applyFont="1" applyFill="1" applyBorder="1" applyAlignment="1">
      <alignment horizontal="right"/>
    </xf>
    <xf numFmtId="0" fontId="20" fillId="5" borderId="32" xfId="0" applyFont="1" applyFill="1" applyBorder="1" applyAlignment="1">
      <alignment horizontal="center"/>
    </xf>
    <xf numFmtId="3" fontId="72" fillId="0" borderId="5" xfId="0" applyNumberFormat="1" applyFont="1" applyFill="1" applyBorder="1"/>
    <xf numFmtId="0" fontId="64" fillId="0" borderId="3" xfId="0" applyFont="1" applyFill="1" applyBorder="1"/>
    <xf numFmtId="0" fontId="64" fillId="0" borderId="0" xfId="0" applyFont="1" applyFill="1" applyBorder="1"/>
    <xf numFmtId="0" fontId="64" fillId="0" borderId="4" xfId="0" applyFont="1" applyFill="1" applyBorder="1"/>
    <xf numFmtId="0" fontId="20" fillId="6" borderId="36" xfId="0" applyFont="1" applyFill="1" applyBorder="1" applyAlignment="1">
      <alignment horizontal="center"/>
    </xf>
    <xf numFmtId="0" fontId="20" fillId="6" borderId="36" xfId="0" quotePrefix="1" applyFont="1" applyFill="1" applyBorder="1" applyAlignment="1">
      <alignment horizontal="center"/>
    </xf>
    <xf numFmtId="0" fontId="6" fillId="0" borderId="37" xfId="0" applyFont="1" applyBorder="1" applyAlignment="1">
      <alignment horizontal="left"/>
    </xf>
    <xf numFmtId="0" fontId="2" fillId="0" borderId="37" xfId="0" applyFont="1" applyBorder="1" applyAlignment="1">
      <alignment horizontal="center"/>
    </xf>
    <xf numFmtId="0" fontId="20" fillId="6" borderId="38" xfId="0" quotePrefix="1" applyFont="1" applyFill="1" applyBorder="1" applyAlignment="1">
      <alignment horizontal="center"/>
    </xf>
    <xf numFmtId="0" fontId="60" fillId="6" borderId="0" xfId="0" applyFont="1" applyFill="1"/>
    <xf numFmtId="0" fontId="6" fillId="0" borderId="36" xfId="0" applyFont="1" applyBorder="1" applyAlignment="1">
      <alignment horizontal="left"/>
    </xf>
    <xf numFmtId="0" fontId="12" fillId="0" borderId="37" xfId="0" applyFont="1" applyBorder="1" applyAlignment="1">
      <alignment horizontal="center"/>
    </xf>
    <xf numFmtId="0" fontId="23" fillId="6" borderId="6" xfId="0" applyFont="1" applyFill="1" applyBorder="1" applyAlignment="1">
      <alignment horizontal="center"/>
    </xf>
    <xf numFmtId="0" fontId="20" fillId="6" borderId="7" xfId="0" applyNumberFormat="1" applyFont="1" applyFill="1" applyBorder="1" applyAlignment="1">
      <alignment horizontal="center"/>
    </xf>
    <xf numFmtId="0" fontId="20" fillId="6" borderId="7" xfId="0" quotePrefix="1" applyNumberFormat="1" applyFont="1" applyFill="1" applyBorder="1" applyAlignment="1">
      <alignment horizontal="center"/>
    </xf>
    <xf numFmtId="0" fontId="20" fillId="6" borderId="7" xfId="0" quotePrefix="1" applyFont="1" applyFill="1" applyBorder="1" applyAlignment="1">
      <alignment horizontal="center"/>
    </xf>
    <xf numFmtId="164" fontId="3" fillId="0" borderId="36" xfId="2" applyNumberFormat="1" applyFont="1" applyBorder="1" applyAlignment="1">
      <alignment horizontal="right"/>
    </xf>
    <xf numFmtId="164" fontId="3" fillId="0" borderId="36" xfId="2" applyNumberFormat="1" applyFont="1" applyFill="1" applyBorder="1" applyAlignment="1">
      <alignment horizontal="right"/>
    </xf>
    <xf numFmtId="0" fontId="20" fillId="9" borderId="8" xfId="0" quotePrefix="1" applyFont="1" applyFill="1" applyBorder="1" applyAlignment="1">
      <alignment horizontal="center"/>
    </xf>
    <xf numFmtId="0" fontId="20" fillId="6" borderId="39" xfId="0" applyFont="1" applyFill="1" applyBorder="1" applyAlignment="1">
      <alignment horizontal="center" vertical="center"/>
    </xf>
    <xf numFmtId="0" fontId="3" fillId="0" borderId="0" xfId="0" applyFont="1" applyAlignment="1">
      <alignment vertical="center"/>
    </xf>
    <xf numFmtId="41" fontId="3" fillId="0" borderId="36" xfId="4" applyFont="1" applyBorder="1" applyAlignment="1">
      <alignment horizontal="right"/>
    </xf>
    <xf numFmtId="41" fontId="3" fillId="0" borderId="36" xfId="4" applyFont="1" applyFill="1" applyBorder="1" applyAlignment="1">
      <alignment horizontal="right"/>
    </xf>
    <xf numFmtId="41" fontId="3" fillId="0" borderId="37" xfId="4" applyFont="1" applyBorder="1" applyAlignment="1">
      <alignment horizontal="right"/>
    </xf>
    <xf numFmtId="41" fontId="3" fillId="0" borderId="37" xfId="4" applyFont="1" applyFill="1" applyBorder="1" applyAlignment="1">
      <alignment horizontal="right"/>
    </xf>
    <xf numFmtId="41" fontId="3" fillId="0" borderId="37" xfId="4" applyFont="1" applyBorder="1" applyAlignment="1">
      <alignment horizontal="center"/>
    </xf>
    <xf numFmtId="41" fontId="8" fillId="0" borderId="37" xfId="4" applyFont="1" applyBorder="1"/>
    <xf numFmtId="41" fontId="3" fillId="0" borderId="37" xfId="4" applyFont="1" applyBorder="1"/>
    <xf numFmtId="41" fontId="0" fillId="0" borderId="37" xfId="4" applyFont="1" applyBorder="1"/>
    <xf numFmtId="41" fontId="20" fillId="6" borderId="40" xfId="4" applyFont="1" applyFill="1" applyBorder="1" applyAlignment="1">
      <alignment vertical="center"/>
    </xf>
    <xf numFmtId="0" fontId="74" fillId="0" borderId="0" xfId="0" applyFont="1" applyAlignment="1">
      <alignment horizontal="center"/>
    </xf>
    <xf numFmtId="0" fontId="75" fillId="0" borderId="0" xfId="0" applyFont="1" applyAlignment="1">
      <alignment horizontal="center"/>
    </xf>
    <xf numFmtId="0" fontId="76" fillId="0" borderId="0" xfId="0" applyFont="1" applyBorder="1" applyAlignment="1">
      <alignment horizontal="center"/>
    </xf>
    <xf numFmtId="3" fontId="74" fillId="0" borderId="0" xfId="0" applyNumberFormat="1" applyFont="1" applyBorder="1" applyAlignment="1">
      <alignment horizontal="right"/>
    </xf>
    <xf numFmtId="0" fontId="74" fillId="0" borderId="0" xfId="0" applyFont="1" applyBorder="1" applyAlignment="1">
      <alignment horizontal="right"/>
    </xf>
    <xf numFmtId="3" fontId="76" fillId="0" borderId="0" xfId="0" applyNumberFormat="1" applyFont="1" applyBorder="1" applyAlignment="1">
      <alignment horizontal="right"/>
    </xf>
    <xf numFmtId="0" fontId="77" fillId="0" borderId="0" xfId="0" applyFont="1" applyAlignment="1">
      <alignment horizontal="center"/>
    </xf>
    <xf numFmtId="0" fontId="76" fillId="0" borderId="0" xfId="0" applyFont="1" applyFill="1" applyBorder="1" applyAlignment="1">
      <alignment horizontal="center"/>
    </xf>
    <xf numFmtId="3" fontId="74" fillId="0" borderId="0" xfId="0" applyNumberFormat="1" applyFont="1" applyFill="1" applyBorder="1" applyAlignment="1">
      <alignment horizontal="right"/>
    </xf>
    <xf numFmtId="0" fontId="74" fillId="0" borderId="0" xfId="0" applyFont="1" applyFill="1" applyBorder="1" applyAlignment="1">
      <alignment horizontal="right"/>
    </xf>
    <xf numFmtId="3" fontId="76" fillId="0" borderId="0" xfId="0" applyNumberFormat="1" applyFont="1" applyFill="1" applyBorder="1" applyAlignment="1">
      <alignment horizontal="right"/>
    </xf>
    <xf numFmtId="3" fontId="78" fillId="0" borderId="0" xfId="0" applyNumberFormat="1" applyFont="1" applyBorder="1" applyAlignment="1">
      <alignment horizontal="center"/>
    </xf>
    <xf numFmtId="0" fontId="79" fillId="0" borderId="0" xfId="0" applyFont="1"/>
    <xf numFmtId="0" fontId="74" fillId="0" borderId="0" xfId="0" applyFont="1"/>
    <xf numFmtId="0" fontId="79" fillId="0" borderId="0" xfId="0" applyFont="1" applyAlignment="1">
      <alignment horizontal="right"/>
    </xf>
    <xf numFmtId="0" fontId="75" fillId="0" borderId="0" xfId="0" applyFont="1"/>
    <xf numFmtId="0" fontId="78" fillId="0" borderId="0" xfId="0" applyFont="1"/>
    <xf numFmtId="0" fontId="80" fillId="0" borderId="0" xfId="0" applyFont="1"/>
    <xf numFmtId="0" fontId="74" fillId="0" borderId="0" xfId="0" applyFont="1" applyFill="1" applyAlignment="1">
      <alignment horizontal="center"/>
    </xf>
    <xf numFmtId="0" fontId="80" fillId="0" borderId="0" xfId="0" applyFont="1" applyAlignment="1">
      <alignment horizontal="center"/>
    </xf>
    <xf numFmtId="3" fontId="74" fillId="0" borderId="0" xfId="0" applyNumberFormat="1" applyFont="1" applyFill="1" applyBorder="1"/>
    <xf numFmtId="0" fontId="74" fillId="0" borderId="0" xfId="0" applyFont="1" applyFill="1" applyBorder="1"/>
    <xf numFmtId="3" fontId="76" fillId="0" borderId="0" xfId="0" applyNumberFormat="1" applyFont="1" applyFill="1" applyBorder="1"/>
    <xf numFmtId="0" fontId="81" fillId="0" borderId="0" xfId="1" applyFont="1" applyAlignment="1" applyProtection="1">
      <alignment horizontal="center"/>
    </xf>
    <xf numFmtId="0" fontId="81" fillId="0" borderId="0" xfId="1" applyFont="1" applyFill="1" applyAlignment="1" applyProtection="1">
      <alignment horizontal="center"/>
    </xf>
    <xf numFmtId="0" fontId="20" fillId="6" borderId="42" xfId="0" quotePrefix="1" applyFont="1" applyFill="1" applyBorder="1" applyAlignment="1">
      <alignment horizontal="center"/>
    </xf>
    <xf numFmtId="0" fontId="20" fillId="6" borderId="43" xfId="0" quotePrefix="1" applyFont="1" applyFill="1" applyBorder="1" applyAlignment="1">
      <alignment horizontal="center"/>
    </xf>
    <xf numFmtId="0" fontId="20" fillId="6" borderId="43" xfId="0" applyFont="1" applyFill="1" applyBorder="1" applyAlignment="1">
      <alignment horizontal="center"/>
    </xf>
    <xf numFmtId="0" fontId="20" fillId="9" borderId="44" xfId="0" applyFont="1" applyFill="1" applyBorder="1" applyAlignment="1">
      <alignment horizontal="center"/>
    </xf>
    <xf numFmtId="0" fontId="82" fillId="0" borderId="0" xfId="0" applyFont="1"/>
    <xf numFmtId="41" fontId="40" fillId="0" borderId="0" xfId="0" applyNumberFormat="1" applyFont="1" applyBorder="1"/>
    <xf numFmtId="3" fontId="66" fillId="0" borderId="0" xfId="0" applyNumberFormat="1" applyFont="1" applyBorder="1" applyAlignment="1">
      <alignment horizontal="left"/>
    </xf>
    <xf numFmtId="41" fontId="84" fillId="0" borderId="49" xfId="0" applyNumberFormat="1" applyFont="1" applyBorder="1"/>
    <xf numFmtId="41" fontId="16" fillId="0" borderId="0" xfId="0" quotePrefix="1" applyNumberFormat="1" applyFont="1" applyAlignment="1">
      <alignment horizontal="left"/>
    </xf>
    <xf numFmtId="3" fontId="10" fillId="0" borderId="0" xfId="0" quotePrefix="1" applyNumberFormat="1" applyFont="1" applyBorder="1" applyAlignment="1">
      <alignment horizontal="left"/>
    </xf>
    <xf numFmtId="3" fontId="10" fillId="0" borderId="0" xfId="0" quotePrefix="1" applyNumberFormat="1" applyFont="1" applyFill="1" applyBorder="1" applyAlignment="1">
      <alignment horizontal="left"/>
    </xf>
    <xf numFmtId="0" fontId="10" fillId="0" borderId="0" xfId="0" applyFont="1" applyFill="1" applyBorder="1" applyAlignment="1"/>
    <xf numFmtId="167" fontId="3" fillId="0" borderId="0" xfId="0" applyNumberFormat="1" applyFont="1" applyAlignment="1">
      <alignment horizontal="left"/>
    </xf>
    <xf numFmtId="167" fontId="3" fillId="0" borderId="0" xfId="0" applyNumberFormat="1" applyFont="1"/>
    <xf numFmtId="41" fontId="3" fillId="0" borderId="0" xfId="0" applyNumberFormat="1" applyFont="1"/>
    <xf numFmtId="41" fontId="10" fillId="0" borderId="0" xfId="4" applyFont="1" applyAlignment="1">
      <alignment horizontal="justify" wrapText="1"/>
    </xf>
    <xf numFmtId="41" fontId="10" fillId="0" borderId="0" xfId="4" applyFont="1" applyAlignment="1">
      <alignment horizontal="center"/>
    </xf>
    <xf numFmtId="41" fontId="20" fillId="9" borderId="8" xfId="4" quotePrefix="1" applyFont="1" applyFill="1" applyBorder="1" applyAlignment="1">
      <alignment horizontal="center"/>
    </xf>
    <xf numFmtId="0" fontId="85" fillId="0" borderId="0" xfId="0" applyFont="1"/>
    <xf numFmtId="0" fontId="66" fillId="2" borderId="0" xfId="0" applyFont="1" applyFill="1" applyAlignment="1">
      <alignment horizontal="left"/>
    </xf>
    <xf numFmtId="0" fontId="66" fillId="2" borderId="0" xfId="0" applyFont="1" applyFill="1"/>
    <xf numFmtId="0" fontId="71" fillId="2" borderId="0" xfId="0" applyFont="1" applyFill="1"/>
    <xf numFmtId="4" fontId="72" fillId="2" borderId="0" xfId="0" applyNumberFormat="1" applyFont="1" applyFill="1" applyBorder="1"/>
    <xf numFmtId="3" fontId="62" fillId="2" borderId="0" xfId="0" applyNumberFormat="1" applyFont="1" applyFill="1"/>
    <xf numFmtId="167" fontId="62" fillId="2" borderId="0" xfId="0" applyNumberFormat="1" applyFont="1" applyFill="1"/>
    <xf numFmtId="0" fontId="65" fillId="2" borderId="0" xfId="0" applyFont="1" applyFill="1"/>
    <xf numFmtId="0" fontId="62" fillId="2" borderId="0" xfId="0" applyFont="1" applyFill="1"/>
    <xf numFmtId="0" fontId="73" fillId="2" borderId="0" xfId="0" applyFont="1" applyFill="1"/>
    <xf numFmtId="0" fontId="86" fillId="0" borderId="0" xfId="0" applyFont="1"/>
    <xf numFmtId="0" fontId="61" fillId="0" borderId="50" xfId="0" applyFont="1" applyBorder="1" applyAlignment="1">
      <alignment horizontal="left"/>
    </xf>
    <xf numFmtId="0" fontId="61" fillId="0" borderId="29" xfId="0" applyFont="1" applyFill="1" applyBorder="1" applyAlignment="1">
      <alignment horizontal="left"/>
    </xf>
    <xf numFmtId="0" fontId="87" fillId="0" borderId="0" xfId="0" applyFont="1" applyAlignment="1">
      <alignment vertical="center" wrapText="1"/>
    </xf>
    <xf numFmtId="0" fontId="61" fillId="0" borderId="0" xfId="0" applyFont="1" applyFill="1" applyBorder="1"/>
    <xf numFmtId="0" fontId="83" fillId="0" borderId="0" xfId="0" applyFont="1" applyFill="1" applyAlignment="1">
      <alignment vertical="center"/>
    </xf>
    <xf numFmtId="0" fontId="62" fillId="0" borderId="0" xfId="0" quotePrefix="1" applyFont="1" applyFill="1" applyAlignment="1">
      <alignment horizontal="left"/>
    </xf>
    <xf numFmtId="0" fontId="88" fillId="0" borderId="0" xfId="0" applyFont="1" applyFill="1"/>
    <xf numFmtId="0" fontId="2" fillId="0" borderId="0" xfId="0" applyFont="1" applyFill="1"/>
    <xf numFmtId="170" fontId="3" fillId="0" borderId="22" xfId="0" applyNumberFormat="1" applyFont="1" applyBorder="1" applyAlignment="1">
      <alignment horizontal="right"/>
    </xf>
    <xf numFmtId="170" fontId="3" fillId="0" borderId="22" xfId="0" applyNumberFormat="1" applyFont="1" applyBorder="1"/>
    <xf numFmtId="170" fontId="3" fillId="0" borderId="22" xfId="0" applyNumberFormat="1" applyFont="1" applyFill="1" applyBorder="1"/>
    <xf numFmtId="170" fontId="57" fillId="0" borderId="22" xfId="0" applyNumberFormat="1" applyFont="1" applyFill="1" applyBorder="1"/>
    <xf numFmtId="170" fontId="4" fillId="0" borderId="0" xfId="0" applyNumberFormat="1" applyFont="1"/>
    <xf numFmtId="170" fontId="31" fillId="0" borderId="0" xfId="0" applyNumberFormat="1" applyFont="1" applyBorder="1" applyAlignment="1">
      <alignment horizontal="right"/>
    </xf>
    <xf numFmtId="170" fontId="30" fillId="0" borderId="0" xfId="0" applyNumberFormat="1" applyFont="1" applyBorder="1"/>
    <xf numFmtId="170" fontId="7" fillId="0" borderId="0" xfId="0" applyNumberFormat="1" applyFont="1" applyBorder="1"/>
    <xf numFmtId="170" fontId="7" fillId="0" borderId="0" xfId="0" applyNumberFormat="1" applyFont="1" applyFill="1" applyBorder="1"/>
    <xf numFmtId="170" fontId="7" fillId="0" borderId="0" xfId="0" applyNumberFormat="1" applyFont="1"/>
    <xf numFmtId="170" fontId="62" fillId="0" borderId="14" xfId="2" applyNumberFormat="1" applyFont="1" applyBorder="1"/>
    <xf numFmtId="171" fontId="3" fillId="0" borderId="37" xfId="0" applyNumberFormat="1" applyFont="1" applyBorder="1" applyAlignment="1">
      <alignment horizontal="right"/>
    </xf>
    <xf numFmtId="164" fontId="3" fillId="0" borderId="22" xfId="2" applyNumberFormat="1" applyFont="1" applyFill="1" applyBorder="1" applyAlignment="1">
      <alignment horizontal="center"/>
    </xf>
    <xf numFmtId="164" fontId="4" fillId="0" borderId="0" xfId="0" applyNumberFormat="1" applyFont="1"/>
    <xf numFmtId="164" fontId="20" fillId="10" borderId="27" xfId="0" applyNumberFormat="1" applyFont="1" applyFill="1" applyBorder="1" applyAlignment="1">
      <alignment horizontal="right"/>
    </xf>
    <xf numFmtId="164" fontId="20" fillId="3" borderId="28" xfId="0" applyNumberFormat="1" applyFont="1" applyFill="1" applyBorder="1" applyAlignment="1">
      <alignment horizontal="right"/>
    </xf>
    <xf numFmtId="164" fontId="62" fillId="0" borderId="9" xfId="2" applyNumberFormat="1" applyFont="1" applyBorder="1" applyAlignment="1">
      <alignment horizontal="center"/>
    </xf>
    <xf numFmtId="164" fontId="62" fillId="0" borderId="10" xfId="0" applyNumberFormat="1" applyFont="1" applyFill="1" applyBorder="1"/>
    <xf numFmtId="164" fontId="3" fillId="0" borderId="10" xfId="0" applyNumberFormat="1" applyFont="1" applyBorder="1" applyAlignment="1">
      <alignment horizontal="right"/>
    </xf>
    <xf numFmtId="164" fontId="3" fillId="0" borderId="10" xfId="0" applyNumberFormat="1" applyFont="1" applyBorder="1"/>
    <xf numFmtId="164" fontId="3" fillId="0" borderId="10" xfId="0" applyNumberFormat="1" applyFont="1" applyFill="1" applyBorder="1"/>
    <xf numFmtId="164" fontId="7" fillId="0" borderId="0" xfId="0" applyNumberFormat="1" applyFont="1"/>
    <xf numFmtId="172" fontId="62" fillId="0" borderId="9" xfId="4" applyNumberFormat="1" applyFont="1" applyBorder="1" applyAlignment="1">
      <alignment horizontal="right"/>
    </xf>
    <xf numFmtId="172" fontId="62" fillId="0" borderId="9" xfId="4" applyNumberFormat="1" applyFont="1" applyFill="1" applyBorder="1" applyAlignment="1">
      <alignment horizontal="right"/>
    </xf>
    <xf numFmtId="172" fontId="62" fillId="0" borderId="10" xfId="4" applyNumberFormat="1" applyFont="1" applyBorder="1" applyAlignment="1">
      <alignment horizontal="right"/>
    </xf>
    <xf numFmtId="172" fontId="62" fillId="0" borderId="10" xfId="4" applyNumberFormat="1" applyFont="1" applyFill="1" applyBorder="1" applyAlignment="1">
      <alignment horizontal="right"/>
    </xf>
    <xf numFmtId="172" fontId="31" fillId="0" borderId="0" xfId="0" applyNumberFormat="1" applyFont="1" applyBorder="1" applyAlignment="1">
      <alignment horizontal="right"/>
    </xf>
    <xf numFmtId="172" fontId="30" fillId="0" borderId="0" xfId="0" applyNumberFormat="1" applyFont="1" applyBorder="1"/>
    <xf numFmtId="172" fontId="7" fillId="0" borderId="0" xfId="0" applyNumberFormat="1" applyFont="1" applyBorder="1"/>
    <xf numFmtId="172" fontId="7" fillId="0" borderId="0" xfId="0" applyNumberFormat="1" applyFont="1" applyFill="1" applyBorder="1"/>
    <xf numFmtId="172" fontId="7" fillId="0" borderId="0" xfId="0" applyNumberFormat="1" applyFont="1"/>
    <xf numFmtId="172" fontId="20" fillId="8" borderId="12" xfId="0" applyNumberFormat="1" applyFont="1" applyFill="1" applyBorder="1" applyAlignment="1">
      <alignment horizontal="right"/>
    </xf>
    <xf numFmtId="172" fontId="20" fillId="7" borderId="13" xfId="0" applyNumberFormat="1" applyFont="1" applyFill="1" applyBorder="1" applyAlignment="1">
      <alignment horizontal="right"/>
    </xf>
    <xf numFmtId="164" fontId="62" fillId="0" borderId="10" xfId="2" applyNumberFormat="1" applyFont="1" applyBorder="1" applyAlignment="1">
      <alignment horizontal="center"/>
    </xf>
    <xf numFmtId="164" fontId="0" fillId="0" borderId="0" xfId="0" applyNumberFormat="1"/>
    <xf numFmtId="164" fontId="65" fillId="0" borderId="0" xfId="0" applyNumberFormat="1" applyFont="1" applyBorder="1" applyAlignment="1">
      <alignment horizontal="right"/>
    </xf>
    <xf numFmtId="164" fontId="62" fillId="0" borderId="0" xfId="0" applyNumberFormat="1" applyFont="1" applyBorder="1"/>
    <xf numFmtId="164" fontId="65" fillId="0" borderId="0" xfId="0" applyNumberFormat="1" applyFont="1" applyBorder="1"/>
    <xf numFmtId="164" fontId="65" fillId="0" borderId="0" xfId="0" applyNumberFormat="1" applyFont="1" applyFill="1" applyBorder="1"/>
    <xf numFmtId="172" fontId="62" fillId="0" borderId="9" xfId="2" applyNumberFormat="1" applyFont="1" applyBorder="1" applyAlignment="1">
      <alignment horizontal="center"/>
    </xf>
    <xf numFmtId="172" fontId="62" fillId="0" borderId="10" xfId="0" applyNumberFormat="1" applyFont="1" applyBorder="1" applyAlignment="1">
      <alignment horizontal="right"/>
    </xf>
    <xf numFmtId="172" fontId="62" fillId="0" borderId="10" xfId="0" applyNumberFormat="1" applyFont="1" applyBorder="1"/>
    <xf numFmtId="172" fontId="62" fillId="0" borderId="10" xfId="2" applyNumberFormat="1" applyFont="1" applyBorder="1" applyAlignment="1">
      <alignment horizontal="center"/>
    </xf>
    <xf numFmtId="172" fontId="20" fillId="7" borderId="12" xfId="0" applyNumberFormat="1" applyFont="1" applyFill="1" applyBorder="1" applyAlignment="1">
      <alignment horizontal="right"/>
    </xf>
    <xf numFmtId="172" fontId="65" fillId="0" borderId="0" xfId="0" applyNumberFormat="1" applyFont="1" applyBorder="1" applyAlignment="1">
      <alignment horizontal="right"/>
    </xf>
    <xf numFmtId="172" fontId="62" fillId="0" borderId="0" xfId="0" applyNumberFormat="1" applyFont="1" applyBorder="1"/>
    <xf numFmtId="172" fontId="0" fillId="0" borderId="0" xfId="0" applyNumberFormat="1"/>
    <xf numFmtId="164" fontId="62" fillId="0" borderId="14" xfId="2" applyNumberFormat="1" applyFont="1" applyBorder="1"/>
    <xf numFmtId="164" fontId="62" fillId="0" borderId="14" xfId="0" applyNumberFormat="1" applyFont="1" applyBorder="1"/>
    <xf numFmtId="164" fontId="62" fillId="0" borderId="14" xfId="0" applyNumberFormat="1" applyFont="1" applyFill="1" applyBorder="1"/>
    <xf numFmtId="164" fontId="32" fillId="0" borderId="15" xfId="0" applyNumberFormat="1" applyFont="1" applyFill="1" applyBorder="1"/>
    <xf numFmtId="164" fontId="3" fillId="0" borderId="0" xfId="0" applyNumberFormat="1" applyFont="1"/>
    <xf numFmtId="164" fontId="20" fillId="11" borderId="20" xfId="0" applyNumberFormat="1" applyFont="1" applyFill="1" applyBorder="1" applyAlignment="1">
      <alignment horizontal="right"/>
    </xf>
    <xf numFmtId="164" fontId="20" fillId="12" borderId="21" xfId="0" applyNumberFormat="1" applyFont="1" applyFill="1" applyBorder="1" applyAlignment="1">
      <alignment horizontal="right"/>
    </xf>
    <xf numFmtId="164" fontId="40" fillId="0" borderId="15" xfId="0" applyNumberFormat="1" applyFont="1" applyFill="1" applyBorder="1"/>
    <xf numFmtId="164" fontId="20" fillId="11" borderId="21" xfId="0" applyNumberFormat="1" applyFont="1" applyFill="1" applyBorder="1" applyAlignment="1">
      <alignment horizontal="right"/>
    </xf>
    <xf numFmtId="164" fontId="64" fillId="0" borderId="14" xfId="2" applyNumberFormat="1" applyFont="1" applyBorder="1"/>
    <xf numFmtId="164" fontId="64" fillId="0" borderId="0" xfId="0" applyNumberFormat="1" applyFont="1"/>
    <xf numFmtId="164" fontId="20" fillId="12" borderId="18" xfId="0" quotePrefix="1" applyNumberFormat="1" applyFont="1" applyFill="1" applyBorder="1" applyAlignment="1">
      <alignment horizontal="right"/>
    </xf>
    <xf numFmtId="164" fontId="65" fillId="0" borderId="0" xfId="0" applyNumberFormat="1" applyFont="1"/>
    <xf numFmtId="3" fontId="20" fillId="10" borderId="27" xfId="0" applyNumberFormat="1" applyFont="1" applyFill="1" applyBorder="1" applyAlignment="1">
      <alignment horizontal="right"/>
    </xf>
    <xf numFmtId="3" fontId="20" fillId="3" borderId="28" xfId="0" applyNumberFormat="1" applyFont="1" applyFill="1" applyBorder="1" applyAlignment="1">
      <alignment horizontal="right"/>
    </xf>
    <xf numFmtId="167" fontId="20" fillId="8" borderId="12" xfId="0" applyNumberFormat="1" applyFont="1" applyFill="1" applyBorder="1" applyAlignment="1">
      <alignment horizontal="right"/>
    </xf>
    <xf numFmtId="167" fontId="20" fillId="7" borderId="13" xfId="0" applyNumberFormat="1" applyFont="1" applyFill="1" applyBorder="1" applyAlignment="1">
      <alignment horizontal="right"/>
    </xf>
    <xf numFmtId="3" fontId="20" fillId="12" borderId="21" xfId="0" applyNumberFormat="1" applyFont="1" applyFill="1" applyBorder="1" applyAlignment="1">
      <alignment horizontal="right"/>
    </xf>
    <xf numFmtId="164" fontId="62" fillId="0" borderId="14" xfId="2" applyNumberFormat="1" applyFont="1" applyBorder="1" applyAlignment="1"/>
    <xf numFmtId="167" fontId="20" fillId="12" borderId="21" xfId="0" applyNumberFormat="1" applyFont="1" applyFill="1" applyBorder="1" applyAlignment="1">
      <alignment horizontal="right"/>
    </xf>
    <xf numFmtId="4" fontId="65" fillId="0" borderId="0" xfId="0" applyNumberFormat="1" applyFont="1"/>
    <xf numFmtId="164" fontId="63" fillId="0" borderId="15" xfId="0" applyNumberFormat="1" applyFont="1" applyFill="1" applyBorder="1"/>
    <xf numFmtId="164" fontId="62" fillId="0" borderId="29" xfId="2" applyNumberFormat="1" applyFont="1" applyBorder="1"/>
    <xf numFmtId="164" fontId="62" fillId="0" borderId="29" xfId="2" applyNumberFormat="1" applyFont="1" applyBorder="1" applyAlignment="1">
      <alignment horizontal="right"/>
    </xf>
    <xf numFmtId="164" fontId="62" fillId="0" borderId="29" xfId="2" applyNumberFormat="1" applyFont="1" applyFill="1" applyBorder="1" applyAlignment="1">
      <alignment horizontal="right"/>
    </xf>
    <xf numFmtId="164" fontId="20" fillId="13" borderId="34" xfId="0" applyNumberFormat="1" applyFont="1" applyFill="1" applyBorder="1" applyAlignment="1">
      <alignment horizontal="right"/>
    </xf>
    <xf numFmtId="164" fontId="20" fillId="5" borderId="35" xfId="0" applyNumberFormat="1" applyFont="1" applyFill="1" applyBorder="1" applyAlignment="1">
      <alignment horizontal="right"/>
    </xf>
    <xf numFmtId="164" fontId="62" fillId="0" borderId="50" xfId="2" applyNumberFormat="1" applyFont="1" applyBorder="1" applyAlignment="1">
      <alignment horizontal="right"/>
    </xf>
    <xf numFmtId="164" fontId="62" fillId="0" borderId="50" xfId="2" applyNumberFormat="1" applyFont="1" applyFill="1" applyBorder="1" applyAlignment="1">
      <alignment horizontal="right"/>
    </xf>
    <xf numFmtId="164" fontId="3" fillId="0" borderId="36" xfId="2" applyFont="1" applyBorder="1" applyAlignment="1">
      <alignment horizontal="right"/>
    </xf>
    <xf numFmtId="4" fontId="3" fillId="0" borderId="46" xfId="0" applyNumberFormat="1" applyFont="1" applyBorder="1" applyAlignment="1">
      <alignment horizontal="right"/>
    </xf>
    <xf numFmtId="4" fontId="3" fillId="0" borderId="47" xfId="0" applyNumberFormat="1" applyFont="1" applyBorder="1" applyAlignment="1">
      <alignment horizontal="right"/>
    </xf>
    <xf numFmtId="4" fontId="3" fillId="0" borderId="48" xfId="0" applyNumberFormat="1" applyFont="1" applyBorder="1" applyAlignment="1">
      <alignment horizontal="right"/>
    </xf>
    <xf numFmtId="164" fontId="3" fillId="0" borderId="37" xfId="0" applyNumberFormat="1" applyFont="1" applyBorder="1" applyAlignment="1">
      <alignment horizontal="center"/>
    </xf>
    <xf numFmtId="164" fontId="3" fillId="0" borderId="37" xfId="0" applyNumberFormat="1" applyFont="1" applyBorder="1" applyAlignment="1">
      <alignment horizontal="right"/>
    </xf>
    <xf numFmtId="4" fontId="20" fillId="6" borderId="38" xfId="0" applyNumberFormat="1" applyFont="1" applyFill="1" applyBorder="1" applyAlignment="1">
      <alignment horizontal="right"/>
    </xf>
    <xf numFmtId="164" fontId="3" fillId="0" borderId="36" xfId="2" applyFont="1" applyFill="1" applyBorder="1" applyAlignment="1">
      <alignment horizontal="right"/>
    </xf>
    <xf numFmtId="0" fontId="90" fillId="0" borderId="0" xfId="0" applyFont="1"/>
    <xf numFmtId="0" fontId="37" fillId="0" borderId="0" xfId="3" applyFont="1"/>
    <xf numFmtId="0" fontId="1" fillId="0" borderId="0" xfId="3"/>
    <xf numFmtId="0" fontId="27" fillId="0" borderId="0" xfId="3" applyFont="1" applyAlignment="1">
      <alignment horizontal="center"/>
    </xf>
    <xf numFmtId="0" fontId="92" fillId="0" borderId="0" xfId="1" applyFont="1" applyAlignment="1" applyProtection="1">
      <alignment horizontal="center"/>
    </xf>
    <xf numFmtId="0" fontId="33" fillId="0" borderId="0" xfId="0" applyFont="1" applyFill="1" applyAlignment="1">
      <alignment horizontal="center"/>
    </xf>
    <xf numFmtId="0" fontId="33" fillId="0" borderId="0" xfId="0" applyFont="1" applyFill="1" applyAlignment="1">
      <alignment horizontal="left"/>
    </xf>
    <xf numFmtId="0" fontId="91" fillId="0" borderId="0" xfId="1" applyFont="1" applyFill="1" applyAlignment="1" applyProtection="1">
      <alignment horizontal="left" readingOrder="1"/>
    </xf>
    <xf numFmtId="0" fontId="18" fillId="4" borderId="0" xfId="0" applyFont="1" applyFill="1" applyAlignment="1">
      <alignment horizontal="center" vertical="center"/>
    </xf>
    <xf numFmtId="0" fontId="0" fillId="4" borderId="0" xfId="0" applyFill="1" applyAlignment="1"/>
    <xf numFmtId="0" fontId="34" fillId="0" borderId="0" xfId="0" applyFont="1" applyAlignment="1">
      <alignment horizontal="center" vertical="center"/>
    </xf>
    <xf numFmtId="0" fontId="35" fillId="0" borderId="0" xfId="0" applyFont="1" applyAlignment="1"/>
    <xf numFmtId="0" fontId="36" fillId="0" borderId="0" xfId="0" applyFont="1" applyAlignment="1">
      <alignment horizontal="center" vertical="center"/>
    </xf>
    <xf numFmtId="0" fontId="28" fillId="4" borderId="0" xfId="1" applyFont="1" applyFill="1" applyAlignment="1" applyProtection="1">
      <alignment horizontal="center" vertical="center" wrapText="1"/>
    </xf>
    <xf numFmtId="0" fontId="28" fillId="4" borderId="0" xfId="1" applyFont="1" applyFill="1" applyAlignment="1" applyProtection="1">
      <alignment horizontal="center" vertical="center"/>
    </xf>
    <xf numFmtId="0" fontId="66" fillId="2" borderId="0" xfId="0" applyFont="1" applyFill="1" applyAlignment="1">
      <alignment horizontal="center"/>
    </xf>
    <xf numFmtId="0" fontId="22" fillId="6" borderId="41" xfId="0" applyFont="1" applyFill="1" applyBorder="1" applyAlignment="1">
      <alignment horizontal="center" vertical="center"/>
    </xf>
    <xf numFmtId="0" fontId="21" fillId="6" borderId="45" xfId="0" applyFont="1" applyFill="1" applyBorder="1" applyAlignment="1">
      <alignment horizontal="center" vertical="center"/>
    </xf>
  </cellXfs>
  <cellStyles count="5">
    <cellStyle name="Hipervínculo" xfId="1" builtinId="8"/>
    <cellStyle name="Millares" xfId="2" builtinId="3"/>
    <cellStyle name="Millares [0]" xfId="4" builtinId="6"/>
    <cellStyle name="Normal" xfId="0" builtinId="0"/>
    <cellStyle name="Normal 2" xfId="3" xr:uid="{00000000-0005-0000-0000-000004000000}"/>
  </cellStyles>
  <dxfs count="0"/>
  <tableStyles count="0" defaultTableStyle="TableStyleMedium9" defaultPivotStyle="PivotStyleLight16"/>
  <colors>
    <mruColors>
      <color rgb="FFFF9933"/>
      <color rgb="FF0000FF"/>
      <color rgb="FFE5FF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Helv"/>
                <a:ea typeface="Helv"/>
                <a:cs typeface="Helv"/>
              </a:defRPr>
            </a:pPr>
            <a:r>
              <a:rPr lang="es-ES"/>
              <a:t>Participación de la región en la inversión sectorial.Inversión Ministerio de Obras Públicas. Año 1997</a:t>
            </a:r>
          </a:p>
        </c:rich>
      </c:tx>
      <c:overlay val="0"/>
      <c:spPr>
        <a:noFill/>
        <a:ln w="12700">
          <a:solidFill>
            <a:srgbClr val="000000"/>
          </a:solidFill>
          <a:prstDash val="solid"/>
        </a:ln>
      </c:spPr>
    </c:title>
    <c:autoTitleDeleted val="0"/>
    <c:plotArea>
      <c:layout/>
      <c:barChart>
        <c:barDir val="col"/>
        <c:grouping val="stacked"/>
        <c:varyColors val="0"/>
        <c:ser>
          <c:idx val="0"/>
          <c:order val="0"/>
          <c:tx>
            <c:v>ISAR-MOP</c:v>
          </c:tx>
          <c:spPr>
            <a:solidFill>
              <a:srgbClr val="0000FF"/>
            </a:solidFill>
            <a:ln w="12700">
              <a:solidFill>
                <a:srgbClr val="000000"/>
              </a:solidFill>
              <a:prstDash val="solid"/>
            </a:ln>
          </c:spPr>
          <c:invertIfNegative val="0"/>
          <c:cat>
            <c:strRef>
              <c:f>'[1]ISARMOP2000-2010(M$c-año)'!$A$7:$A$21</c:f>
              <c:strCache>
                <c:ptCount val="15"/>
                <c:pt idx="0">
                  <c:v>Tarapacá</c:v>
                </c:pt>
                <c:pt idx="1">
                  <c:v>Antofagasta</c:v>
                </c:pt>
                <c:pt idx="2">
                  <c:v>Atacama</c:v>
                </c:pt>
                <c:pt idx="3">
                  <c:v>Coquimbo</c:v>
                </c:pt>
                <c:pt idx="4">
                  <c:v>Valparaíso</c:v>
                </c:pt>
                <c:pt idx="5">
                  <c:v>RM Santiago</c:v>
                </c:pt>
                <c:pt idx="6">
                  <c:v>O'Higgins</c:v>
                </c:pt>
                <c:pt idx="7">
                  <c:v>Maule</c:v>
                </c:pt>
                <c:pt idx="8">
                  <c:v>Biobío</c:v>
                </c:pt>
                <c:pt idx="9">
                  <c:v>Araucanía</c:v>
                </c:pt>
                <c:pt idx="10">
                  <c:v>Los Ríos</c:v>
                </c:pt>
                <c:pt idx="11">
                  <c:v>Los Lagos</c:v>
                </c:pt>
                <c:pt idx="12">
                  <c:v>Aisén</c:v>
                </c:pt>
                <c:pt idx="13">
                  <c:v>Magallanes</c:v>
                </c:pt>
                <c:pt idx="14">
                  <c:v>No Regionalizado</c:v>
                </c:pt>
              </c:strCache>
            </c:strRef>
          </c:cat>
          <c:val>
            <c:numRef>
              <c:f>'[1]ISARMOP2000-2010(M$c-año)'!$E$7:$E$21</c:f>
              <c:numCache>
                <c:formatCode>General</c:formatCode>
                <c:ptCount val="15"/>
                <c:pt idx="0">
                  <c:v>356065</c:v>
                </c:pt>
                <c:pt idx="1">
                  <c:v>59586</c:v>
                </c:pt>
                <c:pt idx="2">
                  <c:v>251564</c:v>
                </c:pt>
                <c:pt idx="3">
                  <c:v>1171341</c:v>
                </c:pt>
                <c:pt idx="4">
                  <c:v>889187</c:v>
                </c:pt>
                <c:pt idx="5">
                  <c:v>488609</c:v>
                </c:pt>
                <c:pt idx="6">
                  <c:v>400524</c:v>
                </c:pt>
                <c:pt idx="7">
                  <c:v>2488165</c:v>
                </c:pt>
                <c:pt idx="8">
                  <c:v>1478484</c:v>
                </c:pt>
                <c:pt idx="9">
                  <c:v>699600</c:v>
                </c:pt>
                <c:pt idx="10">
                  <c:v>0</c:v>
                </c:pt>
                <c:pt idx="11">
                  <c:v>1535898</c:v>
                </c:pt>
                <c:pt idx="12">
                  <c:v>191481</c:v>
                </c:pt>
                <c:pt idx="13">
                  <c:v>44998</c:v>
                </c:pt>
                <c:pt idx="14">
                  <c:v>0</c:v>
                </c:pt>
              </c:numCache>
            </c:numRef>
          </c:val>
          <c:extLst>
            <c:ext xmlns:c16="http://schemas.microsoft.com/office/drawing/2014/chart" uri="{C3380CC4-5D6E-409C-BE32-E72D297353CC}">
              <c16:uniqueId val="{00000000-AF97-44D8-937C-F13E1BE904E4}"/>
            </c:ext>
          </c:extLst>
        </c:ser>
        <c:ser>
          <c:idx val="1"/>
          <c:order val="1"/>
          <c:tx>
            <c:v>INVERSION MOP</c:v>
          </c:tx>
          <c:spPr>
            <a:pattFill prst="pct10">
              <a:fgClr>
                <a:srgbClr val="FF0000"/>
              </a:fgClr>
              <a:bgClr>
                <a:srgbClr val="FFFFFF"/>
              </a:bgClr>
            </a:pattFill>
            <a:ln w="12700">
              <a:solidFill>
                <a:srgbClr val="000000"/>
              </a:solidFill>
              <a:prstDash val="solid"/>
            </a:ln>
          </c:spPr>
          <c:invertIfNegative val="0"/>
          <c:cat>
            <c:strRef>
              <c:f>'[1]ISARMOP2000-2010(M$c-año)'!$A$7:$A$21</c:f>
              <c:strCache>
                <c:ptCount val="15"/>
                <c:pt idx="0">
                  <c:v>Tarapacá</c:v>
                </c:pt>
                <c:pt idx="1">
                  <c:v>Antofagasta</c:v>
                </c:pt>
                <c:pt idx="2">
                  <c:v>Atacama</c:v>
                </c:pt>
                <c:pt idx="3">
                  <c:v>Coquimbo</c:v>
                </c:pt>
                <c:pt idx="4">
                  <c:v>Valparaíso</c:v>
                </c:pt>
                <c:pt idx="5">
                  <c:v>RM Santiago</c:v>
                </c:pt>
                <c:pt idx="6">
                  <c:v>O'Higgins</c:v>
                </c:pt>
                <c:pt idx="7">
                  <c:v>Maule</c:v>
                </c:pt>
                <c:pt idx="8">
                  <c:v>Biobío</c:v>
                </c:pt>
                <c:pt idx="9">
                  <c:v>Araucanía</c:v>
                </c:pt>
                <c:pt idx="10">
                  <c:v>Los Ríos</c:v>
                </c:pt>
                <c:pt idx="11">
                  <c:v>Los Lagos</c:v>
                </c:pt>
                <c:pt idx="12">
                  <c:v>Aisén</c:v>
                </c:pt>
                <c:pt idx="13">
                  <c:v>Magallanes</c:v>
                </c:pt>
                <c:pt idx="14">
                  <c:v>No Regionalizado</c:v>
                </c:pt>
              </c:strCache>
            </c:strRef>
          </c:cat>
          <c:val>
            <c:numRef>
              <c:f>'[1]ISARMOP2000-2010(M$c-año)'!$F$7:$F$21</c:f>
              <c:numCache>
                <c:formatCode>General</c:formatCode>
                <c:ptCount val="15"/>
                <c:pt idx="0">
                  <c:v>363943</c:v>
                </c:pt>
                <c:pt idx="1">
                  <c:v>47765</c:v>
                </c:pt>
                <c:pt idx="2">
                  <c:v>360994</c:v>
                </c:pt>
                <c:pt idx="3">
                  <c:v>1242337</c:v>
                </c:pt>
                <c:pt idx="4">
                  <c:v>573534</c:v>
                </c:pt>
                <c:pt idx="5">
                  <c:v>594386</c:v>
                </c:pt>
                <c:pt idx="6">
                  <c:v>1840247</c:v>
                </c:pt>
                <c:pt idx="7">
                  <c:v>1481683</c:v>
                </c:pt>
                <c:pt idx="8">
                  <c:v>1231197</c:v>
                </c:pt>
                <c:pt idx="9">
                  <c:v>638963</c:v>
                </c:pt>
                <c:pt idx="10">
                  <c:v>0</c:v>
                </c:pt>
                <c:pt idx="11">
                  <c:v>1019845</c:v>
                </c:pt>
                <c:pt idx="12">
                  <c:v>362436</c:v>
                </c:pt>
                <c:pt idx="13">
                  <c:v>427555</c:v>
                </c:pt>
                <c:pt idx="14">
                  <c:v>0</c:v>
                </c:pt>
              </c:numCache>
            </c:numRef>
          </c:val>
          <c:extLst>
            <c:ext xmlns:c16="http://schemas.microsoft.com/office/drawing/2014/chart" uri="{C3380CC4-5D6E-409C-BE32-E72D297353CC}">
              <c16:uniqueId val="{00000001-AF97-44D8-937C-F13E1BE904E4}"/>
            </c:ext>
          </c:extLst>
        </c:ser>
        <c:dLbls>
          <c:showLegendKey val="0"/>
          <c:showVal val="0"/>
          <c:showCatName val="0"/>
          <c:showSerName val="0"/>
          <c:showPercent val="0"/>
          <c:showBubbleSize val="0"/>
        </c:dLbls>
        <c:gapWidth val="50"/>
        <c:overlap val="100"/>
        <c:axId val="219045248"/>
        <c:axId val="219989504"/>
      </c:barChart>
      <c:catAx>
        <c:axId val="219045248"/>
        <c:scaling>
          <c:orientation val="minMax"/>
        </c:scaling>
        <c:delete val="0"/>
        <c:axPos val="b"/>
        <c:title>
          <c:tx>
            <c:rich>
              <a:bodyPr/>
              <a:lstStyle/>
              <a:p>
                <a:pPr>
                  <a:defRPr sz="800" b="1" i="0" u="none" strike="noStrike" baseline="0">
                    <a:solidFill>
                      <a:srgbClr val="000000"/>
                    </a:solidFill>
                    <a:latin typeface="Helv"/>
                    <a:ea typeface="Helv"/>
                    <a:cs typeface="Helv"/>
                  </a:defRPr>
                </a:pPr>
                <a:r>
                  <a:rPr lang="es-ES"/>
                  <a:t>Regiones</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5400000" vert="horz"/>
          <a:lstStyle/>
          <a:p>
            <a:pPr>
              <a:defRPr sz="800" b="1" i="0" u="none" strike="noStrike" baseline="0">
                <a:solidFill>
                  <a:srgbClr val="000000"/>
                </a:solidFill>
                <a:latin typeface="Helv"/>
                <a:ea typeface="Helv"/>
                <a:cs typeface="Helv"/>
              </a:defRPr>
            </a:pPr>
            <a:endParaRPr lang="es-CL"/>
          </a:p>
        </c:txPr>
        <c:crossAx val="219989504"/>
        <c:crosses val="autoZero"/>
        <c:auto val="0"/>
        <c:lblAlgn val="ctr"/>
        <c:lblOffset val="100"/>
        <c:tickLblSkip val="39"/>
        <c:tickMarkSkip val="1"/>
        <c:noMultiLvlLbl val="0"/>
      </c:catAx>
      <c:valAx>
        <c:axId val="219989504"/>
        <c:scaling>
          <c:orientation val="minMax"/>
        </c:scaling>
        <c:delete val="0"/>
        <c:axPos val="l"/>
        <c:title>
          <c:tx>
            <c:rich>
              <a:bodyPr/>
              <a:lstStyle/>
              <a:p>
                <a:pPr>
                  <a:defRPr sz="800" b="1" i="0" u="none" strike="noStrike" baseline="0">
                    <a:solidFill>
                      <a:srgbClr val="000000"/>
                    </a:solidFill>
                    <a:latin typeface="Helv"/>
                    <a:ea typeface="Helv"/>
                    <a:cs typeface="Helv"/>
                  </a:defRPr>
                </a:pPr>
                <a:r>
                  <a:rPr lang="es-ES"/>
                  <a:t>Inversión (M$ 1997)</a:t>
                </a:r>
              </a:p>
            </c:rich>
          </c:tx>
          <c:overlay val="0"/>
          <c:spPr>
            <a:noFill/>
            <a:ln w="25400">
              <a:noFill/>
            </a:ln>
          </c:spPr>
        </c:title>
        <c:numFmt formatCode="General" sourceLinked="1"/>
        <c:majorTickMark val="cross"/>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Helv"/>
                <a:ea typeface="Helv"/>
                <a:cs typeface="Helv"/>
              </a:defRPr>
            </a:pPr>
            <a:endParaRPr lang="es-CL"/>
          </a:p>
        </c:txPr>
        <c:crossAx val="21904524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735" b="1" i="0" u="none" strike="noStrike" baseline="0">
              <a:solidFill>
                <a:srgbClr val="000000"/>
              </a:solidFill>
              <a:latin typeface="Helv"/>
              <a:ea typeface="Helv"/>
              <a:cs typeface="Helv"/>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800" b="1" i="0" u="none" strike="noStrike" baseline="0">
          <a:solidFill>
            <a:srgbClr val="000000"/>
          </a:solidFill>
          <a:latin typeface="Helv"/>
          <a:ea typeface="Helv"/>
          <a:cs typeface="Helv"/>
        </a:defRPr>
      </a:pPr>
      <a:endParaRPr lang="es-CL"/>
    </a:p>
  </c:txPr>
  <c:printSettings>
    <c:headerFooter alignWithMargins="0">
      <c:oddHeader>&amp;N</c:oddHeader>
      <c:oddFooter>Página &amp;P</c:oddFooter>
    </c:headerFooter>
    <c:pageMargins b="1" l="0.75000000000001465" r="0.75000000000001465" t="1" header="0.511811024" footer="0.511811024"/>
    <c:pageSetup orientation="portrait" horizontalDpi="-4" verticalDpi="-4"/>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Notas Aclaratorias'!A1"/><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hyperlink" Target="#INICIO!A1"/><Relationship Id="rId1" Type="http://schemas.openxmlformats.org/officeDocument/2006/relationships/hyperlink" Target="#'Notas Conceptuales'!A1"/></Relationships>
</file>

<file path=xl/drawings/_rels/drawing3.xml.rels><?xml version="1.0" encoding="UTF-8" standalone="yes"?>
<Relationships xmlns="http://schemas.openxmlformats.org/package/2006/relationships"><Relationship Id="rId2" Type="http://schemas.openxmlformats.org/officeDocument/2006/relationships/hyperlink" Target="#'Notas T&#233;cnicas'!A1"/><Relationship Id="rId1" Type="http://schemas.openxmlformats.org/officeDocument/2006/relationships/hyperlink" Target="#'Indice Regiones'!A1"/></Relationships>
</file>

<file path=xl/drawings/_rels/drawing4.xml.rels><?xml version="1.0" encoding="UTF-8" standalone="yes"?>
<Relationships xmlns="http://schemas.openxmlformats.org/package/2006/relationships"><Relationship Id="rId2" Type="http://schemas.openxmlformats.org/officeDocument/2006/relationships/hyperlink" Target="#'Indice Municipios'!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hyperlink" Target="#'Indice Regiones'!A1"/><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78872</xdr:rowOff>
    </xdr:from>
    <xdr:to>
      <xdr:col>2</xdr:col>
      <xdr:colOff>447675</xdr:colOff>
      <xdr:row>6</xdr:row>
      <xdr:rowOff>159253</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90525" y="78872"/>
          <a:ext cx="1209675" cy="1109081"/>
        </a:xfrm>
        <a:prstGeom prst="rect">
          <a:avLst/>
        </a:prstGeom>
        <a:noFill/>
        <a:ln w="9525">
          <a:noFill/>
          <a:miter lim="800000"/>
          <a:headEnd/>
          <a:tailEnd/>
        </a:ln>
      </xdr:spPr>
    </xdr:pic>
    <xdr:clientData/>
  </xdr:twoCellAnchor>
  <xdr:twoCellAnchor editAs="oneCell">
    <xdr:from>
      <xdr:col>6</xdr:col>
      <xdr:colOff>104775</xdr:colOff>
      <xdr:row>3</xdr:row>
      <xdr:rowOff>27484</xdr:rowOff>
    </xdr:from>
    <xdr:to>
      <xdr:col>8</xdr:col>
      <xdr:colOff>600075</xdr:colOff>
      <xdr:row>12</xdr:row>
      <xdr:rowOff>142875</xdr:rowOff>
    </xdr:to>
    <xdr:pic>
      <xdr:nvPicPr>
        <xdr:cNvPr id="7174" name="Picture 6">
          <a:hlinkClick xmlns:r="http://schemas.openxmlformats.org/officeDocument/2006/relationships" r:id="rId1"/>
          <a:extLst>
            <a:ext uri="{FF2B5EF4-FFF2-40B4-BE49-F238E27FC236}">
              <a16:creationId xmlns:a16="http://schemas.microsoft.com/office/drawing/2014/main" id="{00000000-0008-0000-0000-0000061C0000}"/>
            </a:ext>
          </a:extLst>
        </xdr:cNvPr>
        <xdr:cNvPicPr>
          <a:picLocks noChangeAspect="1" noChangeArrowheads="1"/>
        </xdr:cNvPicPr>
      </xdr:nvPicPr>
      <xdr:blipFill>
        <a:blip xmlns:r="http://schemas.openxmlformats.org/officeDocument/2006/relationships" r:embed="rId3" cstate="print">
          <a:duotone>
            <a:schemeClr val="accent1">
              <a:shade val="45000"/>
              <a:satMod val="135000"/>
            </a:schemeClr>
            <a:prstClr val="white"/>
          </a:duotone>
        </a:blip>
        <a:srcRect/>
        <a:stretch>
          <a:fillRect/>
        </a:stretch>
      </xdr:blipFill>
      <xdr:spPr bwMode="auto">
        <a:xfrm>
          <a:off x="4752975" y="579934"/>
          <a:ext cx="2190750" cy="1544141"/>
        </a:xfrm>
        <a:prstGeom prst="rect">
          <a:avLst/>
        </a:prstGeom>
        <a:noFill/>
      </xdr:spPr>
    </xdr:pic>
    <xdr:clientData/>
  </xdr:twoCellAnchor>
  <xdr:twoCellAnchor editAs="oneCell">
    <xdr:from>
      <xdr:col>1</xdr:col>
      <xdr:colOff>0</xdr:colOff>
      <xdr:row>18</xdr:row>
      <xdr:rowOff>9524</xdr:rowOff>
    </xdr:from>
    <xdr:to>
      <xdr:col>13</xdr:col>
      <xdr:colOff>819152</xdr:colOff>
      <xdr:row>30</xdr:row>
      <xdr:rowOff>114298</xdr:rowOff>
    </xdr:to>
    <xdr:pic>
      <xdr:nvPicPr>
        <xdr:cNvPr id="8194" name="Picture 2">
          <a:hlinkClick xmlns:r="http://schemas.openxmlformats.org/officeDocument/2006/relationships" r:id="rId1"/>
          <a:extLst>
            <a:ext uri="{FF2B5EF4-FFF2-40B4-BE49-F238E27FC236}">
              <a16:creationId xmlns:a16="http://schemas.microsoft.com/office/drawing/2014/main" id="{00000000-0008-0000-0000-000002200000}"/>
            </a:ext>
          </a:extLst>
        </xdr:cNvPr>
        <xdr:cNvPicPr>
          <a:picLocks noChangeAspect="1" noChangeArrowheads="1"/>
        </xdr:cNvPicPr>
      </xdr:nvPicPr>
      <xdr:blipFill>
        <a:blip xmlns:r="http://schemas.openxmlformats.org/officeDocument/2006/relationships" r:embed="rId4" cstate="print">
          <a:duotone>
            <a:schemeClr val="accent1">
              <a:shade val="45000"/>
              <a:satMod val="135000"/>
            </a:schemeClr>
            <a:prstClr val="white"/>
          </a:duotone>
        </a:blip>
        <a:srcRect/>
        <a:stretch>
          <a:fillRect/>
        </a:stretch>
      </xdr:blipFill>
      <xdr:spPr bwMode="auto">
        <a:xfrm rot="16200000">
          <a:off x="4567239" y="-1176340"/>
          <a:ext cx="2552699" cy="1090612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104775</xdr:colOff>
      <xdr:row>1</xdr:row>
      <xdr:rowOff>17036</xdr:rowOff>
    </xdr:from>
    <xdr:to>
      <xdr:col>13</xdr:col>
      <xdr:colOff>495300</xdr:colOff>
      <xdr:row>2</xdr:row>
      <xdr:rowOff>139358</xdr:rowOff>
    </xdr:to>
    <xdr:sp macro="" textlink="">
      <xdr:nvSpPr>
        <xdr:cNvPr id="2" name="4 CuadroTexto">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1020425" y="178961"/>
          <a:ext cx="1152525" cy="2842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747462</xdr:colOff>
      <xdr:row>43</xdr:row>
      <xdr:rowOff>0</xdr:rowOff>
    </xdr:from>
    <xdr:to>
      <xdr:col>14</xdr:col>
      <xdr:colOff>375987</xdr:colOff>
      <xdr:row>44</xdr:row>
      <xdr:rowOff>114300</xdr:rowOff>
    </xdr:to>
    <xdr:sp macro="" textlink="">
      <xdr:nvSpPr>
        <xdr:cNvPr id="3" name="5 CuadroTexto">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11663112" y="6962775"/>
          <a:ext cx="11525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43114</xdr:colOff>
      <xdr:row>42</xdr:row>
      <xdr:rowOff>150395</xdr:rowOff>
    </xdr:from>
    <xdr:to>
      <xdr:col>13</xdr:col>
      <xdr:colOff>62164</xdr:colOff>
      <xdr:row>44</xdr:row>
      <xdr:rowOff>104274</xdr:rowOff>
    </xdr:to>
    <xdr:sp macro="" textlink="">
      <xdr:nvSpPr>
        <xdr:cNvPr id="4" name="6 CuadroTexto">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0958764" y="6951245"/>
          <a:ext cx="781050" cy="277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11</xdr:col>
      <xdr:colOff>171450</xdr:colOff>
      <xdr:row>1</xdr:row>
      <xdr:rowOff>17035</xdr:rowOff>
    </xdr:from>
    <xdr:to>
      <xdr:col>12</xdr:col>
      <xdr:colOff>190500</xdr:colOff>
      <xdr:row>3</xdr:row>
      <xdr:rowOff>7511</xdr:rowOff>
    </xdr:to>
    <xdr:sp macro="" textlink="">
      <xdr:nvSpPr>
        <xdr:cNvPr id="5" name="7 CuadroTexto">
          <a:hlinkClick xmlns:r="http://schemas.openxmlformats.org/officeDocument/2006/relationships" r:id="rId2"/>
          <a:extLst>
            <a:ext uri="{FF2B5EF4-FFF2-40B4-BE49-F238E27FC236}">
              <a16:creationId xmlns:a16="http://schemas.microsoft.com/office/drawing/2014/main" id="{00000000-0008-0000-0100-000005000000}"/>
            </a:ext>
          </a:extLst>
        </xdr:cNvPr>
        <xdr:cNvSpPr txBox="1"/>
      </xdr:nvSpPr>
      <xdr:spPr>
        <a:xfrm>
          <a:off x="10325100" y="178960"/>
          <a:ext cx="78105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xdr:col>
      <xdr:colOff>594336</xdr:colOff>
      <xdr:row>5</xdr:row>
      <xdr:rowOff>120316</xdr:rowOff>
    </xdr:from>
    <xdr:to>
      <xdr:col>14</xdr:col>
      <xdr:colOff>370973</xdr:colOff>
      <xdr:row>16</xdr:row>
      <xdr:rowOff>140368</xdr:rowOff>
    </xdr:to>
    <xdr:sp macro="" textlink="">
      <xdr:nvSpPr>
        <xdr:cNvPr id="6" name="8 CuadroTexto">
          <a:extLst>
            <a:ext uri="{FF2B5EF4-FFF2-40B4-BE49-F238E27FC236}">
              <a16:creationId xmlns:a16="http://schemas.microsoft.com/office/drawing/2014/main" id="{00000000-0008-0000-0100-000006000000}"/>
            </a:ext>
          </a:extLst>
        </xdr:cNvPr>
        <xdr:cNvSpPr txBox="1"/>
      </xdr:nvSpPr>
      <xdr:spPr>
        <a:xfrm>
          <a:off x="1308711" y="929941"/>
          <a:ext cx="11501912" cy="1801227"/>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CL" sz="800" b="1">
            <a:solidFill>
              <a:schemeClr val="bg1"/>
            </a:solidFill>
          </a:endParaRPr>
        </a:p>
        <a:p>
          <a:pPr algn="just"/>
          <a:r>
            <a:rPr lang="es-CL" sz="1400" baseline="0">
              <a:solidFill>
                <a:schemeClr val="bg1"/>
              </a:solidFill>
            </a:rPr>
            <a:t>La Serie de Inversión Pública Regionalizada es una herrramienta que registra la inversión efectivamente ejecutada por las instituciones públicas de nivel sectorial, regional y municipal, independientemente del subtítulo del cual provengan los recursos públicos. Esta herramienta es actualizada año a año e incorpora información desde el año 2001. Se construye a partir de la información reportada por las siguientes instituciones: Dirección de Presupuestos del Ministerio de Hacienda, Contraloría General de la República, Ministerio de Obras Públicas, Ministerio de Educación, Ministerio de Salud, Ministerio de Vivienda y Urbanismo, Instituto Nacional del Deporte, Ministerio del Interior y Seguridad Pública, FOSIS y Metro de Santiago.</a:t>
          </a:r>
          <a:r>
            <a:rPr lang="es-CL" sz="1200" baseline="0">
              <a:solidFill>
                <a:schemeClr val="bg1"/>
              </a:solidFill>
            </a:rPr>
            <a:t>	</a:t>
          </a:r>
        </a:p>
        <a:p>
          <a:endParaRPr lang="es-CL" sz="1200" baseline="0">
            <a:solidFill>
              <a:schemeClr val="bg1"/>
            </a:solidFill>
          </a:endParaRPr>
        </a:p>
        <a:p>
          <a:endParaRPr lang="es-CL" sz="1200" baseline="0">
            <a:solidFill>
              <a:schemeClr val="bg1"/>
            </a:solidFill>
          </a:endParaRPr>
        </a:p>
        <a:p>
          <a:endParaRPr lang="es-CL" sz="1100">
            <a:solidFill>
              <a:schemeClr val="bg1"/>
            </a:solidFill>
          </a:endParaRPr>
        </a:p>
      </xdr:txBody>
    </xdr:sp>
    <xdr:clientData/>
  </xdr:twoCellAnchor>
  <xdr:twoCellAnchor>
    <xdr:from>
      <xdr:col>1</xdr:col>
      <xdr:colOff>531394</xdr:colOff>
      <xdr:row>18</xdr:row>
      <xdr:rowOff>50130</xdr:rowOff>
    </xdr:from>
    <xdr:to>
      <xdr:col>14</xdr:col>
      <xdr:colOff>401052</xdr:colOff>
      <xdr:row>42</xdr:row>
      <xdr:rowOff>140369</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1245769" y="2964780"/>
          <a:ext cx="11594933" cy="3976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s-CL" sz="1400" b="1">
              <a:solidFill>
                <a:schemeClr val="dk1"/>
              </a:solidFill>
              <a:effectLst/>
              <a:latin typeface="+mn-lt"/>
              <a:ea typeface="+mn-ea"/>
              <a:cs typeface="+mn-cs"/>
            </a:rPr>
            <a:t>Notas Técnicas:</a:t>
          </a:r>
        </a:p>
        <a:p>
          <a:pPr algn="just"/>
          <a:endParaRPr lang="es-CL" sz="1400">
            <a:effectLst/>
          </a:endParaRPr>
        </a:p>
        <a:p>
          <a:pPr marL="342900" lvl="2" indent="-342900" algn="just">
            <a:spcAft>
              <a:spcPts val="600"/>
            </a:spcAft>
            <a:buFont typeface="+mj-lt"/>
            <a:buAutoNum type="arabicPeriod"/>
          </a:pPr>
          <a:r>
            <a:rPr lang="es-CL" sz="1400">
              <a:solidFill>
                <a:schemeClr val="dk1"/>
              </a:solidFill>
              <a:effectLst/>
              <a:latin typeface="+mn-lt"/>
              <a:ea typeface="+mn-ea"/>
              <a:cs typeface="+mn-cs"/>
            </a:rPr>
            <a:t>En</a:t>
          </a:r>
          <a:r>
            <a:rPr lang="es-CL" sz="1400" baseline="0">
              <a:solidFill>
                <a:schemeClr val="dk1"/>
              </a:solidFill>
              <a:effectLst/>
              <a:latin typeface="+mn-lt"/>
              <a:ea typeface="+mn-ea"/>
              <a:cs typeface="+mn-cs"/>
            </a:rPr>
            <a:t> "Inversión Municipal" se integra la inversión de cada Municipio por región desde el año 2001 al 2021. A partir del año 2012, se suma a los subtítulos 29 y 31 lo que se ha identificado como inversión en el Subtítulo 33.</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Desde el 2018 se integra la Inversión del Ministerio de las Culturas, las Artes y el Patrimonio.</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Se excluye en toda la serie  lo correspondiente a Empresas Públicas del Metro y Sanitarias. Su inversión es posible de consultar en anexos.</a:t>
          </a:r>
          <a:endParaRPr lang="es-CL" sz="1400">
            <a:effectLst/>
          </a:endParaRP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Para la población e Inversión Per cápita se considera a partir del año 2002 la públicación del INE 2019 "estimaciones y proyecciones de la   población de Chile 2002-2035 regiones y área urbano rural".</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Desde el 2019 se identifica la inversión de la nueva Región de Ñuble, creada a partir de la Región del Biobío en septiembre de 2018 de acuerdo   a la ley 21.033.</a:t>
          </a:r>
        </a:p>
        <a:p>
          <a:pPr marL="342900" lvl="2" indent="-342900" algn="just">
            <a:spcAft>
              <a:spcPts val="600"/>
            </a:spcAft>
            <a:buFont typeface="+mj-lt"/>
            <a:buAutoNum type="arabicPeriod"/>
          </a:pPr>
          <a:r>
            <a:rPr lang="es-CL" sz="1400" baseline="0">
              <a:solidFill>
                <a:schemeClr val="dk1"/>
              </a:solidFill>
              <a:effectLst/>
              <a:latin typeface="+mn-lt"/>
              <a:ea typeface="+mn-ea"/>
              <a:cs typeface="+mn-cs"/>
            </a:rPr>
            <a:t>Para la Inversión Pública Efectiva Total (Cuadro 1), las regiones de Arica y Parinacota y Los Ríos no muestran inversión desde el 2001 al 2007, debido a que su creación fue en octubre del año 2007. La inversión de dichas regiones para ese período se registra en las regiones de Tarapacá y Los Lagos, respectivamente. Lo mismo sucede con la Región del Ñuble que se desprende de la Región de Biobío con información desde el año 2019.  No obstante, para la Inversión Pública Efectiva de Municipalidades (Cuadro 53), en razón de que se cuenta con información desagregada por comunas, sí se registra información desde el año 2001 en adelante.     </a:t>
          </a:r>
          <a:endParaRPr lang="es-CL"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31749</xdr:colOff>
      <xdr:row>0</xdr:row>
      <xdr:rowOff>47163</xdr:rowOff>
    </xdr:from>
    <xdr:to>
      <xdr:col>13</xdr:col>
      <xdr:colOff>727074</xdr:colOff>
      <xdr:row>45</xdr:row>
      <xdr:rowOff>130342</xdr:rowOff>
    </xdr:to>
    <xdr:sp macro="" textlink="">
      <xdr:nvSpPr>
        <xdr:cNvPr id="2" name="10 CuadroTexto">
          <a:extLst>
            <a:ext uri="{FF2B5EF4-FFF2-40B4-BE49-F238E27FC236}">
              <a16:creationId xmlns:a16="http://schemas.microsoft.com/office/drawing/2014/main" id="{00000000-0008-0000-0200-000002000000}"/>
            </a:ext>
          </a:extLst>
        </xdr:cNvPr>
        <xdr:cNvSpPr txBox="1"/>
      </xdr:nvSpPr>
      <xdr:spPr>
        <a:xfrm>
          <a:off x="746124" y="47163"/>
          <a:ext cx="11658600" cy="7369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hangingPunct="0"/>
          <a:r>
            <a:rPr lang="es-ES_tradnl" sz="2800" b="1">
              <a:solidFill>
                <a:schemeClr val="tx2">
                  <a:lumMod val="60000"/>
                  <a:lumOff val="40000"/>
                </a:schemeClr>
              </a:solidFill>
              <a:latin typeface="+mn-lt"/>
              <a:ea typeface="+mn-ea"/>
              <a:cs typeface="+mn-cs"/>
            </a:rPr>
            <a:t>NOTAS CONCEPTUALES</a:t>
          </a:r>
          <a:r>
            <a:rPr lang="es-ES_tradnl" sz="1400" b="1">
              <a:solidFill>
                <a:schemeClr val="accent1"/>
              </a:solidFill>
              <a:latin typeface="+mn-lt"/>
              <a:ea typeface="+mn-ea"/>
              <a:cs typeface="+mn-cs"/>
            </a:rPr>
            <a:t>							</a:t>
          </a:r>
          <a:r>
            <a:rPr lang="es-ES_tradnl" sz="1000" b="1">
              <a:solidFill>
                <a:schemeClr val="accent1"/>
              </a:solidFill>
              <a:latin typeface="+mn-lt"/>
              <a:ea typeface="+mn-ea"/>
              <a:cs typeface="+mn-cs"/>
            </a:rPr>
            <a:t>		</a:t>
          </a:r>
          <a:r>
            <a:rPr lang="es-ES" sz="1000" b="1" i="0" u="sng" strike="noStrike">
              <a:solidFill>
                <a:schemeClr val="accent1"/>
              </a:solidFill>
              <a:latin typeface="+mn-lt"/>
              <a:ea typeface="+mn-ea"/>
              <a:cs typeface="+mn-cs"/>
              <a:hlinkClick xmlns:r="http://schemas.openxmlformats.org/officeDocument/2006/relationships" r:id=""/>
            </a:rPr>
            <a:t> </a:t>
          </a:r>
          <a:r>
            <a:rPr lang="es-ES" sz="1000" b="1" i="0" u="none" strike="noStrike">
              <a:solidFill>
                <a:schemeClr val="dk1"/>
              </a:solidFill>
              <a:latin typeface="+mn-lt"/>
              <a:ea typeface="+mn-ea"/>
              <a:cs typeface="+mn-cs"/>
              <a:hlinkClick xmlns:r="http://schemas.openxmlformats.org/officeDocument/2006/relationships" r:id=""/>
            </a:rPr>
            <a:t>  </a:t>
          </a:r>
          <a:r>
            <a:rPr lang="es-ES" sz="1000"/>
            <a:t> </a:t>
          </a:r>
          <a:endParaRPr lang="es-ES" sz="1000">
            <a:solidFill>
              <a:schemeClr val="accent1"/>
            </a:solidFill>
            <a:latin typeface="+mn-lt"/>
            <a:ea typeface="+mn-ea"/>
            <a:cs typeface="+mn-cs"/>
          </a:endParaRPr>
        </a:p>
        <a:p>
          <a:pPr hangingPunct="0"/>
          <a:endParaRPr lang="es-ES" sz="1000" b="1">
            <a:solidFill>
              <a:schemeClr val="accent1"/>
            </a:solidFill>
            <a:latin typeface="+mn-lt"/>
            <a:ea typeface="+mn-ea"/>
            <a:cs typeface="+mn-cs"/>
          </a:endParaRPr>
        </a:p>
        <a:p>
          <a:pPr marL="342900" indent="-342900" algn="just" hangingPunct="0">
            <a:spcAft>
              <a:spcPts val="600"/>
            </a:spcAft>
            <a:buFont typeface="+mj-lt"/>
            <a:buAutoNum type="arabicPeriod"/>
          </a:pPr>
          <a:r>
            <a:rPr lang="es-ES_tradnl" sz="1400" b="0">
              <a:solidFill>
                <a:schemeClr val="dk1"/>
              </a:solidFill>
              <a:latin typeface="+mn-lt"/>
              <a:ea typeface="+mn-ea"/>
              <a:cs typeface="+mn-cs"/>
            </a:rPr>
            <a:t>Se entiende por </a:t>
          </a:r>
          <a:r>
            <a:rPr lang="es-ES_tradnl" sz="1400" b="1">
              <a:solidFill>
                <a:schemeClr val="dk1"/>
              </a:solidFill>
              <a:latin typeface="+mn-lt"/>
              <a:ea typeface="+mn-ea"/>
              <a:cs typeface="+mn-cs"/>
            </a:rPr>
            <a:t>Inversión Pública Efectiva</a:t>
          </a:r>
          <a:r>
            <a:rPr lang="es-ES_tradnl" sz="1400" b="0">
              <a:solidFill>
                <a:schemeClr val="dk1"/>
              </a:solidFill>
              <a:latin typeface="+mn-lt"/>
              <a:ea typeface="+mn-ea"/>
              <a:cs typeface="+mn-cs"/>
            </a:rPr>
            <a:t>: la continuación y ampliación de obras; la construcción de obras nuevas; proyectos de conservación, mantención y reparaciones mayores de obras y las obligaciones devengadas por estos conceptos</a:t>
          </a:r>
          <a:r>
            <a:rPr lang="es-ES_tradnl" sz="1400" b="0" baseline="0">
              <a:solidFill>
                <a:schemeClr val="dk1"/>
              </a:solidFill>
              <a:latin typeface="+mn-lt"/>
              <a:ea typeface="+mn-ea"/>
              <a:cs typeface="+mn-cs"/>
            </a:rPr>
            <a:t> </a:t>
          </a:r>
          <a:r>
            <a:rPr lang="es-ES_tradnl" sz="1400" b="0">
              <a:solidFill>
                <a:schemeClr val="dk1"/>
              </a:solidFill>
              <a:latin typeface="+mn-lt"/>
              <a:ea typeface="+mn-ea"/>
              <a:cs typeface="+mn-cs"/>
            </a:rPr>
            <a:t>al 31 de diciembre del año anterior de acuerdo a la Ley de Presupuestos del Sector Público.</a:t>
          </a:r>
          <a:endParaRPr lang="es-ES" sz="1400" b="0">
            <a:solidFill>
              <a:schemeClr val="dk1"/>
            </a:solidFill>
            <a:latin typeface="+mn-lt"/>
            <a:ea typeface="+mn-ea"/>
            <a:cs typeface="+mn-cs"/>
          </a:endParaRPr>
        </a:p>
        <a:p>
          <a:pPr marL="342900" indent="-342900" algn="just" hangingPunct="0">
            <a:spcAft>
              <a:spcPts val="600"/>
            </a:spcAft>
            <a:buFont typeface="+mj-lt"/>
            <a:buAutoNum type="arabicPeriod"/>
          </a:pPr>
          <a:r>
            <a:rPr lang="es-ES_tradnl" sz="1400" b="0">
              <a:solidFill>
                <a:schemeClr val="dk1"/>
              </a:solidFill>
              <a:latin typeface="+mn-lt"/>
              <a:ea typeface="+mn-ea"/>
              <a:cs typeface="+mn-cs"/>
            </a:rPr>
            <a:t>Para efectos de esta Serie, la Inversión Pública Efectiva comprende: </a:t>
          </a:r>
          <a:endParaRPr lang="es-ES" sz="1000">
            <a:solidFill>
              <a:schemeClr val="dk1"/>
            </a:solidFill>
            <a:latin typeface="+mn-lt"/>
            <a:ea typeface="+mn-ea"/>
            <a:cs typeface="+mn-cs"/>
          </a:endParaRPr>
        </a:p>
        <a:p>
          <a:pPr marL="800100" lvl="1" indent="-342900" algn="just" hangingPunct="0">
            <a:buFont typeface="+mj-lt"/>
            <a:buAutoNum type="alphaLcParenR"/>
          </a:pPr>
          <a:r>
            <a:rPr lang="es-ES_tradnl" sz="1800" b="1">
              <a:solidFill>
                <a:schemeClr val="tx2">
                  <a:lumMod val="60000"/>
                  <a:lumOff val="40000"/>
                </a:schemeClr>
              </a:solidFill>
              <a:latin typeface="+mn-lt"/>
              <a:ea typeface="+mn-ea"/>
              <a:cs typeface="+mn-cs"/>
            </a:rPr>
            <a:t>Inversión Pública Efectiva Sectorial</a:t>
          </a:r>
          <a:r>
            <a:rPr lang="es-ES_tradnl" sz="1800">
              <a:solidFill>
                <a:schemeClr val="tx2">
                  <a:lumMod val="60000"/>
                  <a:lumOff val="40000"/>
                </a:schemeClr>
              </a:solidFill>
              <a:latin typeface="+mn-lt"/>
              <a:ea typeface="+mn-ea"/>
              <a:cs typeface="+mn-cs"/>
            </a:rPr>
            <a:t>: </a:t>
          </a:r>
          <a:endParaRPr lang="es-ES" sz="1800">
            <a:solidFill>
              <a:schemeClr val="tx2">
                <a:lumMod val="60000"/>
                <a:lumOff val="40000"/>
              </a:schemeClr>
            </a:solidFill>
            <a:latin typeface="+mn-lt"/>
            <a:ea typeface="+mn-ea"/>
            <a:cs typeface="+mn-cs"/>
          </a:endParaRPr>
        </a:p>
        <a:p>
          <a:pPr lvl="1" algn="just" hangingPunct="0"/>
          <a:r>
            <a:rPr lang="es-ES_tradnl" sz="1400" b="0" u="none">
              <a:solidFill>
                <a:schemeClr val="dk1"/>
              </a:solidFill>
              <a:latin typeface="+mn-lt"/>
              <a:ea typeface="+mn-ea"/>
              <a:cs typeface="+mn-cs"/>
            </a:rPr>
            <a:t>La</a:t>
          </a:r>
          <a:r>
            <a:rPr lang="es-ES_tradnl" sz="1400" b="0" u="none" baseline="0">
              <a:solidFill>
                <a:schemeClr val="dk1"/>
              </a:solidFill>
              <a:latin typeface="+mn-lt"/>
              <a:ea typeface="+mn-ea"/>
              <a:cs typeface="+mn-cs"/>
            </a:rPr>
            <a:t> </a:t>
          </a:r>
          <a:r>
            <a:rPr lang="es-ES_tradnl" sz="1400" b="0" u="none">
              <a:solidFill>
                <a:schemeClr val="dk1"/>
              </a:solidFill>
              <a:latin typeface="+mn-lt"/>
              <a:ea typeface="+mn-ea"/>
              <a:cs typeface="+mn-cs"/>
            </a:rPr>
            <a:t>Serie de Inversión Pública Regionalizada considera la inversión de un total de 26 Ministerios y Servicios: Entre estos, Obras Públicas, Vivienda y Urbanismo, Salud,</a:t>
          </a:r>
          <a:r>
            <a:rPr lang="es-ES_tradnl" sz="1400" b="0" u="none" baseline="0">
              <a:solidFill>
                <a:schemeClr val="dk1"/>
              </a:solidFill>
              <a:latin typeface="+mn-lt"/>
              <a:ea typeface="+mn-ea"/>
              <a:cs typeface="+mn-cs"/>
            </a:rPr>
            <a:t> </a:t>
          </a:r>
          <a:r>
            <a:rPr lang="es-ES_tradnl" sz="1400" b="0" u="none">
              <a:solidFill>
                <a:schemeClr val="dk1"/>
              </a:solidFill>
              <a:latin typeface="+mn-lt"/>
              <a:ea typeface="+mn-ea"/>
              <a:cs typeface="+mn-cs"/>
            </a:rPr>
            <a:t>Educación, Agricultura,</a:t>
          </a:r>
          <a:r>
            <a:rPr lang="es-ES_tradnl" sz="1400" b="0" u="none" baseline="0">
              <a:solidFill>
                <a:schemeClr val="dk1"/>
              </a:solidFill>
              <a:latin typeface="+mn-lt"/>
              <a:ea typeface="+mn-ea"/>
              <a:cs typeface="+mn-cs"/>
            </a:rPr>
            <a:t> Bienes Nacionales, Minería, Poder Judicial y Defensa Nacional.</a:t>
          </a:r>
          <a:r>
            <a:rPr lang="es-ES_tradnl" sz="1400" b="0" u="none">
              <a:solidFill>
                <a:schemeClr val="dk1"/>
              </a:solidFill>
              <a:latin typeface="+mn-lt"/>
              <a:ea typeface="+mn-ea"/>
              <a:cs typeface="+mn-cs"/>
            </a:rPr>
            <a:t>  Asimismo,  </a:t>
          </a:r>
          <a:r>
            <a:rPr lang="es-ES_tradnl" sz="1400" b="0" u="none" baseline="0">
              <a:solidFill>
                <a:schemeClr val="dk1"/>
              </a:solidFill>
              <a:latin typeface="+mn-lt"/>
              <a:ea typeface="+mn-ea"/>
              <a:cs typeface="+mn-cs"/>
            </a:rPr>
            <a:t>si bien se integran los cuadros de Empresas Públicas del Metro y Empresas de Obras Sanitarias, éstos no se suman al total de Inversión Sectorial, sino que se presentan como anexos. </a:t>
          </a:r>
          <a:r>
            <a:rPr lang="es-ES_tradnl" sz="1000">
              <a:solidFill>
                <a:schemeClr val="dk1"/>
              </a:solidFill>
              <a:latin typeface="+mn-lt"/>
              <a:ea typeface="+mn-ea"/>
              <a:cs typeface="+mn-cs"/>
            </a:rPr>
            <a:t> </a:t>
          </a:r>
        </a:p>
        <a:p>
          <a:pPr lvl="1" algn="just" hangingPunct="0"/>
          <a:endParaRPr lang="es-ES" sz="1000">
            <a:solidFill>
              <a:schemeClr val="dk1"/>
            </a:solidFill>
            <a:latin typeface="+mn-lt"/>
            <a:ea typeface="+mn-ea"/>
            <a:cs typeface="+mn-cs"/>
          </a:endParaRPr>
        </a:p>
        <a:p>
          <a:pPr lvl="1" algn="just" hangingPunct="0"/>
          <a:r>
            <a:rPr lang="es-ES_tradnl" sz="1400">
              <a:solidFill>
                <a:schemeClr val="dk1"/>
              </a:solidFill>
              <a:latin typeface="+mn-lt"/>
              <a:ea typeface="+mn-ea"/>
              <a:cs typeface="+mn-cs"/>
            </a:rPr>
            <a:t>La</a:t>
          </a:r>
          <a:r>
            <a:rPr lang="es-ES_tradnl" sz="1400" baseline="0">
              <a:solidFill>
                <a:schemeClr val="dk1"/>
              </a:solidFill>
              <a:latin typeface="+mn-lt"/>
              <a:ea typeface="+mn-ea"/>
              <a:cs typeface="+mn-cs"/>
            </a:rPr>
            <a:t> inversión </a:t>
          </a:r>
          <a:r>
            <a:rPr lang="es-ES_tradnl" sz="1400">
              <a:solidFill>
                <a:schemeClr val="dk1"/>
              </a:solidFill>
              <a:latin typeface="+mn-lt"/>
              <a:ea typeface="+mn-ea"/>
              <a:cs typeface="+mn-cs"/>
            </a:rPr>
            <a:t>se desagrega de acuerdo al clasificador de ingresos y gastos del Presupuesto Público, Subtítulo 31 Inversión Real, más toda aquella </a:t>
          </a:r>
          <a:r>
            <a:rPr lang="es-ES_tradnl" sz="1400">
              <a:solidFill>
                <a:sysClr val="windowText" lastClr="000000"/>
              </a:solidFill>
              <a:latin typeface="+mn-lt"/>
              <a:ea typeface="+mn-ea"/>
              <a:cs typeface="+mn-cs"/>
            </a:rPr>
            <a:t>inversión del Subtítulo 29,</a:t>
          </a:r>
          <a:r>
            <a:rPr lang="es-ES_tradnl" sz="1400" baseline="0">
              <a:solidFill>
                <a:sysClr val="windowText" lastClr="000000"/>
              </a:solidFill>
              <a:latin typeface="+mn-lt"/>
              <a:ea typeface="+mn-ea"/>
              <a:cs typeface="+mn-cs"/>
            </a:rPr>
            <a:t> 32 y</a:t>
          </a:r>
          <a:r>
            <a:rPr lang="es-ES_tradnl" sz="1400">
              <a:solidFill>
                <a:sysClr val="windowText" lastClr="000000"/>
              </a:solidFill>
              <a:latin typeface="+mn-lt"/>
              <a:ea typeface="+mn-ea"/>
              <a:cs typeface="+mn-cs"/>
            </a:rPr>
            <a:t> 33 que </a:t>
          </a:r>
          <a:r>
            <a:rPr lang="es-ES_tradnl" sz="1400">
              <a:solidFill>
                <a:schemeClr val="dk1"/>
              </a:solidFill>
              <a:latin typeface="+mn-lt"/>
              <a:ea typeface="+mn-ea"/>
              <a:cs typeface="+mn-cs"/>
            </a:rPr>
            <a:t>es reconocida como inversión por las propias instituciones consultadas. Esto en el caso</a:t>
          </a:r>
          <a:r>
            <a:rPr lang="es-ES_tradnl" sz="1400" baseline="0">
              <a:solidFill>
                <a:schemeClr val="dk1"/>
              </a:solidFill>
              <a:latin typeface="+mn-lt"/>
              <a:ea typeface="+mn-ea"/>
              <a:cs typeface="+mn-cs"/>
            </a:rPr>
            <a:t> de los Ministerios de: Obras Públicas, Vivienda y Urbanismo, Salud, Educación y del Deporte, que explican la mayor parte de este tipo de inversión. Para el resto se considera la ejecución presupuestaria del Subtítulo 31 reportada por DIPRES.</a:t>
          </a:r>
        </a:p>
        <a:p>
          <a:pPr lvl="1" algn="just" hangingPunct="0"/>
          <a:endParaRPr lang="es-ES" sz="1400">
            <a:solidFill>
              <a:schemeClr val="dk1"/>
            </a:solidFill>
            <a:latin typeface="+mn-lt"/>
            <a:ea typeface="+mn-ea"/>
            <a:cs typeface="+mn-cs"/>
          </a:endParaRPr>
        </a:p>
        <a:p>
          <a:pPr marL="800100" lvl="1" indent="-342900" algn="just" hangingPunct="0">
            <a:buFont typeface="+mj-lt"/>
            <a:buAutoNum type="alphaLcParenR" startAt="2"/>
          </a:pPr>
          <a:r>
            <a:rPr lang="es-ES_tradnl" sz="1800" b="1">
              <a:solidFill>
                <a:schemeClr val="tx2">
                  <a:lumMod val="60000"/>
                  <a:lumOff val="40000"/>
                </a:schemeClr>
              </a:solidFill>
              <a:latin typeface="+mn-lt"/>
              <a:ea typeface="+mn-ea"/>
              <a:cs typeface="+mn-cs"/>
            </a:rPr>
            <a:t>Inversión Pública Efectiva Nivel Regional</a:t>
          </a:r>
          <a:r>
            <a:rPr lang="es-ES_tradnl" sz="1800">
              <a:solidFill>
                <a:schemeClr val="tx2">
                  <a:lumMod val="60000"/>
                  <a:lumOff val="40000"/>
                </a:schemeClr>
              </a:solidFill>
              <a:latin typeface="+mn-lt"/>
              <a:ea typeface="+mn-ea"/>
              <a:cs typeface="+mn-cs"/>
            </a:rPr>
            <a:t>: </a:t>
          </a:r>
          <a:endParaRPr lang="es-ES" sz="1800">
            <a:solidFill>
              <a:schemeClr val="tx2">
                <a:lumMod val="60000"/>
                <a:lumOff val="40000"/>
              </a:schemeClr>
            </a:solidFill>
            <a:latin typeface="+mn-lt"/>
            <a:ea typeface="+mn-ea"/>
            <a:cs typeface="+mn-cs"/>
          </a:endParaRPr>
        </a:p>
        <a:p>
          <a:pPr lvl="1" algn="just" hangingPunct="0"/>
          <a:r>
            <a:rPr lang="es-ES_tradnl" sz="1400">
              <a:solidFill>
                <a:schemeClr val="dk1"/>
              </a:solidFill>
              <a:latin typeface="+mn-lt"/>
              <a:ea typeface="+mn-ea"/>
              <a:cs typeface="+mn-cs"/>
            </a:rPr>
            <a:t>Comprende la inversión de los Gobiernos Regionales, la inversión Sectorial de Asignación Regional (ISAR), creada a partir de 1992;</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Inversión Regional de Asignación Local (IRAL), creada a partir de 1996; y Convenios de Programación.</a:t>
          </a:r>
          <a:endParaRPr lang="es-ES" sz="1400">
            <a:solidFill>
              <a:schemeClr val="dk1"/>
            </a:solidFill>
            <a:latin typeface="+mn-lt"/>
            <a:ea typeface="+mn-ea"/>
            <a:cs typeface="+mn-cs"/>
          </a:endParaRPr>
        </a:p>
        <a:p>
          <a:pPr lvl="1" algn="just" hangingPunct="0"/>
          <a:r>
            <a:rPr lang="es-ES_tradnl" sz="1400" b="1">
              <a:solidFill>
                <a:schemeClr val="dk1"/>
              </a:solidFill>
              <a:latin typeface="+mn-lt"/>
              <a:ea typeface="+mn-ea"/>
              <a:cs typeface="+mn-cs"/>
            </a:rPr>
            <a:t>	</a:t>
          </a:r>
          <a:endParaRPr lang="es-ES" sz="1400">
            <a:solidFill>
              <a:schemeClr val="tx2">
                <a:lumMod val="60000"/>
                <a:lumOff val="40000"/>
              </a:schemeClr>
            </a:solidFill>
            <a:latin typeface="+mn-lt"/>
            <a:ea typeface="+mn-ea"/>
            <a:cs typeface="+mn-cs"/>
          </a:endParaRPr>
        </a:p>
        <a:p>
          <a:pPr marL="800100" lvl="1" indent="-342900" algn="just" hangingPunct="0">
            <a:buFont typeface="+mj-lt"/>
            <a:buAutoNum type="alphaLcParenR" startAt="3"/>
          </a:pPr>
          <a:r>
            <a:rPr lang="es-ES_tradnl" sz="1800" b="1">
              <a:solidFill>
                <a:schemeClr val="tx2">
                  <a:lumMod val="60000"/>
                  <a:lumOff val="40000"/>
                </a:schemeClr>
              </a:solidFill>
              <a:latin typeface="+mn-lt"/>
              <a:ea typeface="+mn-ea"/>
              <a:cs typeface="+mn-cs"/>
            </a:rPr>
            <a:t>Inversión Pública Efectiva Nivel Municipal</a:t>
          </a:r>
          <a:r>
            <a:rPr lang="es-ES_tradnl" sz="1800">
              <a:solidFill>
                <a:schemeClr val="tx2">
                  <a:lumMod val="60000"/>
                  <a:lumOff val="40000"/>
                </a:schemeClr>
              </a:solidFill>
              <a:latin typeface="+mn-lt"/>
              <a:ea typeface="+mn-ea"/>
              <a:cs typeface="+mn-cs"/>
            </a:rPr>
            <a:t>: </a:t>
          </a:r>
          <a:r>
            <a:rPr lang="es-ES_tradnl" sz="1400">
              <a:solidFill>
                <a:schemeClr val="tx2">
                  <a:lumMod val="60000"/>
                  <a:lumOff val="40000"/>
                </a:schemeClr>
              </a:solidFill>
              <a:latin typeface="+mn-lt"/>
              <a:ea typeface="+mn-ea"/>
              <a:cs typeface="+mn-cs"/>
            </a:rPr>
            <a:t> </a:t>
          </a:r>
          <a:endParaRPr lang="es-ES" sz="1400">
            <a:solidFill>
              <a:schemeClr val="tx2">
                <a:lumMod val="60000"/>
                <a:lumOff val="40000"/>
              </a:schemeClr>
            </a:solidFill>
            <a:latin typeface="+mn-lt"/>
            <a:ea typeface="+mn-ea"/>
            <a:cs typeface="+mn-cs"/>
          </a:endParaRPr>
        </a:p>
        <a:p>
          <a:pPr lvl="1" algn="just" hangingPunct="0"/>
          <a:r>
            <a:rPr lang="es-ES_tradnl" sz="1400">
              <a:solidFill>
                <a:schemeClr val="dk1"/>
              </a:solidFill>
              <a:latin typeface="+mn-lt"/>
              <a:ea typeface="+mn-ea"/>
              <a:cs typeface="+mn-cs"/>
            </a:rPr>
            <a:t>Comprende la inversión real del Sector Municipal en cada región del país, informada por la Contraloría General de la República. Incluye desde el 2001 al 2011</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todo el subtítulo 29 y</a:t>
          </a:r>
          <a:r>
            <a:rPr lang="es-ES_tradnl" sz="1400" baseline="0">
              <a:solidFill>
                <a:schemeClr val="dk1"/>
              </a:solidFill>
              <a:latin typeface="+mn-lt"/>
              <a:ea typeface="+mn-ea"/>
              <a:cs typeface="+mn-cs"/>
            </a:rPr>
            <a:t> </a:t>
          </a:r>
          <a:r>
            <a:rPr lang="es-ES_tradnl" sz="1400">
              <a:solidFill>
                <a:schemeClr val="dk1"/>
              </a:solidFill>
              <a:latin typeface="+mn-lt"/>
              <a:ea typeface="+mn-ea"/>
              <a:cs typeface="+mn-cs"/>
            </a:rPr>
            <a:t>31. A Partir del 2012</a:t>
          </a:r>
          <a:r>
            <a:rPr lang="es-ES_tradnl" sz="1400" baseline="0">
              <a:solidFill>
                <a:schemeClr val="dk1"/>
              </a:solidFill>
              <a:latin typeface="+mn-lt"/>
              <a:ea typeface="+mn-ea"/>
              <a:cs typeface="+mn-cs"/>
            </a:rPr>
            <a:t> se suma la inversión identificada en el subtítulo 33.</a:t>
          </a:r>
          <a:endParaRPr lang="es-ES" sz="1400">
            <a:solidFill>
              <a:schemeClr val="dk1"/>
            </a:solidFill>
            <a:latin typeface="+mn-lt"/>
            <a:ea typeface="+mn-ea"/>
            <a:cs typeface="+mn-cs"/>
          </a:endParaRPr>
        </a:p>
        <a:p>
          <a:pPr algn="just" hangingPunct="0"/>
          <a:endParaRPr lang="es-ES_tradnl" sz="1400" b="0">
            <a:solidFill>
              <a:schemeClr val="dk1"/>
            </a:solidFill>
            <a:latin typeface="+mn-lt"/>
            <a:ea typeface="+mn-ea"/>
            <a:cs typeface="+mn-cs"/>
          </a:endParaRPr>
        </a:p>
        <a:p>
          <a:pPr marL="342900" indent="-342900" algn="just" hangingPunct="0">
            <a:spcAft>
              <a:spcPts val="600"/>
            </a:spcAft>
            <a:buFont typeface="+mj-lt"/>
            <a:buAutoNum type="arabicPeriod" startAt="3"/>
          </a:pPr>
          <a:r>
            <a:rPr lang="es-ES_tradnl" sz="1400" b="0">
              <a:solidFill>
                <a:schemeClr val="dk1"/>
              </a:solidFill>
              <a:latin typeface="+mn-lt"/>
              <a:ea typeface="+mn-ea"/>
              <a:cs typeface="+mn-cs"/>
            </a:rPr>
            <a:t>A</a:t>
          </a:r>
          <a:r>
            <a:rPr lang="es-ES_tradnl" sz="1600" b="1">
              <a:solidFill>
                <a:schemeClr val="dk1"/>
              </a:solidFill>
              <a:latin typeface="+mn-lt"/>
              <a:ea typeface="+mn-ea"/>
              <a:cs typeface="+mn-cs"/>
            </a:rPr>
            <a:t> </a:t>
          </a:r>
          <a:r>
            <a:rPr lang="es-ES_tradnl" sz="1400">
              <a:solidFill>
                <a:schemeClr val="dk1"/>
              </a:solidFill>
              <a:latin typeface="+mn-lt"/>
              <a:ea typeface="+mn-ea"/>
              <a:cs typeface="+mn-cs"/>
            </a:rPr>
            <a:t>partir del año 2002, una parte significativa de la Inversión Sectorial de Asignación Regional se asimila al concepto de Provisiones del FNDR y son incluidas en la Inversión GORE.</a:t>
          </a:r>
        </a:p>
        <a:p>
          <a:pPr marL="342900" indent="-342900" algn="just" hangingPunct="0">
            <a:spcAft>
              <a:spcPts val="600"/>
            </a:spcAft>
            <a:buFont typeface="+mj-lt"/>
            <a:buAutoNum type="arabicPeriod" startAt="3"/>
          </a:pPr>
          <a:r>
            <a:rPr lang="es-ES_tradnl" sz="1400">
              <a:solidFill>
                <a:schemeClr val="dk1"/>
              </a:solidFill>
              <a:latin typeface="+mn-lt"/>
              <a:ea typeface="+mn-ea"/>
              <a:cs typeface="+mn-cs"/>
            </a:rPr>
            <a:t>Para facilitar el diseño de los cuadros en que se incluyen todas las regiones, se ha utilizado el nombre regional acotado.</a:t>
          </a:r>
        </a:p>
        <a:p>
          <a:pPr algn="just" hangingPunct="0"/>
          <a:endParaRPr lang="es-ES_tradnl" sz="1100">
            <a:solidFill>
              <a:schemeClr val="dk1"/>
            </a:solidFill>
            <a:latin typeface="+mn-lt"/>
            <a:ea typeface="+mn-ea"/>
            <a:cs typeface="+mn-cs"/>
          </a:endParaRPr>
        </a:p>
        <a:p>
          <a:pPr hangingPunct="0"/>
          <a:endParaRPr lang="es-ES" sz="1100">
            <a:solidFill>
              <a:schemeClr val="dk1"/>
            </a:solidFill>
            <a:latin typeface="+mn-lt"/>
            <a:ea typeface="+mn-ea"/>
            <a:cs typeface="+mn-cs"/>
          </a:endParaRPr>
        </a:p>
        <a:p>
          <a:endParaRPr lang="es-ES" sz="1100"/>
        </a:p>
      </xdr:txBody>
    </xdr:sp>
    <xdr:clientData/>
  </xdr:twoCellAnchor>
  <xdr:twoCellAnchor>
    <xdr:from>
      <xdr:col>12</xdr:col>
      <xdr:colOff>104775</xdr:colOff>
      <xdr:row>0</xdr:row>
      <xdr:rowOff>17036</xdr:rowOff>
    </xdr:from>
    <xdr:to>
      <xdr:col>13</xdr:col>
      <xdr:colOff>495300</xdr:colOff>
      <xdr:row>1</xdr:row>
      <xdr:rowOff>139358</xdr:rowOff>
    </xdr:to>
    <xdr:sp macro="" textlink="">
      <xdr:nvSpPr>
        <xdr:cNvPr id="3" name="4 CuadroTexto">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11020425" y="17036"/>
          <a:ext cx="1152525" cy="2842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12</xdr:col>
      <xdr:colOff>75698</xdr:colOff>
      <xdr:row>46</xdr:row>
      <xdr:rowOff>30079</xdr:rowOff>
    </xdr:from>
    <xdr:to>
      <xdr:col>13</xdr:col>
      <xdr:colOff>466223</xdr:colOff>
      <xdr:row>47</xdr:row>
      <xdr:rowOff>144379</xdr:rowOff>
    </xdr:to>
    <xdr:sp macro="" textlink="">
      <xdr:nvSpPr>
        <xdr:cNvPr id="4" name="5 CuadroTexto">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10991348" y="7545304"/>
          <a:ext cx="11525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&lt;Continuar&gt;</a:t>
          </a:r>
        </a:p>
      </xdr:txBody>
    </xdr:sp>
    <xdr:clientData/>
  </xdr:twoCellAnchor>
  <xdr:twoCellAnchor>
    <xdr:from>
      <xdr:col>11</xdr:col>
      <xdr:colOff>113299</xdr:colOff>
      <xdr:row>46</xdr:row>
      <xdr:rowOff>20053</xdr:rowOff>
    </xdr:from>
    <xdr:to>
      <xdr:col>12</xdr:col>
      <xdr:colOff>132349</xdr:colOff>
      <xdr:row>47</xdr:row>
      <xdr:rowOff>134353</xdr:rowOff>
    </xdr:to>
    <xdr:sp macro="" textlink="">
      <xdr:nvSpPr>
        <xdr:cNvPr id="5" name="6 CuadroTexto">
          <a:hlinkClick xmlns:r="http://schemas.openxmlformats.org/officeDocument/2006/relationships" r:id="rId2"/>
          <a:extLst>
            <a:ext uri="{FF2B5EF4-FFF2-40B4-BE49-F238E27FC236}">
              <a16:creationId xmlns:a16="http://schemas.microsoft.com/office/drawing/2014/main" id="{00000000-0008-0000-0200-000005000000}"/>
            </a:ext>
          </a:extLst>
        </xdr:cNvPr>
        <xdr:cNvSpPr txBox="1"/>
      </xdr:nvSpPr>
      <xdr:spPr>
        <a:xfrm>
          <a:off x="10266949" y="7535278"/>
          <a:ext cx="7810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twoCellAnchor>
    <xdr:from>
      <xdr:col>11</xdr:col>
      <xdr:colOff>171450</xdr:colOff>
      <xdr:row>0</xdr:row>
      <xdr:rowOff>17035</xdr:rowOff>
    </xdr:from>
    <xdr:to>
      <xdr:col>12</xdr:col>
      <xdr:colOff>190500</xdr:colOff>
      <xdr:row>2</xdr:row>
      <xdr:rowOff>7511</xdr:rowOff>
    </xdr:to>
    <xdr:sp macro="" textlink="">
      <xdr:nvSpPr>
        <xdr:cNvPr id="6" name="7 CuadroTexto">
          <a:hlinkClick xmlns:r="http://schemas.openxmlformats.org/officeDocument/2006/relationships" r:id="rId2"/>
          <a:extLst>
            <a:ext uri="{FF2B5EF4-FFF2-40B4-BE49-F238E27FC236}">
              <a16:creationId xmlns:a16="http://schemas.microsoft.com/office/drawing/2014/main" id="{00000000-0008-0000-0200-000006000000}"/>
            </a:ext>
          </a:extLst>
        </xdr:cNvPr>
        <xdr:cNvSpPr txBox="1"/>
      </xdr:nvSpPr>
      <xdr:spPr>
        <a:xfrm>
          <a:off x="10325100" y="17035"/>
          <a:ext cx="781050" cy="3143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100" b="1">
              <a:solidFill>
                <a:schemeClr val="tx2">
                  <a:lumMod val="60000"/>
                  <a:lumOff val="40000"/>
                </a:schemeClr>
              </a:solidFill>
              <a:latin typeface="Arial" pitchFamily="34" charset="0"/>
              <a:cs typeface="Arial" pitchFamily="34" charset="0"/>
            </a:rPr>
            <a:t>&lt;Volver&gt;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2</xdr:row>
      <xdr:rowOff>154398</xdr:rowOff>
    </xdr:from>
    <xdr:to>
      <xdr:col>1</xdr:col>
      <xdr:colOff>28574</xdr:colOff>
      <xdr:row>57</xdr:row>
      <xdr:rowOff>66675</xdr:rowOff>
    </xdr:to>
    <xdr:pic>
      <xdr:nvPicPr>
        <xdr:cNvPr id="2"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twoCellAnchor>
  <xdr:twoCellAnchor editAs="oneCell">
    <xdr:from>
      <xdr:col>0</xdr:col>
      <xdr:colOff>600075</xdr:colOff>
      <xdr:row>3</xdr:row>
      <xdr:rowOff>1999</xdr:rowOff>
    </xdr:from>
    <xdr:to>
      <xdr:col>1</xdr:col>
      <xdr:colOff>28574</xdr:colOff>
      <xdr:row>60</xdr:row>
      <xdr:rowOff>65868</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600075" y="554449"/>
          <a:ext cx="2095499" cy="9293594"/>
        </a:xfrm>
        <a:prstGeom prst="rect">
          <a:avLst/>
        </a:prstGeom>
        <a:ln>
          <a:noFill/>
        </a:ln>
        <a:effectLst>
          <a:softEdge rad="112500"/>
        </a:effectLst>
      </xdr:spPr>
    </xdr:pic>
    <xdr:clientData/>
  </xdr:twoCellAnchor>
  <xdr:twoCellAnchor>
    <xdr:from>
      <xdr:col>1</xdr:col>
      <xdr:colOff>6610349</xdr:colOff>
      <xdr:row>3</xdr:row>
      <xdr:rowOff>9525</xdr:rowOff>
    </xdr:from>
    <xdr:to>
      <xdr:col>3</xdr:col>
      <xdr:colOff>152399</xdr:colOff>
      <xdr:row>4</xdr:row>
      <xdr:rowOff>142875</xdr:rowOff>
    </xdr:to>
    <xdr:sp macro="" textlink="">
      <xdr:nvSpPr>
        <xdr:cNvPr id="4" name="3 CuadroTexto">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9277349" y="561975"/>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Municipal</a:t>
          </a:r>
        </a:p>
      </xdr:txBody>
    </xdr:sp>
    <xdr:clientData/>
  </xdr:twoCellAnchor>
  <xdr:oneCellAnchor>
    <xdr:from>
      <xdr:col>0</xdr:col>
      <xdr:colOff>685800</xdr:colOff>
      <xdr:row>2</xdr:row>
      <xdr:rowOff>154398</xdr:rowOff>
    </xdr:from>
    <xdr:ext cx="2009774" cy="8714436"/>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oneCellAnchor>
  <xdr:oneCellAnchor>
    <xdr:from>
      <xdr:col>0</xdr:col>
      <xdr:colOff>600075</xdr:colOff>
      <xdr:row>3</xdr:row>
      <xdr:rowOff>1999</xdr:rowOff>
    </xdr:from>
    <xdr:ext cx="2095499" cy="9112619"/>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600075" y="592549"/>
          <a:ext cx="2095499" cy="9293594"/>
        </a:xfrm>
        <a:prstGeom prst="rect">
          <a:avLst/>
        </a:prstGeom>
        <a:ln>
          <a:noFill/>
        </a:ln>
        <a:effectLst>
          <a:softEdge rad="112500"/>
        </a:effectLst>
      </xdr:spPr>
    </xdr:pic>
    <xdr:clientData/>
  </xdr:oneCellAnchor>
  <xdr:twoCellAnchor>
    <xdr:from>
      <xdr:col>1</xdr:col>
      <xdr:colOff>6610349</xdr:colOff>
      <xdr:row>3</xdr:row>
      <xdr:rowOff>9525</xdr:rowOff>
    </xdr:from>
    <xdr:to>
      <xdr:col>3</xdr:col>
      <xdr:colOff>152399</xdr:colOff>
      <xdr:row>4</xdr:row>
      <xdr:rowOff>142875</xdr:rowOff>
    </xdr:to>
    <xdr:sp macro="" textlink="">
      <xdr:nvSpPr>
        <xdr:cNvPr id="7" name="3 CuadroTexto">
          <a:hlinkClick xmlns:r="http://schemas.openxmlformats.org/officeDocument/2006/relationships" r:id="rId2"/>
          <a:extLst>
            <a:ext uri="{FF2B5EF4-FFF2-40B4-BE49-F238E27FC236}">
              <a16:creationId xmlns:a16="http://schemas.microsoft.com/office/drawing/2014/main" id="{00000000-0008-0000-0300-000007000000}"/>
            </a:ext>
          </a:extLst>
        </xdr:cNvPr>
        <xdr:cNvSpPr txBox="1"/>
      </xdr:nvSpPr>
      <xdr:spPr>
        <a:xfrm>
          <a:off x="9277349" y="600075"/>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Municipal</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685800</xdr:colOff>
      <xdr:row>4</xdr:row>
      <xdr:rowOff>154398</xdr:rowOff>
    </xdr:from>
    <xdr:to>
      <xdr:col>1</xdr:col>
      <xdr:colOff>790574</xdr:colOff>
      <xdr:row>55</xdr:row>
      <xdr:rowOff>13759</xdr:rowOff>
    </xdr:to>
    <xdr:pic>
      <xdr:nvPicPr>
        <xdr:cNvPr id="2" name="Picture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duotone>
            <a:schemeClr val="accent5">
              <a:shade val="45000"/>
              <a:satMod val="135000"/>
            </a:schemeClr>
            <a:prstClr val="white"/>
          </a:duotone>
        </a:blip>
        <a:stretch>
          <a:fillRect/>
        </a:stretch>
      </xdr:blipFill>
      <xdr:spPr bwMode="auto">
        <a:xfrm>
          <a:off x="685800" y="544923"/>
          <a:ext cx="2009774" cy="8884827"/>
        </a:xfrm>
        <a:prstGeom prst="rect">
          <a:avLst/>
        </a:prstGeom>
        <a:ln>
          <a:noFill/>
        </a:ln>
        <a:effectLst>
          <a:softEdge rad="112500"/>
        </a:effectLst>
      </xdr:spPr>
    </xdr:pic>
    <xdr:clientData/>
  </xdr:twoCellAnchor>
  <xdr:twoCellAnchor editAs="oneCell">
    <xdr:from>
      <xdr:col>1</xdr:col>
      <xdr:colOff>570143</xdr:colOff>
      <xdr:row>0</xdr:row>
      <xdr:rowOff>13031</xdr:rowOff>
    </xdr:from>
    <xdr:to>
      <xdr:col>2</xdr:col>
      <xdr:colOff>759588</xdr:colOff>
      <xdr:row>28</xdr:row>
      <xdr:rowOff>74084</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duotone>
            <a:schemeClr val="accent6">
              <a:shade val="45000"/>
              <a:satMod val="135000"/>
            </a:schemeClr>
            <a:prstClr val="white"/>
          </a:duotone>
        </a:blip>
        <a:stretch>
          <a:fillRect/>
        </a:stretch>
      </xdr:blipFill>
      <xdr:spPr bwMode="auto">
        <a:xfrm>
          <a:off x="1998893" y="13031"/>
          <a:ext cx="1406528" cy="5500886"/>
        </a:xfrm>
        <a:prstGeom prst="rect">
          <a:avLst/>
        </a:prstGeom>
        <a:ln>
          <a:noFill/>
        </a:ln>
        <a:effectLst>
          <a:softEdge rad="112500"/>
        </a:effectLst>
      </xdr:spPr>
    </xdr:pic>
    <xdr:clientData/>
  </xdr:twoCellAnchor>
  <xdr:twoCellAnchor>
    <xdr:from>
      <xdr:col>2</xdr:col>
      <xdr:colOff>6610350</xdr:colOff>
      <xdr:row>3</xdr:row>
      <xdr:rowOff>57150</xdr:rowOff>
    </xdr:from>
    <xdr:to>
      <xdr:col>4</xdr:col>
      <xdr:colOff>152400</xdr:colOff>
      <xdr:row>4</xdr:row>
      <xdr:rowOff>123825</xdr:rowOff>
    </xdr:to>
    <xdr:sp macro="" textlink="">
      <xdr:nvSpPr>
        <xdr:cNvPr id="8" name="7 CuadroTexto">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258300" y="609600"/>
          <a:ext cx="199072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1100" b="0">
              <a:solidFill>
                <a:schemeClr val="tx1">
                  <a:lumMod val="65000"/>
                  <a:lumOff val="35000"/>
                </a:schemeClr>
              </a:solidFill>
            </a:rPr>
            <a:t>Indice Inversión Regional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222251</xdr:colOff>
      <xdr:row>3</xdr:row>
      <xdr:rowOff>127001</xdr:rowOff>
    </xdr:from>
    <xdr:to>
      <xdr:col>23</xdr:col>
      <xdr:colOff>560865</xdr:colOff>
      <xdr:row>5</xdr:row>
      <xdr:rowOff>52916</xdr:rowOff>
    </xdr:to>
    <xdr:cxnSp macro="">
      <xdr:nvCxnSpPr>
        <xdr:cNvPr id="4" name="3 Conector recto de flecha">
          <a:extLst>
            <a:ext uri="{FF2B5EF4-FFF2-40B4-BE49-F238E27FC236}">
              <a16:creationId xmlns:a16="http://schemas.microsoft.com/office/drawing/2014/main" id="{00000000-0008-0000-0700-000004000000}"/>
            </a:ext>
          </a:extLst>
        </xdr:cNvPr>
        <xdr:cNvCxnSpPr/>
      </xdr:nvCxnSpPr>
      <xdr:spPr>
        <a:xfrm flipV="1">
          <a:off x="18743084" y="571501"/>
          <a:ext cx="338614" cy="232832"/>
        </a:xfrm>
        <a:prstGeom prst="straightConnector1">
          <a:avLst/>
        </a:prstGeom>
        <a:ln>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7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7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29" name="Button 5" hidden="1">
              <a:extLst>
                <a:ext uri="{63B3BB69-23CF-44E3-9099-C40C66FF867C}">
                  <a14:compatExt spid="_x0000_s1029"/>
                </a:ext>
                <a:ext uri="{FF2B5EF4-FFF2-40B4-BE49-F238E27FC236}">
                  <a16:creationId xmlns:a16="http://schemas.microsoft.com/office/drawing/2014/main" id="{00000000-0008-0000-07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0" name="Button 6" hidden="1">
              <a:extLst>
                <a:ext uri="{63B3BB69-23CF-44E3-9099-C40C66FF867C}">
                  <a14:compatExt spid="_x0000_s1030"/>
                </a:ext>
                <a:ext uri="{FF2B5EF4-FFF2-40B4-BE49-F238E27FC236}">
                  <a16:creationId xmlns:a16="http://schemas.microsoft.com/office/drawing/2014/main" id="{00000000-0008-0000-07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1" name="Button 7" hidden="1">
              <a:extLst>
                <a:ext uri="{63B3BB69-23CF-44E3-9099-C40C66FF867C}">
                  <a14:compatExt spid="_x0000_s1031"/>
                </a:ext>
                <a:ext uri="{FF2B5EF4-FFF2-40B4-BE49-F238E27FC236}">
                  <a16:creationId xmlns:a16="http://schemas.microsoft.com/office/drawing/2014/main" id="{00000000-0008-0000-07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2" name="Button 8" hidden="1">
              <a:extLst>
                <a:ext uri="{63B3BB69-23CF-44E3-9099-C40C66FF867C}">
                  <a14:compatExt spid="_x0000_s1032"/>
                </a:ext>
                <a:ext uri="{FF2B5EF4-FFF2-40B4-BE49-F238E27FC236}">
                  <a16:creationId xmlns:a16="http://schemas.microsoft.com/office/drawing/2014/main" id="{00000000-0008-0000-07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3" name="Button 9" hidden="1">
              <a:extLst>
                <a:ext uri="{63B3BB69-23CF-44E3-9099-C40C66FF867C}">
                  <a14:compatExt spid="_x0000_s1033"/>
                </a:ext>
                <a:ext uri="{FF2B5EF4-FFF2-40B4-BE49-F238E27FC236}">
                  <a16:creationId xmlns:a16="http://schemas.microsoft.com/office/drawing/2014/main" id="{00000000-0008-0000-07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7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5" name="Button 11" hidden="1">
              <a:extLst>
                <a:ext uri="{63B3BB69-23CF-44E3-9099-C40C66FF867C}">
                  <a14:compatExt spid="_x0000_s1035"/>
                </a:ext>
                <a:ext uri="{FF2B5EF4-FFF2-40B4-BE49-F238E27FC236}">
                  <a16:creationId xmlns:a16="http://schemas.microsoft.com/office/drawing/2014/main" id="{00000000-0008-0000-07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6" name="Button 12" hidden="1">
              <a:extLst>
                <a:ext uri="{63B3BB69-23CF-44E3-9099-C40C66FF867C}">
                  <a14:compatExt spid="_x0000_s1036"/>
                </a:ext>
                <a:ext uri="{FF2B5EF4-FFF2-40B4-BE49-F238E27FC236}">
                  <a16:creationId xmlns:a16="http://schemas.microsoft.com/office/drawing/2014/main" id="{00000000-0008-0000-07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6</xdr:col>
          <xdr:colOff>0</xdr:colOff>
          <xdr:row>35</xdr:row>
          <xdr:rowOff>0</xdr:rowOff>
        </xdr:to>
        <xdr:sp macro="" textlink="">
          <xdr:nvSpPr>
            <xdr:cNvPr id="1037" name="Button 13" hidden="1">
              <a:extLst>
                <a:ext uri="{63B3BB69-23CF-44E3-9099-C40C66FF867C}">
                  <a14:compatExt spid="_x0000_s1037"/>
                </a:ext>
                <a:ext uri="{FF2B5EF4-FFF2-40B4-BE49-F238E27FC236}">
                  <a16:creationId xmlns:a16="http://schemas.microsoft.com/office/drawing/2014/main" id="{00000000-0008-0000-07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CL" sz="1000" b="0" i="0" u="none" strike="noStrike" baseline="0">
                  <a:solidFill>
                    <a:srgbClr val="000000"/>
                  </a:solidFill>
                  <a:latin typeface="Geneva"/>
                </a:rPr>
                <a:t>maria</a:t>
              </a:r>
            </a:p>
            <a:p>
              <a:pPr algn="ctr" rtl="0">
                <a:defRPr sz="1000"/>
              </a:pPr>
              <a:endParaRPr lang="es-CL" sz="1000" b="0" i="0" u="none" strike="noStrike" baseline="0">
                <a:solidFill>
                  <a:srgbClr val="000000"/>
                </a:solidFill>
                <a:latin typeface="Geneva"/>
              </a:endParaRPr>
            </a:p>
          </xdr:txBody>
        </xdr:sp>
        <xdr:clientData fPrintsWithSheet="0"/>
      </xdr:twoCellAnchor>
    </mc:Choice>
    <mc:Fallback/>
  </mc:AlternateContent>
  <xdr:twoCellAnchor>
    <xdr:from>
      <xdr:col>23</xdr:col>
      <xdr:colOff>84667</xdr:colOff>
      <xdr:row>72</xdr:row>
      <xdr:rowOff>116415</xdr:rowOff>
    </xdr:from>
    <xdr:to>
      <xdr:col>23</xdr:col>
      <xdr:colOff>455057</xdr:colOff>
      <xdr:row>74</xdr:row>
      <xdr:rowOff>31748</xdr:rowOff>
    </xdr:to>
    <xdr:cxnSp macro="">
      <xdr:nvCxnSpPr>
        <xdr:cNvPr id="19" name="18 Conector recto de flecha">
          <a:extLst>
            <a:ext uri="{FF2B5EF4-FFF2-40B4-BE49-F238E27FC236}">
              <a16:creationId xmlns:a16="http://schemas.microsoft.com/office/drawing/2014/main" id="{00000000-0008-0000-0700-000013000000}"/>
            </a:ext>
          </a:extLst>
        </xdr:cNvPr>
        <xdr:cNvCxnSpPr/>
      </xdr:nvCxnSpPr>
      <xdr:spPr>
        <a:xfrm flipV="1">
          <a:off x="18605500" y="10974915"/>
          <a:ext cx="370390" cy="232833"/>
        </a:xfrm>
        <a:prstGeom prst="straightConnector1">
          <a:avLst/>
        </a:prstGeom>
        <a:ln>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613832</xdr:colOff>
      <xdr:row>0</xdr:row>
      <xdr:rowOff>63500</xdr:rowOff>
    </xdr:from>
    <xdr:to>
      <xdr:col>26</xdr:col>
      <xdr:colOff>285750</xdr:colOff>
      <xdr:row>24</xdr:row>
      <xdr:rowOff>90457</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19134665" y="63500"/>
          <a:ext cx="1957918" cy="3604124"/>
        </a:xfrm>
        <a:prstGeom prst="rect">
          <a:avLst/>
        </a:prstGeom>
      </xdr:spPr>
    </xdr:pic>
    <xdr:clientData/>
  </xdr:twoCellAnchor>
  <xdr:twoCellAnchor editAs="oneCell">
    <xdr:from>
      <xdr:col>23</xdr:col>
      <xdr:colOff>518583</xdr:colOff>
      <xdr:row>69</xdr:row>
      <xdr:rowOff>120029</xdr:rowOff>
    </xdr:from>
    <xdr:to>
      <xdr:col>26</xdr:col>
      <xdr:colOff>497416</xdr:colOff>
      <xdr:row>94</xdr:row>
      <xdr:rowOff>31212</xdr:rowOff>
    </xdr:to>
    <xdr:pic>
      <xdr:nvPicPr>
        <xdr:cNvPr id="6" name="Imagen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19039416" y="10502279"/>
          <a:ext cx="2264833" cy="3901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69</xdr:row>
      <xdr:rowOff>0</xdr:rowOff>
    </xdr:from>
    <xdr:to>
      <xdr:col>12</xdr:col>
      <xdr:colOff>0</xdr:colOff>
      <xdr:row>69</xdr:row>
      <xdr:rowOff>0</xdr:rowOff>
    </xdr:to>
    <xdr:graphicFrame macro="">
      <xdr:nvGraphicFramePr>
        <xdr:cNvPr id="2" name="Chart 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aabatte\Configuraci&#243;n%20local\Archivos%20temporales%20de%20Internet\Content.Outlook\3997YPS1\isarmo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ARMOP2000-2010(M$c-año)"/>
      <sheetName val="ISARMOP2000-2010(M$2010)"/>
    </sheetNames>
    <sheetDataSet>
      <sheetData sheetId="0">
        <row r="7">
          <cell r="A7" t="str">
            <v>Tarapacá</v>
          </cell>
          <cell r="E7">
            <v>356065</v>
          </cell>
          <cell r="F7">
            <v>363943</v>
          </cell>
        </row>
        <row r="8">
          <cell r="A8" t="str">
            <v>Antofagasta</v>
          </cell>
          <cell r="E8">
            <v>59586</v>
          </cell>
          <cell r="F8">
            <v>47765</v>
          </cell>
        </row>
        <row r="9">
          <cell r="A9" t="str">
            <v>Atacama</v>
          </cell>
          <cell r="E9">
            <v>251564</v>
          </cell>
          <cell r="F9">
            <v>360994</v>
          </cell>
        </row>
        <row r="10">
          <cell r="A10" t="str">
            <v>Coquimbo</v>
          </cell>
          <cell r="E10">
            <v>1171341</v>
          </cell>
          <cell r="F10">
            <v>1242337</v>
          </cell>
        </row>
        <row r="11">
          <cell r="A11" t="str">
            <v>Valparaíso</v>
          </cell>
          <cell r="E11">
            <v>889187</v>
          </cell>
          <cell r="F11">
            <v>573534</v>
          </cell>
        </row>
        <row r="12">
          <cell r="A12" t="str">
            <v>RM Santiago</v>
          </cell>
          <cell r="E12">
            <v>488609</v>
          </cell>
          <cell r="F12">
            <v>594386</v>
          </cell>
        </row>
        <row r="13">
          <cell r="A13" t="str">
            <v>O'Higgins</v>
          </cell>
          <cell r="E13">
            <v>400524</v>
          </cell>
          <cell r="F13">
            <v>1840247</v>
          </cell>
        </row>
        <row r="14">
          <cell r="A14" t="str">
            <v>Maule</v>
          </cell>
          <cell r="E14">
            <v>2488165</v>
          </cell>
          <cell r="F14">
            <v>1481683</v>
          </cell>
        </row>
        <row r="15">
          <cell r="A15" t="str">
            <v>Biobío</v>
          </cell>
          <cell r="E15">
            <v>1478484</v>
          </cell>
          <cell r="F15">
            <v>1231197</v>
          </cell>
        </row>
        <row r="16">
          <cell r="A16" t="str">
            <v>Araucanía</v>
          </cell>
          <cell r="E16">
            <v>699600</v>
          </cell>
          <cell r="F16">
            <v>638963</v>
          </cell>
        </row>
        <row r="17">
          <cell r="A17" t="str">
            <v>Los Ríos</v>
          </cell>
          <cell r="E17" t="str">
            <v>-</v>
          </cell>
          <cell r="F17" t="str">
            <v>-</v>
          </cell>
        </row>
        <row r="18">
          <cell r="A18" t="str">
            <v>Los Lagos</v>
          </cell>
          <cell r="E18">
            <v>1535898</v>
          </cell>
          <cell r="F18">
            <v>1019845</v>
          </cell>
        </row>
        <row r="19">
          <cell r="A19" t="str">
            <v>Aisén</v>
          </cell>
          <cell r="E19">
            <v>191481</v>
          </cell>
          <cell r="F19">
            <v>362436</v>
          </cell>
        </row>
        <row r="20">
          <cell r="A20" t="str">
            <v>Magallanes</v>
          </cell>
          <cell r="E20">
            <v>44998</v>
          </cell>
          <cell r="F20">
            <v>427555</v>
          </cell>
        </row>
        <row r="21">
          <cell r="A21" t="str">
            <v>No Regionalizado</v>
          </cell>
          <cell r="E21">
            <v>0</v>
          </cell>
          <cell r="F21">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showGridLines="0" tabSelected="1" zoomScale="90" zoomScaleNormal="90" workbookViewId="0">
      <selection activeCell="P22" sqref="P22"/>
    </sheetView>
  </sheetViews>
  <sheetFormatPr baseColWidth="10" defaultRowHeight="12.75"/>
  <cols>
    <col min="1" max="1" width="5.85546875" customWidth="1"/>
    <col min="3" max="14" width="12.7109375" customWidth="1"/>
    <col min="15" max="15" width="12.85546875" customWidth="1"/>
    <col min="16" max="16" width="5.42578125" customWidth="1"/>
  </cols>
  <sheetData>
    <row r="1" spans="2:15" ht="15.75" customHeight="1">
      <c r="D1" s="115"/>
    </row>
    <row r="2" spans="2:15" ht="14.25" customHeight="1">
      <c r="N2" s="517" t="s">
        <v>812</v>
      </c>
      <c r="O2" s="517"/>
    </row>
    <row r="10" spans="2:15" ht="12" customHeight="1"/>
    <row r="11" spans="2:15" ht="12" customHeight="1">
      <c r="L11" s="115"/>
    </row>
    <row r="12" spans="2:15" ht="12" customHeight="1">
      <c r="O12" s="115"/>
    </row>
    <row r="13" spans="2:15" ht="12" customHeight="1"/>
    <row r="14" spans="2:15" ht="14.25" customHeight="1">
      <c r="B14" s="523" t="s">
        <v>822</v>
      </c>
      <c r="C14" s="524"/>
      <c r="D14" s="524"/>
      <c r="E14" s="524"/>
      <c r="F14" s="524"/>
      <c r="G14" s="524"/>
      <c r="H14" s="524"/>
      <c r="I14" s="524"/>
      <c r="J14" s="524"/>
      <c r="K14" s="524"/>
      <c r="L14" s="524"/>
      <c r="M14" s="524"/>
      <c r="N14" s="524"/>
      <c r="O14" s="90"/>
    </row>
    <row r="15" spans="2:15" ht="14.25" customHeight="1">
      <c r="B15" s="524"/>
      <c r="C15" s="524"/>
      <c r="D15" s="524"/>
      <c r="E15" s="524"/>
      <c r="F15" s="524"/>
      <c r="G15" s="524"/>
      <c r="H15" s="524"/>
      <c r="I15" s="524"/>
      <c r="J15" s="524"/>
      <c r="K15" s="524"/>
      <c r="L15" s="524"/>
      <c r="M15" s="524"/>
      <c r="N15" s="524"/>
      <c r="O15" s="90"/>
    </row>
    <row r="16" spans="2:15" ht="14.25" customHeight="1">
      <c r="B16" s="524"/>
      <c r="C16" s="524"/>
      <c r="D16" s="524"/>
      <c r="E16" s="524"/>
      <c r="F16" s="524"/>
      <c r="G16" s="524"/>
      <c r="H16" s="524"/>
      <c r="I16" s="524"/>
      <c r="J16" s="524"/>
      <c r="K16" s="524"/>
      <c r="L16" s="524"/>
      <c r="M16" s="524"/>
      <c r="N16" s="524"/>
      <c r="O16" s="90"/>
    </row>
    <row r="17" spans="2:15" ht="14.25" customHeight="1">
      <c r="B17" s="524"/>
      <c r="C17" s="524"/>
      <c r="D17" s="524"/>
      <c r="E17" s="524"/>
      <c r="F17" s="524"/>
      <c r="G17" s="524"/>
      <c r="H17" s="524"/>
      <c r="I17" s="524"/>
      <c r="J17" s="524"/>
      <c r="K17" s="524"/>
      <c r="L17" s="524"/>
      <c r="M17" s="524"/>
      <c r="N17" s="524"/>
      <c r="O17" s="90"/>
    </row>
    <row r="18" spans="2:15" ht="14.25" customHeight="1">
      <c r="B18" s="524"/>
      <c r="C18" s="524"/>
      <c r="D18" s="524"/>
      <c r="E18" s="524"/>
      <c r="F18" s="524"/>
      <c r="G18" s="524"/>
      <c r="H18" s="524"/>
      <c r="I18" s="524"/>
      <c r="J18" s="524"/>
      <c r="K18" s="524"/>
      <c r="L18" s="524"/>
      <c r="M18" s="524"/>
      <c r="N18" s="524"/>
      <c r="O18" s="90"/>
    </row>
    <row r="19" spans="2:15" ht="11.25" customHeight="1"/>
    <row r="20" spans="2:15" ht="16.5" customHeight="1"/>
    <row r="21" spans="2:15" ht="16.5" customHeight="1"/>
    <row r="22" spans="2:15" ht="16.5" customHeight="1"/>
    <row r="23" spans="2:15" ht="16.5" customHeight="1"/>
    <row r="24" spans="2:15" ht="16.5" customHeight="1"/>
    <row r="25" spans="2:15" ht="16.5" customHeight="1"/>
    <row r="26" spans="2:15" ht="16.5" customHeight="1"/>
    <row r="27" spans="2:15" ht="16.5" customHeight="1"/>
    <row r="28" spans="2:15" ht="16.5" customHeight="1"/>
    <row r="29" spans="2:15" ht="16.5" customHeight="1"/>
    <row r="30" spans="2:15" ht="16.5" customHeight="1"/>
    <row r="31" spans="2:15" ht="16.5" customHeight="1"/>
    <row r="32" spans="2:15" ht="16.5" customHeight="1"/>
    <row r="33" spans="1:15" ht="16.5" customHeight="1">
      <c r="A33" s="520" t="s">
        <v>180</v>
      </c>
      <c r="B33" s="521"/>
      <c r="C33" s="521"/>
      <c r="D33" s="521"/>
      <c r="E33" s="521"/>
      <c r="F33" s="521"/>
      <c r="G33" s="521"/>
      <c r="H33" s="521"/>
      <c r="I33" s="521"/>
      <c r="J33" s="521"/>
      <c r="K33" s="521"/>
      <c r="L33" s="521"/>
      <c r="M33" s="521"/>
      <c r="N33" s="521"/>
      <c r="O33" s="521"/>
    </row>
    <row r="34" spans="1:15" ht="16.5" customHeight="1">
      <c r="A34" s="522" t="s">
        <v>636</v>
      </c>
      <c r="B34" s="521"/>
      <c r="C34" s="521"/>
      <c r="D34" s="521"/>
      <c r="E34" s="521"/>
      <c r="F34" s="521"/>
      <c r="G34" s="521"/>
      <c r="H34" s="521"/>
      <c r="I34" s="521"/>
      <c r="J34" s="521"/>
      <c r="K34" s="521"/>
      <c r="L34" s="521"/>
      <c r="M34" s="521"/>
      <c r="N34" s="521"/>
      <c r="O34" s="521"/>
    </row>
    <row r="35" spans="1:15" ht="16.5" customHeight="1">
      <c r="A35" s="522" t="s">
        <v>181</v>
      </c>
      <c r="B35" s="521"/>
      <c r="C35" s="521"/>
      <c r="D35" s="521"/>
      <c r="E35" s="521"/>
      <c r="F35" s="521"/>
      <c r="G35" s="521"/>
      <c r="H35" s="521"/>
      <c r="I35" s="521"/>
      <c r="J35" s="521"/>
      <c r="K35" s="521"/>
      <c r="L35" s="521"/>
      <c r="M35" s="521"/>
      <c r="N35" s="521"/>
      <c r="O35" s="521"/>
    </row>
    <row r="36" spans="1:15" ht="8.25" customHeight="1">
      <c r="A36" s="81"/>
      <c r="B36" s="82"/>
      <c r="C36" s="82"/>
      <c r="D36" s="82"/>
      <c r="E36" s="82"/>
      <c r="F36" s="82"/>
      <c r="G36" s="82"/>
      <c r="H36" s="82"/>
      <c r="I36" s="82"/>
      <c r="J36" s="82"/>
      <c r="K36" s="82"/>
      <c r="L36" s="82"/>
      <c r="M36" s="82"/>
      <c r="N36" s="82"/>
      <c r="O36" s="82"/>
    </row>
    <row r="37" spans="1:15" ht="19.5" customHeight="1">
      <c r="B37" s="518" t="s">
        <v>823</v>
      </c>
      <c r="C37" s="519"/>
      <c r="D37" s="519"/>
      <c r="E37" s="519"/>
      <c r="F37" s="519"/>
      <c r="G37" s="519"/>
      <c r="H37" s="519"/>
      <c r="I37" s="519"/>
      <c r="J37" s="519"/>
      <c r="K37" s="519"/>
      <c r="L37" s="519"/>
      <c r="M37" s="519"/>
      <c r="N37" s="519"/>
      <c r="O37" s="86"/>
    </row>
  </sheetData>
  <mergeCells count="6">
    <mergeCell ref="N2:O2"/>
    <mergeCell ref="B37:N37"/>
    <mergeCell ref="A33:O33"/>
    <mergeCell ref="A34:O34"/>
    <mergeCell ref="A35:O35"/>
    <mergeCell ref="B14:N18"/>
  </mergeCells>
  <hyperlinks>
    <hyperlink ref="B14:N18" location="'Notas Aclaratorias'!A1" display="'Notas Aclaratorias'!A1" xr:uid="{00000000-0004-0000-0000-000000000000}"/>
    <hyperlink ref="N2:O2" location="'Notas Técnicas'!A1" display="Continuar   " xr:uid="{00000000-0004-0000-0000-00000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499984740745262"/>
  </sheetPr>
  <dimension ref="B1:M538"/>
  <sheetViews>
    <sheetView showGridLines="0" zoomScale="90" zoomScaleNormal="90" workbookViewId="0">
      <selection activeCell="Q317" sqref="Q317"/>
    </sheetView>
  </sheetViews>
  <sheetFormatPr baseColWidth="10" defaultRowHeight="12.75"/>
  <cols>
    <col min="1" max="1" width="3.7109375" customWidth="1"/>
    <col min="2" max="2" width="20.28515625" customWidth="1"/>
    <col min="3" max="4" width="13.42578125" style="11" customWidth="1"/>
    <col min="5" max="5" width="13.42578125" customWidth="1"/>
    <col min="6" max="10" width="13.140625" style="64" customWidth="1"/>
  </cols>
  <sheetData>
    <row r="1" spans="2:13">
      <c r="B1" s="186" t="s">
        <v>105</v>
      </c>
      <c r="C1" s="14"/>
    </row>
    <row r="2" spans="2:13">
      <c r="B2" s="185" t="s">
        <v>77</v>
      </c>
      <c r="C2" s="1"/>
    </row>
    <row r="3" spans="2:13">
      <c r="B3" s="163" t="s">
        <v>153</v>
      </c>
      <c r="C3" s="164"/>
      <c r="D3" s="195"/>
    </row>
    <row r="4" spans="2:13">
      <c r="B4" s="1" t="s">
        <v>787</v>
      </c>
      <c r="C4" s="15"/>
      <c r="F4" s="114"/>
      <c r="G4" s="114"/>
      <c r="H4" s="114" t="s">
        <v>182</v>
      </c>
      <c r="I4" s="114"/>
      <c r="J4" s="114"/>
    </row>
    <row r="5" spans="2:13">
      <c r="B5" s="2" t="s">
        <v>788</v>
      </c>
      <c r="E5" s="104"/>
    </row>
    <row r="6" spans="2:13">
      <c r="B6" s="147" t="s">
        <v>2</v>
      </c>
      <c r="C6" s="148">
        <v>2011</v>
      </c>
      <c r="D6" s="148">
        <v>2012</v>
      </c>
      <c r="E6" s="149">
        <v>2013</v>
      </c>
      <c r="F6" s="149">
        <v>2014</v>
      </c>
      <c r="G6" s="149">
        <v>2015</v>
      </c>
      <c r="H6" s="149">
        <v>2016</v>
      </c>
      <c r="I6" s="149">
        <v>2017</v>
      </c>
      <c r="J6" s="149">
        <v>2018</v>
      </c>
      <c r="K6" s="149">
        <v>2019</v>
      </c>
      <c r="L6" s="149">
        <v>2020</v>
      </c>
      <c r="M6" s="331">
        <v>2021</v>
      </c>
    </row>
    <row r="7" spans="2:13">
      <c r="B7" s="169" t="s">
        <v>3</v>
      </c>
      <c r="C7" s="465">
        <v>0.3316259978504778</v>
      </c>
      <c r="D7" s="465">
        <v>1.0183620139540523</v>
      </c>
      <c r="E7" s="465">
        <v>0.14825701256814783</v>
      </c>
      <c r="F7" s="465">
        <v>0.26181027012712049</v>
      </c>
      <c r="G7" s="465">
        <v>0.43679900938374977</v>
      </c>
      <c r="H7" s="465">
        <v>0.51135523262501636</v>
      </c>
      <c r="I7" s="465">
        <v>0.34203573206524168</v>
      </c>
      <c r="J7" s="465">
        <v>0.1100597836400221</v>
      </c>
      <c r="K7" s="465">
        <v>0.28290283904189345</v>
      </c>
      <c r="L7" s="465">
        <v>0.41285790981113868</v>
      </c>
      <c r="M7" s="465">
        <v>0.34680548421510132</v>
      </c>
    </row>
    <row r="8" spans="2:13">
      <c r="B8" s="171" t="s">
        <v>5</v>
      </c>
      <c r="C8" s="466">
        <v>0</v>
      </c>
      <c r="D8" s="466">
        <v>0.55246240763875332</v>
      </c>
      <c r="E8" s="467">
        <v>9.4257112701473592E-2</v>
      </c>
      <c r="F8" s="467">
        <v>9.5585444399397451E-2</v>
      </c>
      <c r="G8" s="467">
        <v>7.6395355386614142E-2</v>
      </c>
      <c r="H8" s="467">
        <v>0.13662771876918478</v>
      </c>
      <c r="I8" s="467">
        <v>0.1636111875712695</v>
      </c>
      <c r="J8" s="467">
        <v>6.0128077471686928E-2</v>
      </c>
      <c r="K8" s="467">
        <v>0.11822360747329652</v>
      </c>
      <c r="L8" s="467">
        <v>0.1495639435919458</v>
      </c>
      <c r="M8" s="467">
        <v>3.2926363480711734E-2</v>
      </c>
    </row>
    <row r="9" spans="2:13">
      <c r="B9" s="171" t="s">
        <v>6</v>
      </c>
      <c r="C9" s="466">
        <v>0</v>
      </c>
      <c r="D9" s="466">
        <v>0.46993920371039344</v>
      </c>
      <c r="E9" s="467">
        <v>0.70230409131191773</v>
      </c>
      <c r="F9" s="467">
        <v>5.4398545366282525E-2</v>
      </c>
      <c r="G9" s="467">
        <v>0.26762090113380738</v>
      </c>
      <c r="H9" s="467">
        <v>0.37511481757376608</v>
      </c>
      <c r="I9" s="467">
        <v>0.13987889398049413</v>
      </c>
      <c r="J9" s="467">
        <v>0</v>
      </c>
      <c r="K9" s="467">
        <v>0.36025443108519012</v>
      </c>
      <c r="L9" s="467">
        <v>7.721042169192617E-2</v>
      </c>
      <c r="M9" s="467">
        <v>0</v>
      </c>
    </row>
    <row r="10" spans="2:13">
      <c r="B10" s="171" t="s">
        <v>7</v>
      </c>
      <c r="C10" s="466">
        <v>0.33766877522598648</v>
      </c>
      <c r="D10" s="466">
        <v>0.22557081778098886</v>
      </c>
      <c r="E10" s="467">
        <v>3.9478649083885202E-2</v>
      </c>
      <c r="F10" s="467">
        <v>0.14381264589182066</v>
      </c>
      <c r="G10" s="467">
        <v>0.40948019681944325</v>
      </c>
      <c r="H10" s="467">
        <v>0.19173446655033988</v>
      </c>
      <c r="I10" s="467">
        <v>1.3219844737314757</v>
      </c>
      <c r="J10" s="467">
        <v>0.31547161581128574</v>
      </c>
      <c r="K10" s="467">
        <v>0.1289794438739483</v>
      </c>
      <c r="L10" s="467">
        <v>0</v>
      </c>
      <c r="M10" s="467">
        <v>7.9023272353708165E-2</v>
      </c>
    </row>
    <row r="11" spans="2:13">
      <c r="B11" s="171" t="s">
        <v>8</v>
      </c>
      <c r="C11" s="466">
        <v>0.2644885395599389</v>
      </c>
      <c r="D11" s="466">
        <v>0.22595992744166107</v>
      </c>
      <c r="E11" s="467">
        <v>0.3739726352121126</v>
      </c>
      <c r="F11" s="467">
        <v>0.87707987238867458</v>
      </c>
      <c r="G11" s="467">
        <v>1.2587829638479313</v>
      </c>
      <c r="H11" s="467">
        <v>0.45852057477360258</v>
      </c>
      <c r="I11" s="467">
        <v>2.4128937534416117</v>
      </c>
      <c r="J11" s="467">
        <v>0.61002728800378248</v>
      </c>
      <c r="K11" s="467">
        <v>7.3253125011453563E-2</v>
      </c>
      <c r="L11" s="467">
        <v>0.16853156577927966</v>
      </c>
      <c r="M11" s="467">
        <v>7.2780433837765224E-2</v>
      </c>
    </row>
    <row r="12" spans="2:13">
      <c r="B12" s="171" t="s">
        <v>9</v>
      </c>
      <c r="C12" s="466">
        <v>0.69277118762022527</v>
      </c>
      <c r="D12" s="466">
        <v>0.63587097702690365</v>
      </c>
      <c r="E12" s="467">
        <v>0.29292471428462352</v>
      </c>
      <c r="F12" s="467">
        <v>0.58143756869568008</v>
      </c>
      <c r="G12" s="467">
        <v>0.70296404974428772</v>
      </c>
      <c r="H12" s="467">
        <v>0.20458014660223817</v>
      </c>
      <c r="I12" s="467">
        <v>0.53777197631613005</v>
      </c>
      <c r="J12" s="467">
        <v>0.53832091416825134</v>
      </c>
      <c r="K12" s="467">
        <v>0.28729045213174742</v>
      </c>
      <c r="L12" s="467">
        <v>0.51311717801553902</v>
      </c>
      <c r="M12" s="467">
        <v>0.39023812346069248</v>
      </c>
    </row>
    <row r="13" spans="2:13">
      <c r="B13" s="171" t="s">
        <v>10</v>
      </c>
      <c r="C13" s="466">
        <v>0.31833701767943506</v>
      </c>
      <c r="D13" s="466">
        <v>0.45098749550316075</v>
      </c>
      <c r="E13" s="467">
        <v>0.42632492074876499</v>
      </c>
      <c r="F13" s="467">
        <v>0.41210882290073303</v>
      </c>
      <c r="G13" s="467">
        <v>0.25352404886355939</v>
      </c>
      <c r="H13" s="467">
        <v>0.53086734284696446</v>
      </c>
      <c r="I13" s="467">
        <v>0.32722237514253899</v>
      </c>
      <c r="J13" s="467">
        <v>1.138540663749682</v>
      </c>
      <c r="K13" s="467">
        <v>1.019998741353993</v>
      </c>
      <c r="L13" s="467">
        <v>0.80978177704696985</v>
      </c>
      <c r="M13" s="467">
        <v>9.6036982891461536E-2</v>
      </c>
    </row>
    <row r="14" spans="2:13">
      <c r="B14" s="171" t="s">
        <v>11</v>
      </c>
      <c r="C14" s="466">
        <v>0.10514902888433854</v>
      </c>
      <c r="D14" s="466">
        <v>0</v>
      </c>
      <c r="E14" s="467">
        <v>0.52350400394398433</v>
      </c>
      <c r="F14" s="467">
        <v>0.82273172662034799</v>
      </c>
      <c r="G14" s="467">
        <v>0.5205175768569823</v>
      </c>
      <c r="H14" s="467">
        <v>0.34008722774361327</v>
      </c>
      <c r="I14" s="467">
        <v>0.29450013762828509</v>
      </c>
      <c r="J14" s="467">
        <v>0.25590057494808749</v>
      </c>
      <c r="K14" s="467">
        <v>0.2341676136488397</v>
      </c>
      <c r="L14" s="467">
        <v>0.58375735708896659</v>
      </c>
      <c r="M14" s="467">
        <v>0.43525201838608135</v>
      </c>
    </row>
    <row r="15" spans="2:13">
      <c r="B15" s="171" t="s">
        <v>12</v>
      </c>
      <c r="C15" s="466">
        <v>0.53305547290568267</v>
      </c>
      <c r="D15" s="466">
        <v>0.67406763550448456</v>
      </c>
      <c r="E15" s="467">
        <v>0.49336623472881519</v>
      </c>
      <c r="F15" s="467">
        <v>0.32231064268042636</v>
      </c>
      <c r="G15" s="467">
        <v>0.42756849313770601</v>
      </c>
      <c r="H15" s="467">
        <v>0.64252905465560528</v>
      </c>
      <c r="I15" s="467">
        <v>0.88836449332186729</v>
      </c>
      <c r="J15" s="467">
        <v>0.46883751036186</v>
      </c>
      <c r="K15" s="467">
        <v>0.36668113636866706</v>
      </c>
      <c r="L15" s="467">
        <v>0.12821858325648591</v>
      </c>
      <c r="M15" s="467">
        <v>0.12758280980415398</v>
      </c>
    </row>
    <row r="16" spans="2:13">
      <c r="B16" s="171" t="s">
        <v>604</v>
      </c>
      <c r="C16" s="466">
        <v>0</v>
      </c>
      <c r="D16" s="466">
        <v>0</v>
      </c>
      <c r="E16" s="466">
        <v>0</v>
      </c>
      <c r="F16" s="466">
        <v>0</v>
      </c>
      <c r="G16" s="466">
        <v>0</v>
      </c>
      <c r="H16" s="466">
        <v>0</v>
      </c>
      <c r="I16" s="466">
        <v>0</v>
      </c>
      <c r="J16" s="466">
        <v>0</v>
      </c>
      <c r="K16" s="467">
        <v>2.3865659990859247</v>
      </c>
      <c r="L16" s="467">
        <v>0.47679613857171071</v>
      </c>
      <c r="M16" s="467">
        <v>0.28724794868755515</v>
      </c>
    </row>
    <row r="17" spans="2:13">
      <c r="B17" s="171" t="s">
        <v>13</v>
      </c>
      <c r="C17" s="466">
        <v>0.30994082753758923</v>
      </c>
      <c r="D17" s="466">
        <v>0.86468813482712403</v>
      </c>
      <c r="E17" s="467">
        <v>0.49674629479028998</v>
      </c>
      <c r="F17" s="467">
        <v>0.71138163556373368</v>
      </c>
      <c r="G17" s="467">
        <v>0.37244236837129235</v>
      </c>
      <c r="H17" s="467">
        <v>0.41308263591183181</v>
      </c>
      <c r="I17" s="467">
        <v>0.74488149029595929</v>
      </c>
      <c r="J17" s="467">
        <v>0.3555347509255149</v>
      </c>
      <c r="K17" s="467">
        <v>0.44669464907328527</v>
      </c>
      <c r="L17" s="467">
        <v>0.41826621057942048</v>
      </c>
      <c r="M17" s="467">
        <v>0.21825108327735854</v>
      </c>
    </row>
    <row r="18" spans="2:13">
      <c r="B18" s="171" t="s">
        <v>14</v>
      </c>
      <c r="C18" s="466">
        <v>0.45691904300181108</v>
      </c>
      <c r="D18" s="466">
        <v>1.3745928481778642</v>
      </c>
      <c r="E18" s="467">
        <v>0.18826915690992338</v>
      </c>
      <c r="F18" s="467">
        <v>0.25179117763689274</v>
      </c>
      <c r="G18" s="467">
        <v>0.78509336485780201</v>
      </c>
      <c r="H18" s="467">
        <v>0.37421990601582794</v>
      </c>
      <c r="I18" s="467">
        <v>1.5940632540455122</v>
      </c>
      <c r="J18" s="467">
        <v>0.49255433661591203</v>
      </c>
      <c r="K18" s="467">
        <v>0.19518746628606318</v>
      </c>
      <c r="L18" s="467">
        <v>0.12079810461691567</v>
      </c>
      <c r="M18" s="467">
        <v>0.28891616947857812</v>
      </c>
    </row>
    <row r="19" spans="2:13">
      <c r="B19" s="171" t="s">
        <v>15</v>
      </c>
      <c r="C19" s="468">
        <v>0</v>
      </c>
      <c r="D19" s="468">
        <v>0</v>
      </c>
      <c r="E19" s="468">
        <v>0.18851422540294718</v>
      </c>
      <c r="F19" s="468">
        <v>0</v>
      </c>
      <c r="G19" s="468">
        <v>0.48137909111280269</v>
      </c>
      <c r="H19" s="468">
        <v>0.34381665211206658</v>
      </c>
      <c r="I19" s="468">
        <v>0.17308067752163128</v>
      </c>
      <c r="J19" s="468">
        <v>0.5452808909272423</v>
      </c>
      <c r="K19" s="468">
        <v>0.24643540044935389</v>
      </c>
      <c r="L19" s="468">
        <v>0.30844742078459703</v>
      </c>
      <c r="M19" s="468">
        <v>0</v>
      </c>
    </row>
    <row r="20" spans="2:13">
      <c r="B20" s="171" t="s">
        <v>16</v>
      </c>
      <c r="C20" s="466">
        <v>0</v>
      </c>
      <c r="D20" s="466">
        <v>0</v>
      </c>
      <c r="E20" s="467">
        <v>0.15081138032235777</v>
      </c>
      <c r="F20" s="467">
        <v>0</v>
      </c>
      <c r="G20" s="467">
        <v>0</v>
      </c>
      <c r="H20" s="467">
        <v>0</v>
      </c>
      <c r="I20" s="467">
        <v>0.41598144439995272</v>
      </c>
      <c r="J20" s="467">
        <v>1.1623682467898175</v>
      </c>
      <c r="K20" s="467">
        <v>0.53440738785478792</v>
      </c>
      <c r="L20" s="467">
        <v>0</v>
      </c>
      <c r="M20" s="467">
        <v>0</v>
      </c>
    </row>
    <row r="21" spans="2:13">
      <c r="B21" s="171" t="s">
        <v>83</v>
      </c>
      <c r="C21" s="466">
        <v>0</v>
      </c>
      <c r="D21" s="466">
        <v>0</v>
      </c>
      <c r="E21" s="467">
        <v>0</v>
      </c>
      <c r="F21" s="467">
        <v>0</v>
      </c>
      <c r="G21" s="467">
        <v>6.8492387587998874E-2</v>
      </c>
      <c r="H21" s="467">
        <v>0.20403377235488021</v>
      </c>
      <c r="I21" s="467">
        <v>5.7263915649944326E-2</v>
      </c>
      <c r="J21" s="467">
        <v>0</v>
      </c>
      <c r="K21" s="467">
        <v>0.13867158644527486</v>
      </c>
      <c r="L21" s="467">
        <v>3.9739382657369593E-2</v>
      </c>
      <c r="M21" s="467">
        <v>0.10536436313827756</v>
      </c>
    </row>
    <row r="22" spans="2:13">
      <c r="B22" s="171" t="s">
        <v>18</v>
      </c>
      <c r="C22" s="466">
        <v>0</v>
      </c>
      <c r="D22" s="466">
        <v>0</v>
      </c>
      <c r="E22" s="467">
        <v>0</v>
      </c>
      <c r="F22" s="467">
        <v>0</v>
      </c>
      <c r="G22" s="467">
        <v>6.8492387587998874E-2</v>
      </c>
      <c r="H22" s="467">
        <v>0.20469394041350805</v>
      </c>
      <c r="I22" s="467">
        <v>0.73637536592358344</v>
      </c>
      <c r="J22" s="467">
        <v>0.43908413490851461</v>
      </c>
      <c r="K22" s="467">
        <v>0.31070938738160503</v>
      </c>
      <c r="L22" s="467">
        <v>5.9311317458811741E-2</v>
      </c>
      <c r="M22" s="467">
        <v>0.78684398171928305</v>
      </c>
    </row>
    <row r="23" spans="2:13">
      <c r="B23" s="171" t="s">
        <v>19</v>
      </c>
      <c r="C23" s="466">
        <v>0.4584324092493739</v>
      </c>
      <c r="D23" s="466">
        <v>0.67787978232498325</v>
      </c>
      <c r="E23" s="467">
        <v>0.52030303239664222</v>
      </c>
      <c r="F23" s="467">
        <v>1.5945181492929881</v>
      </c>
      <c r="G23" s="467">
        <v>0.41229863195247668</v>
      </c>
      <c r="H23" s="467">
        <v>1.1198864400726742</v>
      </c>
      <c r="I23" s="467">
        <v>0.91949487415053455</v>
      </c>
      <c r="J23" s="467">
        <v>0.35403095111551558</v>
      </c>
      <c r="K23" s="467">
        <v>0.49293390014351257</v>
      </c>
      <c r="L23" s="467">
        <v>0.24959426182565547</v>
      </c>
      <c r="M23" s="467">
        <v>1.4472214100385898</v>
      </c>
    </row>
    <row r="24" spans="2:13" ht="13.5" thickBot="1">
      <c r="B24" s="33"/>
      <c r="C24" s="452"/>
      <c r="D24" s="452"/>
      <c r="E24" s="453"/>
      <c r="F24" s="453"/>
      <c r="G24" s="453"/>
      <c r="H24" s="453"/>
      <c r="I24" s="453"/>
      <c r="J24" s="453"/>
      <c r="K24" s="472"/>
      <c r="L24" s="472"/>
      <c r="M24" s="472"/>
    </row>
    <row r="25" spans="2:13" ht="13.5" thickTop="1">
      <c r="B25" s="160" t="s">
        <v>20</v>
      </c>
      <c r="C25" s="457">
        <f t="shared" ref="C25:H25" si="0">SUM(C7:C23)</f>
        <v>3.808388299514859</v>
      </c>
      <c r="D25" s="457">
        <f t="shared" si="0"/>
        <v>7.1703812438903691</v>
      </c>
      <c r="E25" s="457">
        <f t="shared" si="0"/>
        <v>4.6390334644058848</v>
      </c>
      <c r="F25" s="457">
        <f t="shared" si="0"/>
        <v>6.1289665015640988</v>
      </c>
      <c r="G25" s="457">
        <f t="shared" si="0"/>
        <v>6.5418508266444535</v>
      </c>
      <c r="H25" s="457">
        <f t="shared" si="0"/>
        <v>6.0511499290211201</v>
      </c>
      <c r="I25" s="457">
        <f>SUM(I7:I23)</f>
        <v>11.069404045186031</v>
      </c>
      <c r="J25" s="457">
        <f>SUM(J7:J23)</f>
        <v>6.8461397394371755</v>
      </c>
      <c r="K25" s="457">
        <f>SUM(K7:K23)</f>
        <v>7.6233571667088356</v>
      </c>
      <c r="L25" s="457">
        <f>SUM(L7:L23)</f>
        <v>4.5159915727767324</v>
      </c>
      <c r="M25" s="469">
        <f>SUM(M7:M23)</f>
        <v>4.7144904447693179</v>
      </c>
    </row>
    <row r="26" spans="2:13">
      <c r="B26" s="182" t="s">
        <v>206</v>
      </c>
    </row>
    <row r="31" spans="2:13">
      <c r="B31" s="186" t="s">
        <v>109</v>
      </c>
      <c r="C31" s="14"/>
    </row>
    <row r="32" spans="2:13">
      <c r="B32" s="185" t="s">
        <v>77</v>
      </c>
      <c r="C32" s="1"/>
    </row>
    <row r="33" spans="2:13">
      <c r="B33" s="163" t="s">
        <v>154</v>
      </c>
      <c r="C33" s="164"/>
      <c r="D33" s="195"/>
    </row>
    <row r="34" spans="2:13">
      <c r="B34" s="1" t="s">
        <v>787</v>
      </c>
      <c r="C34" s="15"/>
      <c r="F34" s="114"/>
      <c r="G34" s="114"/>
      <c r="H34" s="114" t="s">
        <v>182</v>
      </c>
      <c r="I34" s="114"/>
      <c r="J34" s="114"/>
    </row>
    <row r="35" spans="2:13">
      <c r="B35" s="2" t="s">
        <v>788</v>
      </c>
      <c r="E35" s="104"/>
    </row>
    <row r="36" spans="2:13">
      <c r="B36" s="147" t="s">
        <v>2</v>
      </c>
      <c r="C36" s="148">
        <v>2011</v>
      </c>
      <c r="D36" s="148">
        <v>2012</v>
      </c>
      <c r="E36" s="149">
        <v>2013</v>
      </c>
      <c r="F36" s="149">
        <v>2014</v>
      </c>
      <c r="G36" s="149">
        <v>2015</v>
      </c>
      <c r="H36" s="149">
        <v>2016</v>
      </c>
      <c r="I36" s="149">
        <v>2017</v>
      </c>
      <c r="J36" s="149">
        <v>2018</v>
      </c>
      <c r="K36" s="149">
        <v>2019</v>
      </c>
      <c r="L36" s="149">
        <v>2020</v>
      </c>
      <c r="M36" s="331">
        <v>2021</v>
      </c>
    </row>
    <row r="37" spans="2:13">
      <c r="B37" s="169" t="s">
        <v>3</v>
      </c>
      <c r="C37" s="465">
        <v>0</v>
      </c>
      <c r="D37" s="465">
        <v>0</v>
      </c>
      <c r="E37" s="465">
        <v>0</v>
      </c>
      <c r="F37" s="465">
        <v>0</v>
      </c>
      <c r="G37" s="465">
        <v>0</v>
      </c>
      <c r="H37" s="465">
        <v>0</v>
      </c>
      <c r="I37" s="465">
        <v>0</v>
      </c>
      <c r="J37" s="465">
        <v>0</v>
      </c>
      <c r="K37" s="465">
        <v>0</v>
      </c>
      <c r="L37" s="465">
        <v>0</v>
      </c>
      <c r="M37" s="465">
        <v>0</v>
      </c>
    </row>
    <row r="38" spans="2:13">
      <c r="B38" s="171" t="s">
        <v>5</v>
      </c>
      <c r="C38" s="466">
        <v>0.2028509278159808</v>
      </c>
      <c r="D38" s="466">
        <v>0</v>
      </c>
      <c r="E38" s="467">
        <v>0</v>
      </c>
      <c r="F38" s="467">
        <v>0</v>
      </c>
      <c r="G38" s="467">
        <v>0</v>
      </c>
      <c r="H38" s="467">
        <v>0</v>
      </c>
      <c r="I38" s="467">
        <v>0</v>
      </c>
      <c r="J38" s="467">
        <v>0</v>
      </c>
      <c r="K38" s="467">
        <v>0</v>
      </c>
      <c r="L38" s="467">
        <v>0</v>
      </c>
      <c r="M38" s="467">
        <v>0</v>
      </c>
    </row>
    <row r="39" spans="2:13">
      <c r="B39" s="171" t="s">
        <v>6</v>
      </c>
      <c r="C39" s="466">
        <v>0.10676927127932814</v>
      </c>
      <c r="D39" s="466">
        <v>0</v>
      </c>
      <c r="E39" s="467">
        <v>0</v>
      </c>
      <c r="F39" s="467">
        <v>0</v>
      </c>
      <c r="G39" s="467">
        <v>0</v>
      </c>
      <c r="H39" s="467">
        <v>0</v>
      </c>
      <c r="I39" s="467">
        <v>0</v>
      </c>
      <c r="J39" s="467">
        <v>0</v>
      </c>
      <c r="K39" s="467">
        <v>0</v>
      </c>
      <c r="L39" s="467">
        <v>0</v>
      </c>
      <c r="M39" s="467">
        <v>0</v>
      </c>
    </row>
    <row r="40" spans="2:13">
      <c r="B40" s="171" t="s">
        <v>7</v>
      </c>
      <c r="C40" s="466">
        <v>0</v>
      </c>
      <c r="D40" s="466">
        <v>0</v>
      </c>
      <c r="E40" s="467">
        <v>0</v>
      </c>
      <c r="F40" s="467">
        <v>0</v>
      </c>
      <c r="G40" s="467">
        <v>0</v>
      </c>
      <c r="H40" s="467">
        <v>0</v>
      </c>
      <c r="I40" s="467">
        <v>0</v>
      </c>
      <c r="J40" s="467">
        <v>0</v>
      </c>
      <c r="K40" s="467">
        <v>0</v>
      </c>
      <c r="L40" s="467">
        <v>0</v>
      </c>
      <c r="M40" s="467">
        <v>0</v>
      </c>
    </row>
    <row r="41" spans="2:13">
      <c r="B41" s="171" t="s">
        <v>8</v>
      </c>
      <c r="C41" s="466">
        <v>2.4581513908153624E-2</v>
      </c>
      <c r="D41" s="466">
        <v>0</v>
      </c>
      <c r="E41" s="467">
        <v>0</v>
      </c>
      <c r="F41" s="467">
        <v>0</v>
      </c>
      <c r="G41" s="467">
        <v>0</v>
      </c>
      <c r="H41" s="467">
        <v>0</v>
      </c>
      <c r="I41" s="467">
        <v>0</v>
      </c>
      <c r="J41" s="467">
        <v>0</v>
      </c>
      <c r="K41" s="467">
        <v>0</v>
      </c>
      <c r="L41" s="467">
        <v>0</v>
      </c>
      <c r="M41" s="467">
        <v>0</v>
      </c>
    </row>
    <row r="42" spans="2:13">
      <c r="B42" s="171" t="s">
        <v>9</v>
      </c>
      <c r="C42" s="466">
        <v>0</v>
      </c>
      <c r="D42" s="466">
        <v>0</v>
      </c>
      <c r="E42" s="467">
        <v>0</v>
      </c>
      <c r="F42" s="467">
        <v>0</v>
      </c>
      <c r="G42" s="467">
        <v>0</v>
      </c>
      <c r="H42" s="467">
        <v>0</v>
      </c>
      <c r="I42" s="467">
        <v>0</v>
      </c>
      <c r="J42" s="467">
        <v>0</v>
      </c>
      <c r="K42" s="467">
        <v>0</v>
      </c>
      <c r="L42" s="467">
        <v>0</v>
      </c>
      <c r="M42" s="467">
        <v>0</v>
      </c>
    </row>
    <row r="43" spans="2:13">
      <c r="B43" s="171" t="s">
        <v>10</v>
      </c>
      <c r="C43" s="466">
        <v>7.9084074049901559E-2</v>
      </c>
      <c r="D43" s="466">
        <v>0</v>
      </c>
      <c r="E43" s="467">
        <v>0.33655444661188166</v>
      </c>
      <c r="F43" s="467">
        <v>0</v>
      </c>
      <c r="G43" s="467">
        <v>0</v>
      </c>
      <c r="H43" s="467">
        <v>0</v>
      </c>
      <c r="I43" s="467">
        <v>0</v>
      </c>
      <c r="J43" s="467">
        <v>0</v>
      </c>
      <c r="K43" s="467">
        <v>0</v>
      </c>
      <c r="L43" s="467">
        <v>0</v>
      </c>
      <c r="M43" s="467">
        <v>0</v>
      </c>
    </row>
    <row r="44" spans="2:13">
      <c r="B44" s="171" t="s">
        <v>11</v>
      </c>
      <c r="C44" s="466">
        <v>2.0306468011083427E-2</v>
      </c>
      <c r="D44" s="466">
        <v>0</v>
      </c>
      <c r="E44" s="467">
        <v>0</v>
      </c>
      <c r="F44" s="467">
        <v>0</v>
      </c>
      <c r="G44" s="467">
        <v>0</v>
      </c>
      <c r="H44" s="467">
        <v>0</v>
      </c>
      <c r="I44" s="467">
        <v>0</v>
      </c>
      <c r="J44" s="467">
        <v>0</v>
      </c>
      <c r="K44" s="467">
        <v>0</v>
      </c>
      <c r="L44" s="467">
        <v>0</v>
      </c>
      <c r="M44" s="467">
        <v>0</v>
      </c>
    </row>
    <row r="45" spans="2:13">
      <c r="B45" s="171" t="s">
        <v>12</v>
      </c>
      <c r="C45" s="466">
        <v>0</v>
      </c>
      <c r="D45" s="466">
        <v>0</v>
      </c>
      <c r="E45" s="467">
        <v>0</v>
      </c>
      <c r="F45" s="467">
        <v>0</v>
      </c>
      <c r="G45" s="467">
        <v>0</v>
      </c>
      <c r="H45" s="467">
        <v>0</v>
      </c>
      <c r="I45" s="467">
        <v>0</v>
      </c>
      <c r="J45" s="467">
        <v>0</v>
      </c>
      <c r="K45" s="467">
        <v>0</v>
      </c>
      <c r="L45" s="467">
        <v>0</v>
      </c>
      <c r="M45" s="467">
        <v>0</v>
      </c>
    </row>
    <row r="46" spans="2:13">
      <c r="B46" s="171" t="s">
        <v>604</v>
      </c>
      <c r="C46" s="466">
        <v>0</v>
      </c>
      <c r="D46" s="466">
        <v>0</v>
      </c>
      <c r="E46" s="466">
        <v>0</v>
      </c>
      <c r="F46" s="466">
        <v>0</v>
      </c>
      <c r="G46" s="466">
        <v>0</v>
      </c>
      <c r="H46" s="466">
        <v>0</v>
      </c>
      <c r="I46" s="466">
        <v>0</v>
      </c>
      <c r="J46" s="466">
        <v>0</v>
      </c>
      <c r="K46" s="467">
        <v>0</v>
      </c>
      <c r="L46" s="467">
        <v>0</v>
      </c>
      <c r="M46" s="467">
        <v>0</v>
      </c>
    </row>
    <row r="47" spans="2:13">
      <c r="B47" s="171" t="s">
        <v>13</v>
      </c>
      <c r="C47" s="466">
        <v>0</v>
      </c>
      <c r="D47" s="466">
        <v>0</v>
      </c>
      <c r="E47" s="467">
        <v>0</v>
      </c>
      <c r="F47" s="467">
        <v>0</v>
      </c>
      <c r="G47" s="467">
        <v>0</v>
      </c>
      <c r="H47" s="467">
        <v>0</v>
      </c>
      <c r="I47" s="467">
        <v>0</v>
      </c>
      <c r="J47" s="467">
        <v>0</v>
      </c>
      <c r="K47" s="467">
        <v>0</v>
      </c>
      <c r="L47" s="467">
        <v>0</v>
      </c>
      <c r="M47" s="467">
        <v>0</v>
      </c>
    </row>
    <row r="48" spans="2:13">
      <c r="B48" s="171" t="s">
        <v>14</v>
      </c>
      <c r="C48" s="466">
        <v>0</v>
      </c>
      <c r="D48" s="466">
        <v>0</v>
      </c>
      <c r="E48" s="467">
        <v>0</v>
      </c>
      <c r="F48" s="467">
        <v>0</v>
      </c>
      <c r="G48" s="467">
        <v>0</v>
      </c>
      <c r="H48" s="467">
        <v>0</v>
      </c>
      <c r="I48" s="467">
        <v>0</v>
      </c>
      <c r="J48" s="467">
        <v>0</v>
      </c>
      <c r="K48" s="467">
        <v>0</v>
      </c>
      <c r="L48" s="467">
        <v>0</v>
      </c>
      <c r="M48" s="467">
        <v>0</v>
      </c>
    </row>
    <row r="49" spans="2:13">
      <c r="B49" s="171" t="s">
        <v>15</v>
      </c>
      <c r="C49" s="468">
        <v>0</v>
      </c>
      <c r="D49" s="468">
        <v>0</v>
      </c>
      <c r="E49" s="468">
        <v>0</v>
      </c>
      <c r="F49" s="468">
        <v>0</v>
      </c>
      <c r="G49" s="468">
        <v>0</v>
      </c>
      <c r="H49" s="468">
        <v>0</v>
      </c>
      <c r="I49" s="468">
        <v>0</v>
      </c>
      <c r="J49" s="468">
        <v>0</v>
      </c>
      <c r="K49" s="468">
        <v>0</v>
      </c>
      <c r="L49" s="468">
        <v>0</v>
      </c>
      <c r="M49" s="468">
        <v>0</v>
      </c>
    </row>
    <row r="50" spans="2:13">
      <c r="B50" s="171" t="s">
        <v>16</v>
      </c>
      <c r="C50" s="466">
        <v>0</v>
      </c>
      <c r="D50" s="466">
        <v>0</v>
      </c>
      <c r="E50" s="467">
        <v>0</v>
      </c>
      <c r="F50" s="467">
        <v>0</v>
      </c>
      <c r="G50" s="467">
        <v>0</v>
      </c>
      <c r="H50" s="467">
        <v>0</v>
      </c>
      <c r="I50" s="467">
        <v>0</v>
      </c>
      <c r="J50" s="467">
        <v>0</v>
      </c>
      <c r="K50" s="467">
        <v>0</v>
      </c>
      <c r="L50" s="467">
        <v>0</v>
      </c>
      <c r="M50" s="467">
        <v>0</v>
      </c>
    </row>
    <row r="51" spans="2:13">
      <c r="B51" s="171" t="s">
        <v>83</v>
      </c>
      <c r="C51" s="466">
        <v>0</v>
      </c>
      <c r="D51" s="466">
        <v>0</v>
      </c>
      <c r="E51" s="467">
        <v>0</v>
      </c>
      <c r="F51" s="467">
        <v>0</v>
      </c>
      <c r="G51" s="467">
        <v>0</v>
      </c>
      <c r="H51" s="467">
        <v>0</v>
      </c>
      <c r="I51" s="467">
        <v>0</v>
      </c>
      <c r="J51" s="467">
        <v>0</v>
      </c>
      <c r="K51" s="467">
        <v>0</v>
      </c>
      <c r="L51" s="467">
        <v>0</v>
      </c>
      <c r="M51" s="467">
        <v>0</v>
      </c>
    </row>
    <row r="52" spans="2:13">
      <c r="B52" s="171" t="s">
        <v>18</v>
      </c>
      <c r="C52" s="466">
        <v>0</v>
      </c>
      <c r="D52" s="466">
        <v>0</v>
      </c>
      <c r="E52" s="467">
        <v>0</v>
      </c>
      <c r="F52" s="467">
        <v>0</v>
      </c>
      <c r="G52" s="467">
        <v>0</v>
      </c>
      <c r="H52" s="467">
        <v>0</v>
      </c>
      <c r="I52" s="467">
        <v>0</v>
      </c>
      <c r="J52" s="467">
        <v>0</v>
      </c>
      <c r="K52" s="467">
        <v>0</v>
      </c>
      <c r="L52" s="467">
        <v>0</v>
      </c>
      <c r="M52" s="467">
        <v>0</v>
      </c>
    </row>
    <row r="53" spans="2:13">
      <c r="B53" s="171" t="s">
        <v>19</v>
      </c>
      <c r="C53" s="466">
        <v>0</v>
      </c>
      <c r="D53" s="466">
        <v>0.41478713876294171</v>
      </c>
      <c r="E53" s="467">
        <v>0</v>
      </c>
      <c r="F53" s="467">
        <v>0.11635355459163015</v>
      </c>
      <c r="G53" s="467">
        <v>0.18345224667757082</v>
      </c>
      <c r="H53" s="467">
        <v>0</v>
      </c>
      <c r="I53" s="467">
        <v>0</v>
      </c>
      <c r="J53" s="467">
        <v>0</v>
      </c>
      <c r="K53" s="467">
        <v>0</v>
      </c>
      <c r="L53" s="467">
        <v>0</v>
      </c>
      <c r="M53" s="467">
        <v>0</v>
      </c>
    </row>
    <row r="54" spans="2:13" ht="13.5" thickBot="1">
      <c r="B54" s="33"/>
      <c r="C54" s="452"/>
      <c r="D54" s="452"/>
      <c r="E54" s="453"/>
      <c r="F54" s="453"/>
      <c r="G54" s="453"/>
      <c r="H54" s="453"/>
      <c r="I54" s="453"/>
      <c r="J54" s="453"/>
      <c r="K54" s="472"/>
      <c r="L54" s="472"/>
      <c r="M54" s="472"/>
    </row>
    <row r="55" spans="2:13" ht="13.5" thickTop="1">
      <c r="B55" s="160" t="s">
        <v>20</v>
      </c>
      <c r="C55" s="457">
        <f t="shared" ref="C55:H55" si="1">SUM(C37:C53)</f>
        <v>0.43359225506444748</v>
      </c>
      <c r="D55" s="457">
        <f t="shared" si="1"/>
        <v>0.41478713876294171</v>
      </c>
      <c r="E55" s="457">
        <f t="shared" si="1"/>
        <v>0.33655444661188166</v>
      </c>
      <c r="F55" s="457">
        <f t="shared" si="1"/>
        <v>0.11635355459163015</v>
      </c>
      <c r="G55" s="457">
        <f t="shared" si="1"/>
        <v>0.18345224667757082</v>
      </c>
      <c r="H55" s="457">
        <f t="shared" si="1"/>
        <v>0</v>
      </c>
      <c r="I55" s="457">
        <f>SUM(I37:I53)</f>
        <v>0</v>
      </c>
      <c r="J55" s="457">
        <f>SUM(J37:J53)</f>
        <v>0</v>
      </c>
      <c r="K55" s="457">
        <f>SUM(K37:K53)</f>
        <v>0</v>
      </c>
      <c r="L55" s="457">
        <f>SUM(L37:L53)</f>
        <v>0</v>
      </c>
      <c r="M55" s="469">
        <f>SUM(M37:M53)</f>
        <v>0</v>
      </c>
    </row>
    <row r="56" spans="2:13">
      <c r="B56" s="182" t="s">
        <v>206</v>
      </c>
    </row>
    <row r="57" spans="2:13">
      <c r="B57" s="199"/>
    </row>
    <row r="58" spans="2:13">
      <c r="B58" s="199"/>
    </row>
    <row r="59" spans="2:13">
      <c r="B59" s="199"/>
    </row>
    <row r="60" spans="2:13">
      <c r="B60" s="199"/>
    </row>
    <row r="61" spans="2:13">
      <c r="B61" s="186" t="s">
        <v>114</v>
      </c>
      <c r="C61" s="14"/>
    </row>
    <row r="62" spans="2:13">
      <c r="B62" s="185" t="s">
        <v>77</v>
      </c>
      <c r="C62" s="1"/>
    </row>
    <row r="63" spans="2:13">
      <c r="B63" s="163" t="s">
        <v>155</v>
      </c>
      <c r="C63" s="164"/>
      <c r="D63" s="195"/>
    </row>
    <row r="64" spans="2:13">
      <c r="B64" s="1" t="s">
        <v>787</v>
      </c>
      <c r="C64" s="15"/>
      <c r="F64" s="114"/>
      <c r="G64" s="114"/>
      <c r="H64" s="114" t="s">
        <v>182</v>
      </c>
      <c r="I64" s="114"/>
      <c r="J64" s="114"/>
    </row>
    <row r="65" spans="2:13">
      <c r="B65" s="2" t="s">
        <v>788</v>
      </c>
      <c r="E65" s="104"/>
    </row>
    <row r="66" spans="2:13">
      <c r="B66" s="147" t="s">
        <v>2</v>
      </c>
      <c r="C66" s="148">
        <v>2011</v>
      </c>
      <c r="D66" s="148">
        <v>2012</v>
      </c>
      <c r="E66" s="149">
        <v>2013</v>
      </c>
      <c r="F66" s="149">
        <v>2014</v>
      </c>
      <c r="G66" s="149">
        <v>2015</v>
      </c>
      <c r="H66" s="149">
        <v>2016</v>
      </c>
      <c r="I66" s="149">
        <v>2017</v>
      </c>
      <c r="J66" s="149">
        <v>2018</v>
      </c>
      <c r="K66" s="149">
        <v>2019</v>
      </c>
      <c r="L66" s="149">
        <v>2020</v>
      </c>
      <c r="M66" s="331">
        <v>2021</v>
      </c>
    </row>
    <row r="67" spans="2:13">
      <c r="B67" s="169" t="s">
        <v>3</v>
      </c>
      <c r="C67" s="465">
        <v>0</v>
      </c>
      <c r="D67" s="465">
        <v>0</v>
      </c>
      <c r="E67" s="465">
        <v>0</v>
      </c>
      <c r="F67" s="465">
        <v>0</v>
      </c>
      <c r="G67" s="465">
        <v>0</v>
      </c>
      <c r="H67" s="465">
        <v>0</v>
      </c>
      <c r="I67" s="465">
        <v>0</v>
      </c>
      <c r="J67" s="465">
        <v>0</v>
      </c>
      <c r="K67" s="465">
        <v>0</v>
      </c>
      <c r="L67" s="465">
        <v>0</v>
      </c>
      <c r="M67" s="465">
        <v>0</v>
      </c>
    </row>
    <row r="68" spans="2:13">
      <c r="B68" s="171" t="s">
        <v>5</v>
      </c>
      <c r="C68" s="466">
        <v>0</v>
      </c>
      <c r="D68" s="466">
        <v>0</v>
      </c>
      <c r="E68" s="467">
        <v>0</v>
      </c>
      <c r="F68" s="467">
        <v>0</v>
      </c>
      <c r="G68" s="467">
        <v>0</v>
      </c>
      <c r="H68" s="467">
        <v>0</v>
      </c>
      <c r="I68" s="467">
        <v>0</v>
      </c>
      <c r="J68" s="467">
        <v>0</v>
      </c>
      <c r="K68" s="467">
        <v>0</v>
      </c>
      <c r="L68" s="467">
        <v>0</v>
      </c>
      <c r="M68" s="467">
        <v>0</v>
      </c>
    </row>
    <row r="69" spans="2:13">
      <c r="B69" s="171" t="s">
        <v>6</v>
      </c>
      <c r="C69" s="466">
        <v>0</v>
      </c>
      <c r="D69" s="466">
        <v>0</v>
      </c>
      <c r="E69" s="467">
        <v>0</v>
      </c>
      <c r="F69" s="467">
        <v>0</v>
      </c>
      <c r="G69" s="467">
        <v>0</v>
      </c>
      <c r="H69" s="467">
        <v>0</v>
      </c>
      <c r="I69" s="467">
        <v>0</v>
      </c>
      <c r="J69" s="467">
        <v>0</v>
      </c>
      <c r="K69" s="467">
        <v>0</v>
      </c>
      <c r="L69" s="467">
        <v>0</v>
      </c>
      <c r="M69" s="467">
        <v>0</v>
      </c>
    </row>
    <row r="70" spans="2:13">
      <c r="B70" s="171" t="s">
        <v>7</v>
      </c>
      <c r="C70" s="466">
        <v>0</v>
      </c>
      <c r="D70" s="466">
        <v>0</v>
      </c>
      <c r="E70" s="467">
        <v>0</v>
      </c>
      <c r="F70" s="467">
        <v>0</v>
      </c>
      <c r="G70" s="467">
        <v>0</v>
      </c>
      <c r="H70" s="467">
        <v>0</v>
      </c>
      <c r="I70" s="467">
        <v>0</v>
      </c>
      <c r="J70" s="467">
        <v>0</v>
      </c>
      <c r="K70" s="467">
        <v>0</v>
      </c>
      <c r="L70" s="467">
        <v>0</v>
      </c>
      <c r="M70" s="467">
        <v>0</v>
      </c>
    </row>
    <row r="71" spans="2:13">
      <c r="B71" s="171" t="s">
        <v>8</v>
      </c>
      <c r="C71" s="466">
        <v>0</v>
      </c>
      <c r="D71" s="466">
        <v>0</v>
      </c>
      <c r="E71" s="467">
        <v>0</v>
      </c>
      <c r="F71" s="467">
        <v>0</v>
      </c>
      <c r="G71" s="467">
        <v>0</v>
      </c>
      <c r="H71" s="467">
        <v>0</v>
      </c>
      <c r="I71" s="467">
        <v>0</v>
      </c>
      <c r="J71" s="467">
        <v>0</v>
      </c>
      <c r="K71" s="467">
        <v>0</v>
      </c>
      <c r="L71" s="467">
        <v>0</v>
      </c>
      <c r="M71" s="467">
        <v>0</v>
      </c>
    </row>
    <row r="72" spans="2:13">
      <c r="B72" s="171" t="s">
        <v>9</v>
      </c>
      <c r="C72" s="466">
        <v>0</v>
      </c>
      <c r="D72" s="466">
        <v>0</v>
      </c>
      <c r="E72" s="467">
        <v>0</v>
      </c>
      <c r="F72" s="467">
        <v>0</v>
      </c>
      <c r="G72" s="467">
        <v>0</v>
      </c>
      <c r="H72" s="467">
        <v>0</v>
      </c>
      <c r="I72" s="467">
        <v>0</v>
      </c>
      <c r="J72" s="467">
        <v>0</v>
      </c>
      <c r="K72" s="467">
        <v>0</v>
      </c>
      <c r="L72" s="467">
        <v>0</v>
      </c>
      <c r="M72" s="467">
        <v>0</v>
      </c>
    </row>
    <row r="73" spans="2:13">
      <c r="B73" s="171" t="s">
        <v>10</v>
      </c>
      <c r="C73" s="466">
        <v>0</v>
      </c>
      <c r="D73" s="466">
        <v>0</v>
      </c>
      <c r="E73" s="467">
        <v>0</v>
      </c>
      <c r="F73" s="467">
        <v>0</v>
      </c>
      <c r="G73" s="467">
        <v>0</v>
      </c>
      <c r="H73" s="467">
        <v>0</v>
      </c>
      <c r="I73" s="467">
        <v>0</v>
      </c>
      <c r="J73" s="467">
        <v>0</v>
      </c>
      <c r="K73" s="467">
        <v>0</v>
      </c>
      <c r="L73" s="467">
        <v>0</v>
      </c>
      <c r="M73" s="467">
        <v>0</v>
      </c>
    </row>
    <row r="74" spans="2:13">
      <c r="B74" s="171" t="s">
        <v>11</v>
      </c>
      <c r="C74" s="466">
        <v>0</v>
      </c>
      <c r="D74" s="466">
        <v>0</v>
      </c>
      <c r="E74" s="467">
        <v>0</v>
      </c>
      <c r="F74" s="467">
        <v>0</v>
      </c>
      <c r="G74" s="467">
        <v>0</v>
      </c>
      <c r="H74" s="467">
        <v>0</v>
      </c>
      <c r="I74" s="467">
        <v>0</v>
      </c>
      <c r="J74" s="467">
        <v>0</v>
      </c>
      <c r="K74" s="467">
        <v>0</v>
      </c>
      <c r="L74" s="467">
        <v>0</v>
      </c>
      <c r="M74" s="467">
        <v>0</v>
      </c>
    </row>
    <row r="75" spans="2:13">
      <c r="B75" s="171" t="s">
        <v>12</v>
      </c>
      <c r="C75" s="466">
        <v>0</v>
      </c>
      <c r="D75" s="466">
        <v>0</v>
      </c>
      <c r="E75" s="467">
        <v>0</v>
      </c>
      <c r="F75" s="467">
        <v>0</v>
      </c>
      <c r="G75" s="467">
        <v>0</v>
      </c>
      <c r="H75" s="467">
        <v>0</v>
      </c>
      <c r="I75" s="467">
        <v>0</v>
      </c>
      <c r="J75" s="467">
        <v>0</v>
      </c>
      <c r="K75" s="467">
        <v>0</v>
      </c>
      <c r="L75" s="467">
        <v>0</v>
      </c>
      <c r="M75" s="467">
        <v>0</v>
      </c>
    </row>
    <row r="76" spans="2:13">
      <c r="B76" s="171" t="s">
        <v>604</v>
      </c>
      <c r="C76" s="466">
        <v>0</v>
      </c>
      <c r="D76" s="466">
        <v>0</v>
      </c>
      <c r="E76" s="466">
        <v>0</v>
      </c>
      <c r="F76" s="466">
        <v>0</v>
      </c>
      <c r="G76" s="466">
        <v>0</v>
      </c>
      <c r="H76" s="466">
        <v>0</v>
      </c>
      <c r="I76" s="466">
        <v>0</v>
      </c>
      <c r="J76" s="466">
        <v>0</v>
      </c>
      <c r="K76" s="467">
        <v>0</v>
      </c>
      <c r="L76" s="467">
        <v>0</v>
      </c>
      <c r="M76" s="467">
        <v>0</v>
      </c>
    </row>
    <row r="77" spans="2:13">
      <c r="B77" s="171" t="s">
        <v>13</v>
      </c>
      <c r="C77" s="466">
        <v>0</v>
      </c>
      <c r="D77" s="466">
        <v>0</v>
      </c>
      <c r="E77" s="467">
        <v>0.23534115899303928</v>
      </c>
      <c r="F77" s="467">
        <v>0.31483238509405165</v>
      </c>
      <c r="G77" s="467">
        <v>0</v>
      </c>
      <c r="H77" s="467">
        <v>0</v>
      </c>
      <c r="I77" s="467">
        <v>0</v>
      </c>
      <c r="J77" s="467">
        <v>0</v>
      </c>
      <c r="K77" s="467">
        <v>0</v>
      </c>
      <c r="L77" s="467">
        <v>0</v>
      </c>
      <c r="M77" s="467">
        <v>0</v>
      </c>
    </row>
    <row r="78" spans="2:13">
      <c r="B78" s="171" t="s">
        <v>14</v>
      </c>
      <c r="C78" s="466">
        <v>0</v>
      </c>
      <c r="D78" s="466">
        <v>0</v>
      </c>
      <c r="E78" s="467">
        <v>0</v>
      </c>
      <c r="F78" s="467">
        <v>0</v>
      </c>
      <c r="G78" s="467">
        <v>0</v>
      </c>
      <c r="H78" s="467">
        <v>0</v>
      </c>
      <c r="I78" s="467">
        <v>0</v>
      </c>
      <c r="J78" s="467">
        <v>0</v>
      </c>
      <c r="K78" s="467">
        <v>0</v>
      </c>
      <c r="L78" s="467">
        <v>0</v>
      </c>
      <c r="M78" s="467">
        <v>0</v>
      </c>
    </row>
    <row r="79" spans="2:13">
      <c r="B79" s="171" t="s">
        <v>15</v>
      </c>
      <c r="C79" s="468">
        <v>0</v>
      </c>
      <c r="D79" s="468">
        <v>0</v>
      </c>
      <c r="E79" s="468">
        <v>0</v>
      </c>
      <c r="F79" s="468">
        <v>0</v>
      </c>
      <c r="G79" s="468">
        <v>0</v>
      </c>
      <c r="H79" s="468">
        <v>0</v>
      </c>
      <c r="I79" s="468">
        <v>0</v>
      </c>
      <c r="J79" s="468">
        <v>0</v>
      </c>
      <c r="K79" s="468">
        <v>0</v>
      </c>
      <c r="L79" s="468">
        <v>0</v>
      </c>
      <c r="M79" s="468">
        <v>0</v>
      </c>
    </row>
    <row r="80" spans="2:13">
      <c r="B80" s="171" t="s">
        <v>16</v>
      </c>
      <c r="C80" s="466">
        <v>0</v>
      </c>
      <c r="D80" s="466">
        <v>0</v>
      </c>
      <c r="E80" s="467">
        <v>0</v>
      </c>
      <c r="F80" s="467">
        <v>0</v>
      </c>
      <c r="G80" s="467">
        <v>0</v>
      </c>
      <c r="H80" s="467">
        <v>0</v>
      </c>
      <c r="I80" s="467">
        <v>0</v>
      </c>
      <c r="J80" s="467">
        <v>0</v>
      </c>
      <c r="K80" s="467">
        <v>0</v>
      </c>
      <c r="L80" s="467">
        <v>0</v>
      </c>
      <c r="M80" s="467">
        <v>0</v>
      </c>
    </row>
    <row r="81" spans="2:13">
      <c r="B81" s="171" t="s">
        <v>83</v>
      </c>
      <c r="C81" s="466">
        <v>0</v>
      </c>
      <c r="D81" s="466">
        <v>0</v>
      </c>
      <c r="E81" s="467">
        <v>0</v>
      </c>
      <c r="F81" s="467">
        <v>0</v>
      </c>
      <c r="G81" s="467">
        <v>0</v>
      </c>
      <c r="H81" s="467">
        <v>0</v>
      </c>
      <c r="I81" s="467">
        <v>0</v>
      </c>
      <c r="J81" s="467">
        <v>0</v>
      </c>
      <c r="K81" s="467">
        <v>0</v>
      </c>
      <c r="L81" s="467">
        <v>0</v>
      </c>
      <c r="M81" s="467">
        <v>0</v>
      </c>
    </row>
    <row r="82" spans="2:13">
      <c r="B82" s="171" t="s">
        <v>18</v>
      </c>
      <c r="C82" s="466">
        <v>0</v>
      </c>
      <c r="D82" s="466">
        <v>0</v>
      </c>
      <c r="E82" s="467">
        <v>0</v>
      </c>
      <c r="F82" s="467">
        <v>0</v>
      </c>
      <c r="G82" s="467">
        <v>0</v>
      </c>
      <c r="H82" s="467">
        <v>0</v>
      </c>
      <c r="I82" s="467">
        <v>0</v>
      </c>
      <c r="J82" s="467">
        <v>0</v>
      </c>
      <c r="K82" s="467">
        <v>0</v>
      </c>
      <c r="L82" s="467">
        <v>0</v>
      </c>
      <c r="M82" s="467">
        <v>0</v>
      </c>
    </row>
    <row r="83" spans="2:13">
      <c r="B83" s="171" t="s">
        <v>19</v>
      </c>
      <c r="C83" s="466">
        <v>0</v>
      </c>
      <c r="D83" s="466">
        <v>0</v>
      </c>
      <c r="E83" s="467">
        <v>0</v>
      </c>
      <c r="F83" s="467">
        <v>0</v>
      </c>
      <c r="G83" s="467">
        <v>0</v>
      </c>
      <c r="H83" s="467">
        <v>0</v>
      </c>
      <c r="I83" s="467">
        <v>0</v>
      </c>
      <c r="J83" s="467">
        <v>0</v>
      </c>
      <c r="K83" s="467">
        <v>0</v>
      </c>
      <c r="L83" s="467">
        <v>0</v>
      </c>
      <c r="M83" s="467">
        <v>0</v>
      </c>
    </row>
    <row r="84" spans="2:13" ht="13.5" thickBot="1">
      <c r="B84" s="33"/>
      <c r="C84" s="452"/>
      <c r="D84" s="452"/>
      <c r="E84" s="453"/>
      <c r="F84" s="453"/>
      <c r="G84" s="453"/>
      <c r="H84" s="453"/>
      <c r="I84" s="453"/>
      <c r="J84" s="453"/>
      <c r="K84" s="472"/>
      <c r="L84" s="472"/>
      <c r="M84" s="472"/>
    </row>
    <row r="85" spans="2:13" ht="13.5" thickTop="1">
      <c r="B85" s="160" t="s">
        <v>20</v>
      </c>
      <c r="C85" s="457">
        <f t="shared" ref="C85:H85" si="2">SUM(C67:C83)</f>
        <v>0</v>
      </c>
      <c r="D85" s="457">
        <f t="shared" si="2"/>
        <v>0</v>
      </c>
      <c r="E85" s="457">
        <f t="shared" si="2"/>
        <v>0.23534115899303928</v>
      </c>
      <c r="F85" s="457">
        <f t="shared" si="2"/>
        <v>0.31483238509405165</v>
      </c>
      <c r="G85" s="457">
        <f t="shared" si="2"/>
        <v>0</v>
      </c>
      <c r="H85" s="457">
        <f t="shared" si="2"/>
        <v>0</v>
      </c>
      <c r="I85" s="457">
        <f>SUM(I67:I83)</f>
        <v>0</v>
      </c>
      <c r="J85" s="457">
        <f>SUM(J67:J83)</f>
        <v>0</v>
      </c>
      <c r="K85" s="457">
        <f>SUM(K67:K83)</f>
        <v>0</v>
      </c>
      <c r="L85" s="457">
        <f>SUM(L67:L83)</f>
        <v>0</v>
      </c>
      <c r="M85" s="469">
        <f>SUM(M67:M83)</f>
        <v>0</v>
      </c>
    </row>
    <row r="86" spans="2:13">
      <c r="B86" s="182" t="s">
        <v>206</v>
      </c>
    </row>
    <row r="87" spans="2:13">
      <c r="B87" s="199"/>
    </row>
    <row r="88" spans="2:13">
      <c r="B88" s="199"/>
    </row>
    <row r="89" spans="2:13">
      <c r="B89" s="199"/>
    </row>
    <row r="90" spans="2:13">
      <c r="B90" s="199"/>
    </row>
    <row r="91" spans="2:13">
      <c r="B91" s="186" t="s">
        <v>119</v>
      </c>
      <c r="C91" s="14"/>
    </row>
    <row r="92" spans="2:13">
      <c r="B92" s="185" t="s">
        <v>77</v>
      </c>
      <c r="C92" s="1"/>
    </row>
    <row r="93" spans="2:13">
      <c r="B93" s="163" t="s">
        <v>156</v>
      </c>
      <c r="C93" s="164"/>
    </row>
    <row r="94" spans="2:13">
      <c r="B94" s="1" t="s">
        <v>787</v>
      </c>
      <c r="C94" s="15"/>
      <c r="F94" s="114"/>
      <c r="G94" s="114"/>
      <c r="H94" s="114" t="s">
        <v>182</v>
      </c>
      <c r="I94" s="114"/>
      <c r="J94" s="114"/>
    </row>
    <row r="95" spans="2:13">
      <c r="B95" s="2" t="s">
        <v>788</v>
      </c>
      <c r="E95" s="104"/>
    </row>
    <row r="96" spans="2:13">
      <c r="B96" s="147" t="s">
        <v>2</v>
      </c>
      <c r="C96" s="148">
        <v>2011</v>
      </c>
      <c r="D96" s="148">
        <v>2012</v>
      </c>
      <c r="E96" s="149">
        <v>2013</v>
      </c>
      <c r="F96" s="149">
        <v>2014</v>
      </c>
      <c r="G96" s="149">
        <v>2015</v>
      </c>
      <c r="H96" s="149">
        <v>2016</v>
      </c>
      <c r="I96" s="149">
        <v>2017</v>
      </c>
      <c r="J96" s="149">
        <v>2018</v>
      </c>
      <c r="K96" s="149">
        <v>2019</v>
      </c>
      <c r="L96" s="149">
        <v>2020</v>
      </c>
      <c r="M96" s="331">
        <v>2021</v>
      </c>
    </row>
    <row r="97" spans="2:13">
      <c r="B97" s="169" t="s">
        <v>3</v>
      </c>
      <c r="C97" s="170">
        <v>0</v>
      </c>
      <c r="D97" s="170">
        <v>0</v>
      </c>
      <c r="E97" s="170">
        <v>0</v>
      </c>
      <c r="F97" s="170">
        <v>0</v>
      </c>
      <c r="G97" s="170">
        <v>0</v>
      </c>
      <c r="H97" s="170">
        <v>0</v>
      </c>
      <c r="I97" s="170">
        <v>0</v>
      </c>
      <c r="J97" s="170">
        <v>0</v>
      </c>
      <c r="K97" s="170">
        <v>0</v>
      </c>
      <c r="L97" s="170">
        <v>0</v>
      </c>
      <c r="M97" s="170">
        <v>0</v>
      </c>
    </row>
    <row r="98" spans="2:13">
      <c r="B98" s="171" t="s">
        <v>5</v>
      </c>
      <c r="C98" s="172">
        <v>0</v>
      </c>
      <c r="D98" s="172">
        <v>0</v>
      </c>
      <c r="E98" s="173">
        <v>0</v>
      </c>
      <c r="F98" s="173">
        <v>0</v>
      </c>
      <c r="G98" s="173">
        <v>0</v>
      </c>
      <c r="H98" s="173">
        <v>0</v>
      </c>
      <c r="I98" s="173">
        <v>0</v>
      </c>
      <c r="J98" s="173">
        <v>0</v>
      </c>
      <c r="K98" s="173">
        <v>0</v>
      </c>
      <c r="L98" s="173">
        <v>0</v>
      </c>
      <c r="M98" s="173">
        <v>0</v>
      </c>
    </row>
    <row r="99" spans="2:13">
      <c r="B99" s="171" t="s">
        <v>6</v>
      </c>
      <c r="C99" s="172">
        <v>0</v>
      </c>
      <c r="D99" s="172">
        <v>0</v>
      </c>
      <c r="E99" s="173">
        <v>0</v>
      </c>
      <c r="F99" s="173">
        <v>0</v>
      </c>
      <c r="G99" s="173">
        <v>0</v>
      </c>
      <c r="H99" s="173">
        <v>0</v>
      </c>
      <c r="I99" s="173">
        <v>0</v>
      </c>
      <c r="J99" s="173">
        <v>0</v>
      </c>
      <c r="K99" s="173">
        <v>0</v>
      </c>
      <c r="L99" s="173">
        <v>0</v>
      </c>
      <c r="M99" s="173">
        <v>0</v>
      </c>
    </row>
    <row r="100" spans="2:13">
      <c r="B100" s="171" t="s">
        <v>7</v>
      </c>
      <c r="C100" s="172">
        <v>0</v>
      </c>
      <c r="D100" s="172">
        <v>0</v>
      </c>
      <c r="E100" s="173">
        <v>0</v>
      </c>
      <c r="F100" s="173">
        <v>0</v>
      </c>
      <c r="G100" s="173">
        <v>0</v>
      </c>
      <c r="H100" s="173">
        <v>0</v>
      </c>
      <c r="I100" s="173">
        <v>0</v>
      </c>
      <c r="J100" s="173">
        <v>0</v>
      </c>
      <c r="K100" s="173">
        <v>0</v>
      </c>
      <c r="L100" s="173">
        <v>0</v>
      </c>
      <c r="M100" s="173">
        <v>0</v>
      </c>
    </row>
    <row r="101" spans="2:13">
      <c r="B101" s="171" t="s">
        <v>8</v>
      </c>
      <c r="C101" s="172">
        <v>0</v>
      </c>
      <c r="D101" s="172">
        <v>0</v>
      </c>
      <c r="E101" s="173">
        <v>0</v>
      </c>
      <c r="F101" s="173">
        <v>0</v>
      </c>
      <c r="G101" s="173">
        <v>0</v>
      </c>
      <c r="H101" s="173">
        <v>0</v>
      </c>
      <c r="I101" s="173">
        <v>0</v>
      </c>
      <c r="J101" s="173">
        <v>0</v>
      </c>
      <c r="K101" s="173">
        <v>0</v>
      </c>
      <c r="L101" s="173">
        <v>0</v>
      </c>
      <c r="M101" s="173">
        <v>0</v>
      </c>
    </row>
    <row r="102" spans="2:13">
      <c r="B102" s="171" t="s">
        <v>9</v>
      </c>
      <c r="C102" s="172">
        <v>0</v>
      </c>
      <c r="D102" s="172">
        <v>0</v>
      </c>
      <c r="E102" s="173">
        <v>0</v>
      </c>
      <c r="F102" s="173">
        <v>0</v>
      </c>
      <c r="G102" s="173">
        <v>0</v>
      </c>
      <c r="H102" s="173">
        <v>0</v>
      </c>
      <c r="I102" s="173">
        <v>0</v>
      </c>
      <c r="J102" s="173">
        <v>0</v>
      </c>
      <c r="K102" s="173">
        <v>0</v>
      </c>
      <c r="L102" s="173">
        <v>0</v>
      </c>
      <c r="M102" s="173">
        <v>0</v>
      </c>
    </row>
    <row r="103" spans="2:13">
      <c r="B103" s="171" t="s">
        <v>10</v>
      </c>
      <c r="C103" s="172">
        <v>0</v>
      </c>
      <c r="D103" s="172">
        <v>0</v>
      </c>
      <c r="E103" s="173">
        <v>0</v>
      </c>
      <c r="F103" s="173">
        <v>0</v>
      </c>
      <c r="G103" s="173">
        <v>0</v>
      </c>
      <c r="H103" s="173">
        <v>0</v>
      </c>
      <c r="I103" s="173">
        <v>0</v>
      </c>
      <c r="J103" s="173">
        <v>0</v>
      </c>
      <c r="K103" s="173">
        <v>0</v>
      </c>
      <c r="L103" s="173">
        <v>0</v>
      </c>
      <c r="M103" s="173">
        <v>0</v>
      </c>
    </row>
    <row r="104" spans="2:13">
      <c r="B104" s="171" t="s">
        <v>11</v>
      </c>
      <c r="C104" s="172">
        <v>0</v>
      </c>
      <c r="D104" s="172">
        <v>0</v>
      </c>
      <c r="E104" s="173">
        <v>0</v>
      </c>
      <c r="F104" s="173">
        <v>0</v>
      </c>
      <c r="G104" s="173">
        <v>0</v>
      </c>
      <c r="H104" s="173">
        <v>0</v>
      </c>
      <c r="I104" s="173">
        <v>0</v>
      </c>
      <c r="J104" s="173">
        <v>0</v>
      </c>
      <c r="K104" s="173">
        <v>0</v>
      </c>
      <c r="L104" s="173">
        <v>0</v>
      </c>
      <c r="M104" s="173">
        <v>0</v>
      </c>
    </row>
    <row r="105" spans="2:13">
      <c r="B105" s="171" t="s">
        <v>12</v>
      </c>
      <c r="C105" s="172">
        <v>0</v>
      </c>
      <c r="D105" s="172">
        <v>0</v>
      </c>
      <c r="E105" s="172">
        <v>0</v>
      </c>
      <c r="F105" s="172">
        <v>0</v>
      </c>
      <c r="G105" s="172">
        <v>0</v>
      </c>
      <c r="H105" s="172">
        <v>0</v>
      </c>
      <c r="I105" s="172">
        <v>0</v>
      </c>
      <c r="J105" s="172">
        <v>0</v>
      </c>
      <c r="K105" s="172">
        <v>0</v>
      </c>
      <c r="L105" s="172">
        <v>0</v>
      </c>
      <c r="M105" s="172">
        <v>0</v>
      </c>
    </row>
    <row r="106" spans="2:13">
      <c r="B106" s="171" t="s">
        <v>604</v>
      </c>
      <c r="C106" s="172">
        <v>0</v>
      </c>
      <c r="D106" s="172">
        <v>0</v>
      </c>
      <c r="E106" s="172">
        <v>0</v>
      </c>
      <c r="F106" s="172">
        <v>0</v>
      </c>
      <c r="G106" s="172">
        <v>0</v>
      </c>
      <c r="H106" s="172">
        <v>0</v>
      </c>
      <c r="I106" s="172">
        <v>0</v>
      </c>
      <c r="J106" s="172">
        <v>0</v>
      </c>
      <c r="K106" s="172">
        <v>0</v>
      </c>
      <c r="L106" s="172">
        <v>0</v>
      </c>
      <c r="M106" s="172">
        <v>0</v>
      </c>
    </row>
    <row r="107" spans="2:13">
      <c r="B107" s="171" t="s">
        <v>13</v>
      </c>
      <c r="C107" s="172">
        <v>0</v>
      </c>
      <c r="D107" s="172">
        <v>0</v>
      </c>
      <c r="E107" s="173">
        <v>0</v>
      </c>
      <c r="F107" s="173">
        <v>0</v>
      </c>
      <c r="G107" s="173">
        <v>0</v>
      </c>
      <c r="H107" s="173">
        <v>0</v>
      </c>
      <c r="I107" s="173">
        <v>0</v>
      </c>
      <c r="J107" s="173">
        <v>0</v>
      </c>
      <c r="K107" s="173">
        <v>0</v>
      </c>
      <c r="L107" s="173">
        <v>0</v>
      </c>
      <c r="M107" s="173">
        <v>0</v>
      </c>
    </row>
    <row r="108" spans="2:13">
      <c r="B108" s="171" t="s">
        <v>14</v>
      </c>
      <c r="C108" s="172">
        <v>0</v>
      </c>
      <c r="D108" s="172">
        <v>0</v>
      </c>
      <c r="E108" s="173">
        <v>0</v>
      </c>
      <c r="F108" s="173">
        <v>0</v>
      </c>
      <c r="G108" s="173">
        <v>0</v>
      </c>
      <c r="H108" s="173">
        <v>0</v>
      </c>
      <c r="I108" s="173">
        <v>0</v>
      </c>
      <c r="J108" s="173">
        <v>0</v>
      </c>
      <c r="K108" s="173">
        <v>0</v>
      </c>
      <c r="L108" s="173">
        <v>0</v>
      </c>
      <c r="M108" s="173">
        <v>0</v>
      </c>
    </row>
    <row r="109" spans="2:13">
      <c r="B109" s="171" t="s">
        <v>15</v>
      </c>
      <c r="C109" s="174">
        <v>0</v>
      </c>
      <c r="D109" s="174">
        <v>0</v>
      </c>
      <c r="E109" s="174">
        <v>0</v>
      </c>
      <c r="F109" s="174">
        <v>0</v>
      </c>
      <c r="G109" s="174">
        <v>0</v>
      </c>
      <c r="H109" s="174">
        <v>0</v>
      </c>
      <c r="I109" s="174">
        <v>0</v>
      </c>
      <c r="J109" s="174">
        <v>0</v>
      </c>
      <c r="K109" s="174">
        <v>0</v>
      </c>
      <c r="L109" s="174">
        <v>0</v>
      </c>
      <c r="M109" s="174">
        <v>0</v>
      </c>
    </row>
    <row r="110" spans="2:13">
      <c r="B110" s="171" t="s">
        <v>16</v>
      </c>
      <c r="C110" s="172">
        <v>0</v>
      </c>
      <c r="D110" s="172">
        <v>0</v>
      </c>
      <c r="E110" s="173">
        <v>0</v>
      </c>
      <c r="F110" s="173">
        <v>0</v>
      </c>
      <c r="G110" s="173">
        <v>0</v>
      </c>
      <c r="H110" s="173">
        <v>0</v>
      </c>
      <c r="I110" s="173">
        <v>0</v>
      </c>
      <c r="J110" s="173">
        <v>0</v>
      </c>
      <c r="K110" s="173">
        <v>0</v>
      </c>
      <c r="L110" s="173">
        <v>0</v>
      </c>
      <c r="M110" s="173">
        <v>0</v>
      </c>
    </row>
    <row r="111" spans="2:13">
      <c r="B111" s="171" t="s">
        <v>83</v>
      </c>
      <c r="C111" s="172">
        <v>0</v>
      </c>
      <c r="D111" s="172">
        <v>0</v>
      </c>
      <c r="E111" s="173">
        <v>0</v>
      </c>
      <c r="F111" s="173">
        <v>0</v>
      </c>
      <c r="G111" s="173">
        <v>0</v>
      </c>
      <c r="H111" s="173">
        <v>0</v>
      </c>
      <c r="I111" s="173">
        <v>0</v>
      </c>
      <c r="J111" s="173">
        <v>0</v>
      </c>
      <c r="K111" s="173">
        <v>0</v>
      </c>
      <c r="L111" s="173">
        <v>0</v>
      </c>
      <c r="M111" s="173">
        <v>0</v>
      </c>
    </row>
    <row r="112" spans="2:13">
      <c r="B112" s="171" t="s">
        <v>18</v>
      </c>
      <c r="C112" s="172">
        <v>0</v>
      </c>
      <c r="D112" s="172">
        <v>0</v>
      </c>
      <c r="E112" s="173">
        <v>0</v>
      </c>
      <c r="F112" s="173">
        <v>0</v>
      </c>
      <c r="G112" s="173">
        <v>0</v>
      </c>
      <c r="H112" s="173">
        <v>0</v>
      </c>
      <c r="I112" s="173">
        <v>0</v>
      </c>
      <c r="J112" s="173">
        <v>0</v>
      </c>
      <c r="K112" s="173">
        <v>0</v>
      </c>
      <c r="L112" s="173">
        <v>0</v>
      </c>
      <c r="M112" s="173">
        <v>0</v>
      </c>
    </row>
    <row r="113" spans="2:13">
      <c r="B113" s="171" t="s">
        <v>19</v>
      </c>
      <c r="C113" s="172">
        <v>0</v>
      </c>
      <c r="D113" s="172">
        <v>0</v>
      </c>
      <c r="E113" s="173">
        <v>0</v>
      </c>
      <c r="F113" s="173">
        <v>0</v>
      </c>
      <c r="G113" s="173">
        <v>0</v>
      </c>
      <c r="H113" s="173">
        <v>0</v>
      </c>
      <c r="I113" s="173">
        <v>0</v>
      </c>
      <c r="J113" s="173">
        <v>0</v>
      </c>
      <c r="K113" s="173">
        <v>0</v>
      </c>
      <c r="L113" s="173">
        <v>0</v>
      </c>
      <c r="M113" s="173">
        <v>0</v>
      </c>
    </row>
    <row r="114" spans="2:13" ht="13.5" thickBot="1">
      <c r="B114" s="33"/>
      <c r="C114" s="166"/>
      <c r="D114" s="166"/>
      <c r="E114" s="167"/>
      <c r="F114" s="167"/>
      <c r="G114" s="167"/>
      <c r="H114" s="167"/>
      <c r="I114" s="167"/>
      <c r="J114" s="167"/>
    </row>
    <row r="115" spans="2:13" ht="13.5" thickTop="1">
      <c r="B115" s="160" t="s">
        <v>20</v>
      </c>
      <c r="C115" s="168">
        <f t="shared" ref="C115:H115" si="3">SUM(C97:C113)</f>
        <v>0</v>
      </c>
      <c r="D115" s="168">
        <f t="shared" si="3"/>
        <v>0</v>
      </c>
      <c r="E115" s="168">
        <f t="shared" si="3"/>
        <v>0</v>
      </c>
      <c r="F115" s="168">
        <f t="shared" si="3"/>
        <v>0</v>
      </c>
      <c r="G115" s="168">
        <f t="shared" si="3"/>
        <v>0</v>
      </c>
      <c r="H115" s="168">
        <f t="shared" si="3"/>
        <v>0</v>
      </c>
      <c r="I115" s="168">
        <f>SUM(I97:I113)</f>
        <v>0</v>
      </c>
      <c r="J115" s="168">
        <f>SUM(J97:J113)</f>
        <v>0</v>
      </c>
      <c r="K115" s="168">
        <f>SUM(K97:K113)</f>
        <v>0</v>
      </c>
      <c r="L115" s="168">
        <f>SUM(L97:L113)</f>
        <v>0</v>
      </c>
      <c r="M115" s="332">
        <f>SUM(M97:M113)</f>
        <v>0</v>
      </c>
    </row>
    <row r="116" spans="2:13">
      <c r="B116" s="182" t="s">
        <v>206</v>
      </c>
    </row>
    <row r="117" spans="2:13">
      <c r="B117" s="199"/>
    </row>
    <row r="118" spans="2:13">
      <c r="B118" s="199"/>
    </row>
    <row r="119" spans="2:13">
      <c r="B119" s="199"/>
    </row>
    <row r="120" spans="2:13">
      <c r="B120" s="199"/>
    </row>
    <row r="121" spans="2:13" s="20" customFormat="1" ht="12">
      <c r="B121" s="200" t="s">
        <v>124</v>
      </c>
      <c r="C121" s="11"/>
      <c r="D121" s="26"/>
      <c r="E121" s="46"/>
      <c r="F121" s="116"/>
      <c r="G121" s="116"/>
      <c r="H121" s="116"/>
      <c r="I121" s="116"/>
      <c r="J121" s="116"/>
      <c r="K121" s="27"/>
    </row>
    <row r="122" spans="2:13" s="20" customFormat="1" ht="12">
      <c r="B122" s="185" t="s">
        <v>77</v>
      </c>
      <c r="C122" s="11"/>
      <c r="D122" s="26"/>
      <c r="E122" s="46"/>
      <c r="F122" s="116"/>
      <c r="G122" s="116"/>
      <c r="H122" s="116"/>
      <c r="I122" s="116"/>
      <c r="J122" s="116"/>
      <c r="K122" s="27"/>
    </row>
    <row r="123" spans="2:13" s="20" customFormat="1" ht="12">
      <c r="B123" s="163" t="s">
        <v>145</v>
      </c>
      <c r="C123" s="164"/>
      <c r="D123" s="195"/>
      <c r="E123" s="201"/>
      <c r="F123" s="116"/>
      <c r="G123" s="116"/>
      <c r="H123" s="116"/>
      <c r="I123" s="116"/>
      <c r="J123" s="116"/>
      <c r="K123" s="27"/>
    </row>
    <row r="124" spans="2:13" s="20" customFormat="1">
      <c r="B124" s="1" t="s">
        <v>787</v>
      </c>
      <c r="C124" s="11"/>
      <c r="D124" s="26"/>
      <c r="E124" s="46"/>
      <c r="F124" s="114"/>
      <c r="G124" s="114"/>
      <c r="H124" s="114" t="s">
        <v>182</v>
      </c>
      <c r="I124" s="114"/>
      <c r="J124" s="114"/>
      <c r="K124" s="27"/>
    </row>
    <row r="125" spans="2:13" s="20" customFormat="1">
      <c r="B125" s="2" t="s">
        <v>788</v>
      </c>
      <c r="C125" s="11"/>
      <c r="D125" s="11"/>
      <c r="E125" s="104"/>
      <c r="F125" s="31"/>
      <c r="G125" s="31"/>
      <c r="H125" s="31"/>
      <c r="I125" s="31"/>
      <c r="J125" s="31"/>
      <c r="K125" s="27"/>
    </row>
    <row r="126" spans="2:13" s="20" customFormat="1" ht="13.5" customHeight="1">
      <c r="B126" s="147" t="s">
        <v>144</v>
      </c>
      <c r="C126" s="148">
        <v>2011</v>
      </c>
      <c r="D126" s="148">
        <v>2012</v>
      </c>
      <c r="E126" s="149">
        <v>2013</v>
      </c>
      <c r="F126" s="149">
        <v>2014</v>
      </c>
      <c r="G126" s="149">
        <v>2015</v>
      </c>
      <c r="H126" s="149">
        <v>2016</v>
      </c>
      <c r="I126" s="149">
        <v>2017</v>
      </c>
      <c r="J126" s="149">
        <v>2018</v>
      </c>
      <c r="K126" s="149">
        <v>2019</v>
      </c>
      <c r="L126" s="149">
        <v>2020</v>
      </c>
      <c r="M126" s="331">
        <v>2021</v>
      </c>
    </row>
    <row r="127" spans="2:13" s="20" customFormat="1" ht="12">
      <c r="B127" s="169" t="s">
        <v>3</v>
      </c>
      <c r="C127" s="465">
        <v>4.1258467952624465E-2</v>
      </c>
      <c r="D127" s="465">
        <v>0</v>
      </c>
      <c r="E127" s="465">
        <v>6.998590618084416E-2</v>
      </c>
      <c r="F127" s="465">
        <v>1.5832373289366886</v>
      </c>
      <c r="G127" s="465">
        <v>0.122844059045833</v>
      </c>
      <c r="H127" s="465">
        <v>0.16262541188123372</v>
      </c>
      <c r="I127" s="465">
        <v>0.51301027221928175</v>
      </c>
      <c r="J127" s="465">
        <v>0</v>
      </c>
      <c r="K127" s="465">
        <v>0.62715916669294536</v>
      </c>
      <c r="L127" s="465">
        <v>3.4367955758007919E-2</v>
      </c>
      <c r="M127" s="465">
        <v>0.51203612680601096</v>
      </c>
    </row>
    <row r="128" spans="2:13" s="20" customFormat="1" ht="12">
      <c r="B128" s="171" t="s">
        <v>5</v>
      </c>
      <c r="C128" s="466">
        <v>7.6014591095805162E-2</v>
      </c>
      <c r="D128" s="466">
        <v>0</v>
      </c>
      <c r="E128" s="467">
        <v>0.12008356158167736</v>
      </c>
      <c r="F128" s="467">
        <v>0.33255045065135813</v>
      </c>
      <c r="G128" s="467">
        <v>0.61933550649232594</v>
      </c>
      <c r="H128" s="467">
        <v>0.25100082644311145</v>
      </c>
      <c r="I128" s="467">
        <v>0.1088014397348942</v>
      </c>
      <c r="J128" s="467">
        <v>0.15876166771890546</v>
      </c>
      <c r="K128" s="467">
        <v>0.94694776828858263</v>
      </c>
      <c r="L128" s="467">
        <v>0.4048451579549443</v>
      </c>
      <c r="M128" s="467">
        <v>0.76511172573656283</v>
      </c>
    </row>
    <row r="129" spans="2:13" s="20" customFormat="1" ht="12">
      <c r="B129" s="171" t="s">
        <v>6</v>
      </c>
      <c r="C129" s="466">
        <v>0.42956302430645887</v>
      </c>
      <c r="D129" s="466">
        <v>0.28795430719513615</v>
      </c>
      <c r="E129" s="467">
        <v>0.68555751115936381</v>
      </c>
      <c r="F129" s="467">
        <v>0.83794719145156127</v>
      </c>
      <c r="G129" s="467">
        <v>1.8138201256584869</v>
      </c>
      <c r="H129" s="467">
        <v>0.93472625683530697</v>
      </c>
      <c r="I129" s="467">
        <v>1.3446009831980357</v>
      </c>
      <c r="J129" s="467">
        <v>1.1493693215942324</v>
      </c>
      <c r="K129" s="467">
        <v>1.3757534955789357</v>
      </c>
      <c r="L129" s="467">
        <v>1.0890293620046312</v>
      </c>
      <c r="M129" s="467">
        <v>0.60663881096316197</v>
      </c>
    </row>
    <row r="130" spans="2:13" s="20" customFormat="1" ht="12">
      <c r="B130" s="171" t="s">
        <v>7</v>
      </c>
      <c r="C130" s="466">
        <v>2.9711568984637862E-2</v>
      </c>
      <c r="D130" s="466">
        <v>0</v>
      </c>
      <c r="E130" s="467">
        <v>0.23610464160592121</v>
      </c>
      <c r="F130" s="467">
        <v>0.17410454218057517</v>
      </c>
      <c r="G130" s="467">
        <v>1.7637714853797675</v>
      </c>
      <c r="H130" s="467">
        <v>0.34096486101866652</v>
      </c>
      <c r="I130" s="467">
        <v>0.64277927261124645</v>
      </c>
      <c r="J130" s="467">
        <v>0.71247194356567445</v>
      </c>
      <c r="K130" s="467">
        <v>0.34280159509486691</v>
      </c>
      <c r="L130" s="467">
        <v>0.17222306532261769</v>
      </c>
      <c r="M130" s="467">
        <v>0.35955590237991758</v>
      </c>
    </row>
    <row r="131" spans="2:13" s="20" customFormat="1" ht="12">
      <c r="B131" s="171" t="s">
        <v>8</v>
      </c>
      <c r="C131" s="466">
        <v>0.16882369999825056</v>
      </c>
      <c r="D131" s="466">
        <v>0.41963127207478845</v>
      </c>
      <c r="E131" s="467">
        <v>1.0958634092125219</v>
      </c>
      <c r="F131" s="467">
        <v>1.9292514239109944</v>
      </c>
      <c r="G131" s="467">
        <v>2.9596930865759568</v>
      </c>
      <c r="H131" s="467">
        <v>2.7454027726193511</v>
      </c>
      <c r="I131" s="467">
        <v>1.1229300702521396</v>
      </c>
      <c r="J131" s="467">
        <v>0.87081083283568039</v>
      </c>
      <c r="K131" s="467">
        <v>0.72540533855266798</v>
      </c>
      <c r="L131" s="467">
        <v>0.52246257175063637</v>
      </c>
      <c r="M131" s="467">
        <v>0.97692542837198892</v>
      </c>
    </row>
    <row r="132" spans="2:13" s="20" customFormat="1" ht="12">
      <c r="B132" s="171" t="s">
        <v>9</v>
      </c>
      <c r="C132" s="466">
        <v>1.1897303104939956</v>
      </c>
      <c r="D132" s="466">
        <v>0.86927474145533734</v>
      </c>
      <c r="E132" s="467">
        <v>1.5118389480003638</v>
      </c>
      <c r="F132" s="467">
        <v>4.6993262921913868</v>
      </c>
      <c r="G132" s="467">
        <v>11.001494475399022</v>
      </c>
      <c r="H132" s="467">
        <v>4.8437172697196251</v>
      </c>
      <c r="I132" s="467">
        <v>4.250508125563818</v>
      </c>
      <c r="J132" s="467">
        <v>2.7312102787406651</v>
      </c>
      <c r="K132" s="467">
        <v>1.5229642198288886</v>
      </c>
      <c r="L132" s="467">
        <v>1.0546724656931494</v>
      </c>
      <c r="M132" s="467">
        <v>3.1678371330356794</v>
      </c>
    </row>
    <row r="133" spans="2:13" s="20" customFormat="1" ht="12">
      <c r="B133" s="171" t="s">
        <v>10</v>
      </c>
      <c r="C133" s="466">
        <v>15.292826709422314</v>
      </c>
      <c r="D133" s="466">
        <v>45.803047434916841</v>
      </c>
      <c r="E133" s="467">
        <v>49.909883891316085</v>
      </c>
      <c r="F133" s="467">
        <v>82.913339665686649</v>
      </c>
      <c r="G133" s="467">
        <v>112.02013499920406</v>
      </c>
      <c r="H133" s="467">
        <v>137.86902523992757</v>
      </c>
      <c r="I133" s="467">
        <v>105.20619158017145</v>
      </c>
      <c r="J133" s="467">
        <v>73.55157946456761</v>
      </c>
      <c r="K133" s="467">
        <v>33.574453588993897</v>
      </c>
      <c r="L133" s="467">
        <v>38.545748054656258</v>
      </c>
      <c r="M133" s="467">
        <v>26.844041632093973</v>
      </c>
    </row>
    <row r="134" spans="2:13" s="20" customFormat="1" ht="12">
      <c r="B134" s="171" t="s">
        <v>11</v>
      </c>
      <c r="C134" s="466">
        <v>0.65081588718637828</v>
      </c>
      <c r="D134" s="466">
        <v>0.77265524117248052</v>
      </c>
      <c r="E134" s="467">
        <v>1.0795739986782771</v>
      </c>
      <c r="F134" s="467">
        <v>2.2794260925924306</v>
      </c>
      <c r="G134" s="467">
        <v>3.0715351412667689</v>
      </c>
      <c r="H134" s="467">
        <v>2.6644418352348636</v>
      </c>
      <c r="I134" s="467">
        <v>1.1304713843597434</v>
      </c>
      <c r="J134" s="467">
        <v>0.64061536570353816</v>
      </c>
      <c r="K134" s="467">
        <v>1.8017602670506592</v>
      </c>
      <c r="L134" s="467">
        <v>1.1761559360107008</v>
      </c>
      <c r="M134" s="467">
        <v>1.7009764378942931</v>
      </c>
    </row>
    <row r="135" spans="2:13" s="20" customFormat="1" ht="12">
      <c r="B135" s="171" t="s">
        <v>12</v>
      </c>
      <c r="C135" s="466">
        <v>0.11484483297889374</v>
      </c>
      <c r="D135" s="466">
        <v>0</v>
      </c>
      <c r="E135" s="467">
        <v>0.28022074063471891</v>
      </c>
      <c r="F135" s="467">
        <v>0.68142689520613342</v>
      </c>
      <c r="G135" s="467">
        <v>0.46349745944987486</v>
      </c>
      <c r="H135" s="467">
        <v>0.55640080571187245</v>
      </c>
      <c r="I135" s="467">
        <v>0.59403606563493816</v>
      </c>
      <c r="J135" s="467">
        <v>0.7836351790214432</v>
      </c>
      <c r="K135" s="467">
        <v>1.2590422926390064</v>
      </c>
      <c r="L135" s="467">
        <v>0.92561180886424244</v>
      </c>
      <c r="M135" s="467">
        <v>1.3837487850171877</v>
      </c>
    </row>
    <row r="136" spans="2:13" s="20" customFormat="1" ht="12">
      <c r="B136" s="171" t="s">
        <v>604</v>
      </c>
      <c r="C136" s="466">
        <v>0</v>
      </c>
      <c r="D136" s="466">
        <v>0</v>
      </c>
      <c r="E136" s="466">
        <v>0</v>
      </c>
      <c r="F136" s="466">
        <v>0</v>
      </c>
      <c r="G136" s="466">
        <v>0</v>
      </c>
      <c r="H136" s="466">
        <v>0</v>
      </c>
      <c r="I136" s="466">
        <v>0</v>
      </c>
      <c r="J136" s="466">
        <v>0</v>
      </c>
      <c r="K136" s="467">
        <v>0.20795168652164114</v>
      </c>
      <c r="L136" s="467">
        <v>0.33347836953064813</v>
      </c>
      <c r="M136" s="467">
        <v>0</v>
      </c>
    </row>
    <row r="137" spans="2:13" s="20" customFormat="1" ht="12">
      <c r="B137" s="171" t="s">
        <v>13</v>
      </c>
      <c r="C137" s="466">
        <v>0.79603919630985298</v>
      </c>
      <c r="D137" s="466">
        <v>0.5639101266411386</v>
      </c>
      <c r="E137" s="467">
        <v>1.0412880018076842</v>
      </c>
      <c r="F137" s="467">
        <v>1.1659807953757553</v>
      </c>
      <c r="G137" s="467">
        <v>3.5896992784652206</v>
      </c>
      <c r="H137" s="467">
        <v>1.7641402454773993</v>
      </c>
      <c r="I137" s="467">
        <v>1.4354915004737576</v>
      </c>
      <c r="J137" s="467">
        <v>1.1110166769435352</v>
      </c>
      <c r="K137" s="467">
        <v>1.6172202317752522</v>
      </c>
      <c r="L137" s="467">
        <v>1.054646222720774</v>
      </c>
      <c r="M137" s="467">
        <v>1.197501363151448</v>
      </c>
    </row>
    <row r="138" spans="2:13" s="20" customFormat="1" ht="12">
      <c r="B138" s="171" t="s">
        <v>14</v>
      </c>
      <c r="C138" s="466">
        <v>0.31397005829557789</v>
      </c>
      <c r="D138" s="466">
        <v>0.25558489484356428</v>
      </c>
      <c r="E138" s="467">
        <v>0.58123715846942159</v>
      </c>
      <c r="F138" s="467">
        <v>1.9518008992033977</v>
      </c>
      <c r="G138" s="467">
        <v>7.3671652609907863</v>
      </c>
      <c r="H138" s="467">
        <v>6.1473347141480987</v>
      </c>
      <c r="I138" s="467">
        <v>4.0380952465611299</v>
      </c>
      <c r="J138" s="467">
        <v>2.5059880123308989</v>
      </c>
      <c r="K138" s="467">
        <v>1.4420193418423886</v>
      </c>
      <c r="L138" s="467">
        <v>0.44084624912498072</v>
      </c>
      <c r="M138" s="467">
        <v>1.4935515429293926</v>
      </c>
    </row>
    <row r="139" spans="2:13" s="20" customFormat="1" ht="12">
      <c r="B139" s="171" t="s">
        <v>15</v>
      </c>
      <c r="C139" s="468">
        <v>7.9819381944197632E-2</v>
      </c>
      <c r="D139" s="468">
        <v>0</v>
      </c>
      <c r="E139" s="468">
        <v>0.44677871420498483</v>
      </c>
      <c r="F139" s="468">
        <v>0.24004980923030492</v>
      </c>
      <c r="G139" s="468">
        <v>1.9498097854725089</v>
      </c>
      <c r="H139" s="468">
        <v>3.1008105566204942</v>
      </c>
      <c r="I139" s="468">
        <v>1.3176928132119718</v>
      </c>
      <c r="J139" s="468">
        <v>0.83215018125624252</v>
      </c>
      <c r="K139" s="468">
        <v>1.0109601504986852</v>
      </c>
      <c r="L139" s="468">
        <v>5.9996997429433853E-2</v>
      </c>
      <c r="M139" s="468">
        <v>0.66674853477682516</v>
      </c>
    </row>
    <row r="140" spans="2:13" s="20" customFormat="1" ht="12">
      <c r="B140" s="171" t="s">
        <v>16</v>
      </c>
      <c r="C140" s="466">
        <v>1.1453895344495839</v>
      </c>
      <c r="D140" s="466">
        <v>0.8011016010514781</v>
      </c>
      <c r="E140" s="467">
        <v>0.83931969334110035</v>
      </c>
      <c r="F140" s="467">
        <v>2.3336786529163573</v>
      </c>
      <c r="G140" s="467">
        <v>5.8940048622053807</v>
      </c>
      <c r="H140" s="467">
        <v>5.0613590740558978</v>
      </c>
      <c r="I140" s="467">
        <v>2.435247851832762</v>
      </c>
      <c r="J140" s="467">
        <v>1.3143721490008931</v>
      </c>
      <c r="K140" s="467">
        <v>1.4298768571761726</v>
      </c>
      <c r="L140" s="467">
        <v>1.3195353019691243</v>
      </c>
      <c r="M140" s="467">
        <v>1.2066286828137553</v>
      </c>
    </row>
    <row r="141" spans="2:13" s="20" customFormat="1" ht="12">
      <c r="B141" s="171" t="s">
        <v>83</v>
      </c>
      <c r="C141" s="466">
        <v>0</v>
      </c>
      <c r="D141" s="466">
        <v>0</v>
      </c>
      <c r="E141" s="467">
        <v>2.3168398302022213E-2</v>
      </c>
      <c r="F141" s="467">
        <v>3.052651510682574E-2</v>
      </c>
      <c r="G141" s="467">
        <v>0.43549839961476949</v>
      </c>
      <c r="H141" s="467">
        <v>0.31440542304089814</v>
      </c>
      <c r="I141" s="467">
        <v>0.60891197602298508</v>
      </c>
      <c r="J141" s="467">
        <v>0.25915255291819378</v>
      </c>
      <c r="K141" s="467">
        <v>0.10667474379009179</v>
      </c>
      <c r="L141" s="467">
        <v>0</v>
      </c>
      <c r="M141" s="467">
        <v>0.13763219934937507</v>
      </c>
    </row>
    <row r="142" spans="2:13" s="20" customFormat="1" ht="12">
      <c r="B142" s="171" t="s">
        <v>18</v>
      </c>
      <c r="C142" s="466">
        <v>0</v>
      </c>
      <c r="D142" s="466">
        <v>0</v>
      </c>
      <c r="E142" s="467">
        <v>0</v>
      </c>
      <c r="F142" s="467">
        <v>0</v>
      </c>
      <c r="G142" s="467">
        <v>0.24428075001070487</v>
      </c>
      <c r="H142" s="467">
        <v>0.11069895263340843</v>
      </c>
      <c r="I142" s="467">
        <v>0</v>
      </c>
      <c r="J142" s="467">
        <v>0.19578024194799662</v>
      </c>
      <c r="K142" s="467">
        <v>0.29767368911479558</v>
      </c>
      <c r="L142" s="467">
        <v>9.9994918576726377E-2</v>
      </c>
      <c r="M142" s="467">
        <v>0.93409086359266147</v>
      </c>
    </row>
    <row r="143" spans="2:13" s="20" customFormat="1" ht="12">
      <c r="B143" s="171" t="s">
        <v>19</v>
      </c>
      <c r="C143" s="466">
        <v>6.5236217128734859</v>
      </c>
      <c r="D143" s="466">
        <v>0</v>
      </c>
      <c r="E143" s="467">
        <v>0.10181556417701322</v>
      </c>
      <c r="F143" s="467">
        <v>9.2783921919909626E-2</v>
      </c>
      <c r="G143" s="467">
        <v>1.0074896027169005</v>
      </c>
      <c r="H143" s="467">
        <v>0.58945181599736329</v>
      </c>
      <c r="I143" s="467">
        <v>0.11279341364212377</v>
      </c>
      <c r="J143" s="467">
        <v>0.15332040197552485</v>
      </c>
      <c r="K143" s="467">
        <v>1.1558213413580356</v>
      </c>
      <c r="L143" s="467">
        <v>1.7455103239012617</v>
      </c>
      <c r="M143" s="467">
        <v>2.6341090784569387E-6</v>
      </c>
    </row>
    <row r="144" spans="2:13" s="20" customFormat="1" thickBot="1">
      <c r="B144" s="33"/>
      <c r="C144" s="452"/>
      <c r="D144" s="452"/>
      <c r="E144" s="453"/>
      <c r="F144" s="453"/>
      <c r="G144" s="453"/>
      <c r="H144" s="453"/>
      <c r="I144" s="453"/>
      <c r="J144" s="453"/>
      <c r="K144" s="454"/>
      <c r="L144" s="454"/>
      <c r="M144" s="454"/>
    </row>
    <row r="145" spans="2:13" s="20" customFormat="1" thickTop="1">
      <c r="B145" s="160" t="s">
        <v>20</v>
      </c>
      <c r="C145" s="457">
        <f t="shared" ref="C145:K145" si="4">SUM(C127:C143)</f>
        <v>26.852428976292057</v>
      </c>
      <c r="D145" s="457">
        <f t="shared" si="4"/>
        <v>49.773159619350764</v>
      </c>
      <c r="E145" s="457">
        <f t="shared" si="4"/>
        <v>58.022720138672</v>
      </c>
      <c r="F145" s="457">
        <f t="shared" si="4"/>
        <v>101.24543047656032</v>
      </c>
      <c r="G145" s="457">
        <f t="shared" si="4"/>
        <v>154.32407427794837</v>
      </c>
      <c r="H145" s="457">
        <f t="shared" si="4"/>
        <v>167.45650606136516</v>
      </c>
      <c r="I145" s="457">
        <f t="shared" si="4"/>
        <v>124.86156199549026</v>
      </c>
      <c r="J145" s="457">
        <f t="shared" si="4"/>
        <v>86.970234270121026</v>
      </c>
      <c r="K145" s="457">
        <f t="shared" si="4"/>
        <v>49.444485774797513</v>
      </c>
      <c r="L145" s="457">
        <f t="shared" ref="L145:M145" si="5">SUM(L127:L143)</f>
        <v>48.979124761268139</v>
      </c>
      <c r="M145" s="469">
        <f t="shared" si="5"/>
        <v>41.953027803021307</v>
      </c>
    </row>
    <row r="146" spans="2:13">
      <c r="B146" s="182" t="s">
        <v>206</v>
      </c>
    </row>
    <row r="147" spans="2:13">
      <c r="B147" s="199"/>
    </row>
    <row r="148" spans="2:13">
      <c r="B148" s="199"/>
    </row>
    <row r="149" spans="2:13">
      <c r="B149" s="199"/>
    </row>
    <row r="150" spans="2:13">
      <c r="B150" s="199"/>
    </row>
    <row r="151" spans="2:13" s="20" customFormat="1" ht="12">
      <c r="B151" s="200" t="s">
        <v>126</v>
      </c>
      <c r="C151" s="11"/>
      <c r="D151" s="26"/>
      <c r="E151" s="46"/>
      <c r="F151" s="116"/>
      <c r="G151" s="116"/>
      <c r="H151" s="116"/>
      <c r="I151" s="116"/>
      <c r="J151" s="116"/>
      <c r="K151" s="27"/>
    </row>
    <row r="152" spans="2:13" s="20" customFormat="1" ht="12">
      <c r="B152" s="185" t="s">
        <v>77</v>
      </c>
      <c r="C152" s="11"/>
      <c r="D152" s="26"/>
      <c r="E152" s="46"/>
      <c r="F152" s="116"/>
      <c r="G152" s="116"/>
      <c r="H152" s="116"/>
      <c r="I152" s="116"/>
      <c r="J152" s="116"/>
      <c r="K152" s="27"/>
    </row>
    <row r="153" spans="2:13" s="20" customFormat="1" ht="12">
      <c r="B153" s="163" t="s">
        <v>589</v>
      </c>
      <c r="C153" s="164"/>
      <c r="D153" s="195"/>
      <c r="E153" s="46"/>
      <c r="F153" s="116"/>
      <c r="G153" s="116"/>
      <c r="H153" s="116"/>
      <c r="I153" s="116"/>
      <c r="J153" s="116"/>
      <c r="K153" s="27"/>
    </row>
    <row r="154" spans="2:13" s="20" customFormat="1">
      <c r="B154" s="1" t="s">
        <v>787</v>
      </c>
      <c r="C154" s="11"/>
      <c r="D154" s="26"/>
      <c r="E154" s="46"/>
      <c r="F154" s="114"/>
      <c r="G154" s="114"/>
      <c r="H154" s="114" t="s">
        <v>182</v>
      </c>
      <c r="I154" s="114"/>
      <c r="J154" s="114"/>
      <c r="K154" s="27"/>
    </row>
    <row r="155" spans="2:13" s="20" customFormat="1">
      <c r="B155" s="2" t="s">
        <v>788</v>
      </c>
      <c r="C155" s="11"/>
      <c r="D155" s="11"/>
      <c r="E155" s="104"/>
      <c r="F155" s="31"/>
      <c r="G155" s="31"/>
      <c r="H155" s="31"/>
      <c r="I155" s="31"/>
      <c r="J155" s="31"/>
      <c r="K155" s="27"/>
    </row>
    <row r="156" spans="2:13" s="20" customFormat="1" ht="12">
      <c r="B156" s="147" t="s">
        <v>144</v>
      </c>
      <c r="C156" s="148">
        <v>2011</v>
      </c>
      <c r="D156" s="148">
        <v>2012</v>
      </c>
      <c r="E156" s="149">
        <v>2013</v>
      </c>
      <c r="F156" s="149">
        <v>2014</v>
      </c>
      <c r="G156" s="149" t="s">
        <v>602</v>
      </c>
      <c r="H156" s="149" t="s">
        <v>603</v>
      </c>
      <c r="I156" s="149">
        <v>2017</v>
      </c>
      <c r="J156" s="149">
        <v>2018</v>
      </c>
      <c r="K156" s="149">
        <v>2019</v>
      </c>
      <c r="L156" s="149">
        <v>2020</v>
      </c>
      <c r="M156" s="331">
        <v>2021</v>
      </c>
    </row>
    <row r="157" spans="2:13" s="20" customFormat="1" ht="12">
      <c r="B157" s="169" t="s">
        <v>3</v>
      </c>
      <c r="C157" s="465">
        <v>0</v>
      </c>
      <c r="D157" s="465">
        <v>0</v>
      </c>
      <c r="E157" s="465">
        <v>0</v>
      </c>
      <c r="F157" s="465">
        <v>0</v>
      </c>
      <c r="G157" s="465">
        <v>8.4427157598321187E-2</v>
      </c>
      <c r="H157" s="465">
        <v>0.16736895549225136</v>
      </c>
      <c r="I157" s="465">
        <v>0</v>
      </c>
      <c r="J157" s="465">
        <v>0</v>
      </c>
      <c r="K157" s="465">
        <v>0</v>
      </c>
      <c r="L157" s="465">
        <v>0.24791858282844981</v>
      </c>
      <c r="M157" s="465">
        <v>0</v>
      </c>
    </row>
    <row r="158" spans="2:13" s="20" customFormat="1" ht="12">
      <c r="B158" s="171" t="s">
        <v>5</v>
      </c>
      <c r="C158" s="466">
        <v>0</v>
      </c>
      <c r="D158" s="466">
        <v>0</v>
      </c>
      <c r="E158" s="467">
        <v>0</v>
      </c>
      <c r="F158" s="467">
        <v>0</v>
      </c>
      <c r="G158" s="467">
        <v>0</v>
      </c>
      <c r="H158" s="467">
        <v>0</v>
      </c>
      <c r="I158" s="467">
        <v>0</v>
      </c>
      <c r="J158" s="467">
        <v>0</v>
      </c>
      <c r="K158" s="467">
        <v>0</v>
      </c>
      <c r="L158" s="467">
        <v>0</v>
      </c>
      <c r="M158" s="467">
        <v>0</v>
      </c>
    </row>
    <row r="159" spans="2:13" s="20" customFormat="1" ht="12">
      <c r="B159" s="171" t="s">
        <v>6</v>
      </c>
      <c r="C159" s="466">
        <v>0</v>
      </c>
      <c r="D159" s="466">
        <v>0</v>
      </c>
      <c r="E159" s="467">
        <v>0</v>
      </c>
      <c r="F159" s="467">
        <v>0</v>
      </c>
      <c r="G159" s="467">
        <v>7.3672312077764836E-3</v>
      </c>
      <c r="H159" s="467">
        <v>0</v>
      </c>
      <c r="I159" s="467">
        <v>0</v>
      </c>
      <c r="J159" s="467">
        <v>0.43334073564365183</v>
      </c>
      <c r="K159" s="467">
        <v>1.288196472475891</v>
      </c>
      <c r="L159" s="467">
        <v>0.28654451406602516</v>
      </c>
      <c r="M159" s="467">
        <v>0</v>
      </c>
    </row>
    <row r="160" spans="2:13" s="20" customFormat="1" ht="12">
      <c r="B160" s="171" t="s">
        <v>7</v>
      </c>
      <c r="C160" s="466">
        <v>0</v>
      </c>
      <c r="D160" s="466">
        <v>0</v>
      </c>
      <c r="E160" s="467">
        <v>0</v>
      </c>
      <c r="F160" s="467">
        <v>0</v>
      </c>
      <c r="G160" s="467">
        <v>1.4130262441973469E-2</v>
      </c>
      <c r="H160" s="467">
        <v>0</v>
      </c>
      <c r="I160" s="467">
        <v>0</v>
      </c>
      <c r="J160" s="467">
        <v>0</v>
      </c>
      <c r="K160" s="467">
        <v>0</v>
      </c>
      <c r="L160" s="467">
        <v>0.15899898426920231</v>
      </c>
      <c r="M160" s="467">
        <v>0</v>
      </c>
    </row>
    <row r="161" spans="2:13" s="20" customFormat="1" ht="12">
      <c r="B161" s="171" t="s">
        <v>8</v>
      </c>
      <c r="C161" s="466">
        <v>0</v>
      </c>
      <c r="D161" s="466">
        <v>0</v>
      </c>
      <c r="E161" s="467">
        <v>0</v>
      </c>
      <c r="F161" s="467">
        <v>0</v>
      </c>
      <c r="G161" s="467">
        <v>0</v>
      </c>
      <c r="H161" s="467">
        <v>0</v>
      </c>
      <c r="I161" s="467">
        <v>0</v>
      </c>
      <c r="J161" s="467">
        <v>0.14761257926427995</v>
      </c>
      <c r="K161" s="467">
        <v>9.135482993132793E-2</v>
      </c>
      <c r="L161" s="467">
        <v>3.7008222196385929E-2</v>
      </c>
      <c r="M161" s="467">
        <v>0</v>
      </c>
    </row>
    <row r="162" spans="2:13" s="20" customFormat="1" ht="12">
      <c r="B162" s="171" t="s">
        <v>9</v>
      </c>
      <c r="C162" s="466">
        <v>0</v>
      </c>
      <c r="D162" s="466">
        <v>0</v>
      </c>
      <c r="E162" s="467">
        <v>0</v>
      </c>
      <c r="F162" s="467">
        <v>0</v>
      </c>
      <c r="G162" s="467">
        <v>0</v>
      </c>
      <c r="H162" s="467">
        <v>0</v>
      </c>
      <c r="I162" s="467">
        <v>0</v>
      </c>
      <c r="J162" s="467">
        <v>0</v>
      </c>
      <c r="K162" s="467">
        <v>0</v>
      </c>
      <c r="L162" s="467">
        <v>0.13558594026883214</v>
      </c>
      <c r="M162" s="467">
        <v>0</v>
      </c>
    </row>
    <row r="163" spans="2:13" s="20" customFormat="1" ht="12">
      <c r="B163" s="171" t="s">
        <v>10</v>
      </c>
      <c r="C163" s="466">
        <v>0</v>
      </c>
      <c r="D163" s="466">
        <v>0</v>
      </c>
      <c r="E163" s="467">
        <v>0</v>
      </c>
      <c r="F163" s="467">
        <v>0</v>
      </c>
      <c r="G163" s="467">
        <v>0</v>
      </c>
      <c r="H163" s="467">
        <v>0</v>
      </c>
      <c r="I163" s="467">
        <v>0</v>
      </c>
      <c r="J163" s="467">
        <v>0.20338124256104109</v>
      </c>
      <c r="K163" s="467">
        <v>0.43765455436604322</v>
      </c>
      <c r="L163" s="467">
        <v>3.2847466137153163E-2</v>
      </c>
      <c r="M163" s="467">
        <v>0</v>
      </c>
    </row>
    <row r="164" spans="2:13" s="20" customFormat="1" ht="12">
      <c r="B164" s="171" t="s">
        <v>11</v>
      </c>
      <c r="C164" s="466">
        <v>0</v>
      </c>
      <c r="D164" s="466">
        <v>0</v>
      </c>
      <c r="E164" s="467">
        <v>0</v>
      </c>
      <c r="F164" s="467">
        <v>0</v>
      </c>
      <c r="G164" s="467">
        <v>0</v>
      </c>
      <c r="H164" s="467">
        <v>0</v>
      </c>
      <c r="I164" s="467">
        <v>0</v>
      </c>
      <c r="J164" s="467">
        <v>0</v>
      </c>
      <c r="K164" s="467">
        <v>0</v>
      </c>
      <c r="L164" s="467">
        <v>6.8471384754349454E-2</v>
      </c>
      <c r="M164" s="467">
        <v>0</v>
      </c>
    </row>
    <row r="165" spans="2:13" s="20" customFormat="1" ht="12">
      <c r="B165" s="171" t="s">
        <v>12</v>
      </c>
      <c r="C165" s="466">
        <v>0</v>
      </c>
      <c r="D165" s="466">
        <v>0</v>
      </c>
      <c r="E165" s="467">
        <v>0</v>
      </c>
      <c r="F165" s="467">
        <v>0</v>
      </c>
      <c r="G165" s="467">
        <v>0</v>
      </c>
      <c r="H165" s="467">
        <v>3.7384759548218186E-3</v>
      </c>
      <c r="I165" s="467">
        <v>1.0283881995644806</v>
      </c>
      <c r="J165" s="467">
        <v>0.79673191379549768</v>
      </c>
      <c r="K165" s="467">
        <v>0</v>
      </c>
      <c r="L165" s="467">
        <v>4.7270205774712135E-4</v>
      </c>
      <c r="M165" s="467">
        <v>0</v>
      </c>
    </row>
    <row r="166" spans="2:13" s="20" customFormat="1" ht="12">
      <c r="B166" s="171" t="s">
        <v>604</v>
      </c>
      <c r="C166" s="466">
        <v>0</v>
      </c>
      <c r="D166" s="466">
        <v>0</v>
      </c>
      <c r="E166" s="466">
        <v>0</v>
      </c>
      <c r="F166" s="466">
        <v>0</v>
      </c>
      <c r="G166" s="466">
        <v>0</v>
      </c>
      <c r="H166" s="466">
        <v>0</v>
      </c>
      <c r="I166" s="466">
        <v>0</v>
      </c>
      <c r="J166" s="466">
        <v>0</v>
      </c>
      <c r="K166" s="467">
        <v>3.6549502750296392E-2</v>
      </c>
      <c r="L166" s="467">
        <v>9.5745008407813418E-3</v>
      </c>
      <c r="M166" s="467">
        <v>0</v>
      </c>
    </row>
    <row r="167" spans="2:13" s="20" customFormat="1" ht="12">
      <c r="B167" s="171" t="s">
        <v>13</v>
      </c>
      <c r="C167" s="466">
        <v>0</v>
      </c>
      <c r="D167" s="466">
        <v>0</v>
      </c>
      <c r="E167" s="467">
        <v>0</v>
      </c>
      <c r="F167" s="467">
        <v>0</v>
      </c>
      <c r="G167" s="467">
        <v>1.5355507380729124E-2</v>
      </c>
      <c r="H167" s="467">
        <v>0</v>
      </c>
      <c r="I167" s="467">
        <v>0.9028893889958749</v>
      </c>
      <c r="J167" s="467">
        <v>0.27712273962046707</v>
      </c>
      <c r="K167" s="467">
        <v>0</v>
      </c>
      <c r="L167" s="467">
        <v>0</v>
      </c>
      <c r="M167" s="467">
        <v>0</v>
      </c>
    </row>
    <row r="168" spans="2:13" s="20" customFormat="1" ht="12">
      <c r="B168" s="171" t="s">
        <v>14</v>
      </c>
      <c r="C168" s="466">
        <v>0</v>
      </c>
      <c r="D168" s="466">
        <v>0</v>
      </c>
      <c r="E168" s="467">
        <v>0</v>
      </c>
      <c r="F168" s="467">
        <v>0</v>
      </c>
      <c r="G168" s="467">
        <v>2.0995528938143864E-2</v>
      </c>
      <c r="H168" s="467">
        <v>1.1600448943102444</v>
      </c>
      <c r="I168" s="467">
        <v>2.8197707555368001E-2</v>
      </c>
      <c r="J168" s="467">
        <v>1.4263211732533554E-2</v>
      </c>
      <c r="K168" s="467">
        <v>3.2081732863405697E-3</v>
      </c>
      <c r="L168" s="467">
        <v>2.8768217427428216E-3</v>
      </c>
      <c r="M168" s="467">
        <v>4.3950109974054026E-3</v>
      </c>
    </row>
    <row r="169" spans="2:13" s="20" customFormat="1" ht="12">
      <c r="B169" s="171" t="s">
        <v>15</v>
      </c>
      <c r="C169" s="468">
        <v>0</v>
      </c>
      <c r="D169" s="468">
        <v>0</v>
      </c>
      <c r="E169" s="468">
        <v>0</v>
      </c>
      <c r="F169" s="468">
        <v>0</v>
      </c>
      <c r="G169" s="468">
        <v>0</v>
      </c>
      <c r="H169" s="468">
        <v>0</v>
      </c>
      <c r="I169" s="468">
        <v>0</v>
      </c>
      <c r="J169" s="468">
        <v>0</v>
      </c>
      <c r="K169" s="468">
        <v>0</v>
      </c>
      <c r="L169" s="468">
        <v>0.16013142473868297</v>
      </c>
      <c r="M169" s="468">
        <v>0</v>
      </c>
    </row>
    <row r="170" spans="2:13" s="20" customFormat="1" ht="12">
      <c r="B170" s="171" t="s">
        <v>16</v>
      </c>
      <c r="C170" s="466">
        <v>0</v>
      </c>
      <c r="D170" s="466">
        <v>0</v>
      </c>
      <c r="E170" s="467">
        <v>0</v>
      </c>
      <c r="F170" s="467">
        <v>0</v>
      </c>
      <c r="G170" s="467">
        <v>3.1939455351916578E-2</v>
      </c>
      <c r="H170" s="467">
        <v>0</v>
      </c>
      <c r="I170" s="467">
        <v>0</v>
      </c>
      <c r="J170" s="467">
        <v>0</v>
      </c>
      <c r="K170" s="467">
        <v>0</v>
      </c>
      <c r="L170" s="467">
        <v>0.26277103381809785</v>
      </c>
      <c r="M170" s="467">
        <v>1.0964516048309561</v>
      </c>
    </row>
    <row r="171" spans="2:13" s="20" customFormat="1" ht="12">
      <c r="B171" s="171" t="s">
        <v>83</v>
      </c>
      <c r="C171" s="466">
        <v>0</v>
      </c>
      <c r="D171" s="466">
        <v>0</v>
      </c>
      <c r="E171" s="467">
        <v>0</v>
      </c>
      <c r="F171" s="467">
        <v>0</v>
      </c>
      <c r="G171" s="467">
        <v>0</v>
      </c>
      <c r="H171" s="467">
        <v>0</v>
      </c>
      <c r="I171" s="467">
        <v>0</v>
      </c>
      <c r="J171" s="467">
        <v>0</v>
      </c>
      <c r="K171" s="467">
        <v>1.141373737557985E-2</v>
      </c>
      <c r="L171" s="467">
        <v>0.25583634372421404</v>
      </c>
      <c r="M171" s="467">
        <v>0</v>
      </c>
    </row>
    <row r="172" spans="2:13" s="20" customFormat="1" ht="12">
      <c r="B172" s="171" t="s">
        <v>18</v>
      </c>
      <c r="C172" s="466">
        <v>0</v>
      </c>
      <c r="D172" s="466">
        <v>0</v>
      </c>
      <c r="E172" s="467">
        <v>0</v>
      </c>
      <c r="F172" s="467">
        <v>0</v>
      </c>
      <c r="G172" s="467">
        <v>2.303667340606718E-2</v>
      </c>
      <c r="H172" s="467">
        <v>0</v>
      </c>
      <c r="I172" s="467">
        <v>1.3029479995601903</v>
      </c>
      <c r="J172" s="467">
        <v>0.57698413536336479</v>
      </c>
      <c r="K172" s="467">
        <v>0</v>
      </c>
      <c r="L172" s="467">
        <v>2.2232887347433871E-3</v>
      </c>
      <c r="M172" s="467">
        <v>0</v>
      </c>
    </row>
    <row r="173" spans="2:13" s="20" customFormat="1" ht="12">
      <c r="B173" s="171" t="s">
        <v>19</v>
      </c>
      <c r="C173" s="466">
        <v>0</v>
      </c>
      <c r="D173" s="466">
        <v>0</v>
      </c>
      <c r="E173" s="467">
        <v>0</v>
      </c>
      <c r="F173" s="467">
        <v>0</v>
      </c>
      <c r="G173" s="467">
        <v>0.39378495736875296</v>
      </c>
      <c r="H173" s="467">
        <v>0</v>
      </c>
      <c r="I173" s="467">
        <v>0.62422886764489272</v>
      </c>
      <c r="J173" s="467">
        <v>0</v>
      </c>
      <c r="K173" s="467">
        <v>1.7245183817504187E-2</v>
      </c>
      <c r="L173" s="467">
        <v>0</v>
      </c>
      <c r="M173" s="467">
        <v>0</v>
      </c>
    </row>
    <row r="174" spans="2:13" s="20" customFormat="1" thickBot="1">
      <c r="B174" s="33"/>
      <c r="C174" s="452"/>
      <c r="D174" s="452"/>
      <c r="E174" s="453"/>
      <c r="F174" s="453"/>
      <c r="G174" s="453"/>
      <c r="H174" s="453"/>
      <c r="I174" s="453"/>
      <c r="J174" s="453"/>
      <c r="K174" s="454"/>
      <c r="L174" s="454"/>
      <c r="M174" s="454"/>
    </row>
    <row r="175" spans="2:13" s="20" customFormat="1" ht="12.75" customHeight="1" thickTop="1">
      <c r="B175" s="160" t="s">
        <v>20</v>
      </c>
      <c r="C175" s="457">
        <f t="shared" ref="C175:H175" si="6">SUM(C157:C173)</f>
        <v>0</v>
      </c>
      <c r="D175" s="457">
        <f t="shared" si="6"/>
        <v>0</v>
      </c>
      <c r="E175" s="457">
        <f t="shared" si="6"/>
        <v>0</v>
      </c>
      <c r="F175" s="457">
        <f t="shared" si="6"/>
        <v>0</v>
      </c>
      <c r="G175" s="457">
        <f t="shared" si="6"/>
        <v>0.59103677369368079</v>
      </c>
      <c r="H175" s="457">
        <f t="shared" si="6"/>
        <v>1.3311523257573175</v>
      </c>
      <c r="I175" s="457">
        <f>SUM(I157:I173)</f>
        <v>3.8866521633208069</v>
      </c>
      <c r="J175" s="457">
        <f>SUM(J157:J173)</f>
        <v>2.4494365579808357</v>
      </c>
      <c r="K175" s="457">
        <f>SUM(K157:K173)</f>
        <v>1.8856224540029833</v>
      </c>
      <c r="L175" s="457">
        <f>SUM(L157:L173)</f>
        <v>1.6612612101774074</v>
      </c>
      <c r="M175" s="469">
        <f>SUM(M157:M173)</f>
        <v>1.1008466158283614</v>
      </c>
    </row>
    <row r="176" spans="2:13">
      <c r="B176" s="182" t="s">
        <v>206</v>
      </c>
    </row>
    <row r="177" spans="2:13">
      <c r="B177" s="182" t="s">
        <v>468</v>
      </c>
    </row>
    <row r="178" spans="2:13">
      <c r="B178" s="199"/>
    </row>
    <row r="179" spans="2:13">
      <c r="B179" s="199"/>
    </row>
    <row r="180" spans="2:13">
      <c r="B180" s="199"/>
    </row>
    <row r="181" spans="2:13" s="20" customFormat="1" ht="12">
      <c r="B181" s="200" t="s">
        <v>127</v>
      </c>
      <c r="C181" s="11"/>
      <c r="D181" s="26"/>
      <c r="E181" s="46"/>
      <c r="F181" s="116"/>
      <c r="G181" s="116"/>
      <c r="H181" s="116"/>
      <c r="I181" s="116"/>
      <c r="J181" s="116"/>
      <c r="K181" s="27"/>
    </row>
    <row r="182" spans="2:13" s="20" customFormat="1" ht="12">
      <c r="B182" s="185" t="s">
        <v>77</v>
      </c>
      <c r="C182" s="11"/>
      <c r="D182" s="26"/>
      <c r="E182" s="46"/>
      <c r="F182" s="116"/>
      <c r="G182" s="116"/>
      <c r="H182" s="116"/>
      <c r="I182" s="116"/>
      <c r="J182" s="116"/>
      <c r="K182" s="27"/>
    </row>
    <row r="183" spans="2:13" s="20" customFormat="1" ht="12">
      <c r="B183" s="163" t="s">
        <v>157</v>
      </c>
      <c r="C183" s="164"/>
      <c r="D183" s="195"/>
      <c r="E183" s="201"/>
      <c r="F183" s="201"/>
      <c r="G183" s="116"/>
      <c r="H183" s="116"/>
      <c r="I183" s="116"/>
      <c r="J183" s="116"/>
      <c r="K183" s="27"/>
    </row>
    <row r="184" spans="2:13" s="20" customFormat="1">
      <c r="B184" s="1" t="s">
        <v>787</v>
      </c>
      <c r="C184" s="11"/>
      <c r="D184" s="26"/>
      <c r="E184" s="46"/>
      <c r="F184" s="114"/>
      <c r="G184" s="114"/>
      <c r="H184" s="114" t="s">
        <v>182</v>
      </c>
      <c r="I184" s="114"/>
      <c r="J184" s="114"/>
      <c r="K184" s="27"/>
    </row>
    <row r="185" spans="2:13" s="20" customFormat="1">
      <c r="B185" s="2" t="s">
        <v>788</v>
      </c>
      <c r="C185" s="11"/>
      <c r="D185" s="11"/>
      <c r="E185" s="104"/>
      <c r="F185" s="31"/>
      <c r="G185" s="31"/>
      <c r="H185" s="31"/>
      <c r="I185" s="31"/>
      <c r="J185" s="31"/>
      <c r="K185" s="27"/>
    </row>
    <row r="186" spans="2:13" s="20" customFormat="1" ht="12">
      <c r="B186" s="147" t="s">
        <v>144</v>
      </c>
      <c r="C186" s="148">
        <v>2011</v>
      </c>
      <c r="D186" s="148">
        <v>2012</v>
      </c>
      <c r="E186" s="149">
        <v>2013</v>
      </c>
      <c r="F186" s="149">
        <v>2014</v>
      </c>
      <c r="G186" s="149">
        <v>2015</v>
      </c>
      <c r="H186" s="149">
        <v>2016</v>
      </c>
      <c r="I186" s="149">
        <v>2017</v>
      </c>
      <c r="J186" s="149">
        <v>2018</v>
      </c>
      <c r="K186" s="149">
        <v>2019</v>
      </c>
      <c r="L186" s="149">
        <v>2020</v>
      </c>
      <c r="M186" s="331">
        <v>2021</v>
      </c>
    </row>
    <row r="187" spans="2:13" s="20" customFormat="1" ht="12">
      <c r="B187" s="169" t="s">
        <v>3</v>
      </c>
      <c r="C187" s="170">
        <v>0</v>
      </c>
      <c r="D187" s="170">
        <v>0</v>
      </c>
      <c r="E187" s="170">
        <v>0</v>
      </c>
      <c r="F187" s="170">
        <v>0</v>
      </c>
      <c r="G187" s="170">
        <v>0</v>
      </c>
      <c r="H187" s="170">
        <v>0</v>
      </c>
      <c r="I187" s="170">
        <v>0</v>
      </c>
      <c r="J187" s="170">
        <v>0</v>
      </c>
      <c r="K187" s="170">
        <v>0</v>
      </c>
      <c r="L187" s="170">
        <v>0</v>
      </c>
      <c r="M187" s="170">
        <v>0</v>
      </c>
    </row>
    <row r="188" spans="2:13" s="20" customFormat="1" ht="12">
      <c r="B188" s="171" t="s">
        <v>5</v>
      </c>
      <c r="C188" s="172">
        <v>0</v>
      </c>
      <c r="D188" s="172">
        <v>0</v>
      </c>
      <c r="E188" s="173">
        <v>0</v>
      </c>
      <c r="F188" s="173">
        <v>0</v>
      </c>
      <c r="G188" s="173">
        <v>0</v>
      </c>
      <c r="H188" s="173">
        <v>0</v>
      </c>
      <c r="I188" s="173">
        <v>0</v>
      </c>
      <c r="J188" s="173">
        <v>0</v>
      </c>
      <c r="K188" s="173">
        <v>0</v>
      </c>
      <c r="L188" s="173">
        <v>0</v>
      </c>
      <c r="M188" s="173">
        <v>0</v>
      </c>
    </row>
    <row r="189" spans="2:13" s="20" customFormat="1" ht="12">
      <c r="B189" s="171" t="s">
        <v>6</v>
      </c>
      <c r="C189" s="172">
        <v>0</v>
      </c>
      <c r="D189" s="172">
        <v>0</v>
      </c>
      <c r="E189" s="173">
        <v>0</v>
      </c>
      <c r="F189" s="173">
        <v>0</v>
      </c>
      <c r="G189" s="173">
        <v>0</v>
      </c>
      <c r="H189" s="173">
        <v>0</v>
      </c>
      <c r="I189" s="173">
        <v>0</v>
      </c>
      <c r="J189" s="173">
        <v>0</v>
      </c>
      <c r="K189" s="173">
        <v>0</v>
      </c>
      <c r="L189" s="173">
        <v>0</v>
      </c>
      <c r="M189" s="173">
        <v>0</v>
      </c>
    </row>
    <row r="190" spans="2:13" s="20" customFormat="1" ht="12">
      <c r="B190" s="171" t="s">
        <v>7</v>
      </c>
      <c r="C190" s="172">
        <v>0</v>
      </c>
      <c r="D190" s="172">
        <v>0</v>
      </c>
      <c r="E190" s="173">
        <v>0</v>
      </c>
      <c r="F190" s="173">
        <v>0</v>
      </c>
      <c r="G190" s="173">
        <v>0</v>
      </c>
      <c r="H190" s="173">
        <v>0</v>
      </c>
      <c r="I190" s="173">
        <v>0</v>
      </c>
      <c r="J190" s="173">
        <v>0</v>
      </c>
      <c r="K190" s="173">
        <v>0</v>
      </c>
      <c r="L190" s="173">
        <v>0</v>
      </c>
      <c r="M190" s="173">
        <v>0</v>
      </c>
    </row>
    <row r="191" spans="2:13" s="20" customFormat="1" ht="12">
      <c r="B191" s="171" t="s">
        <v>8</v>
      </c>
      <c r="C191" s="172">
        <v>0</v>
      </c>
      <c r="D191" s="172">
        <v>0</v>
      </c>
      <c r="E191" s="173">
        <v>0</v>
      </c>
      <c r="F191" s="173">
        <v>0</v>
      </c>
      <c r="G191" s="173">
        <v>0</v>
      </c>
      <c r="H191" s="173">
        <v>0</v>
      </c>
      <c r="I191" s="173">
        <v>0</v>
      </c>
      <c r="J191" s="173">
        <v>0</v>
      </c>
      <c r="K191" s="173">
        <v>0</v>
      </c>
      <c r="L191" s="173">
        <v>0</v>
      </c>
      <c r="M191" s="173">
        <v>0</v>
      </c>
    </row>
    <row r="192" spans="2:13" s="20" customFormat="1" ht="12">
      <c r="B192" s="171" t="s">
        <v>9</v>
      </c>
      <c r="C192" s="172">
        <v>0</v>
      </c>
      <c r="D192" s="172">
        <v>0</v>
      </c>
      <c r="E192" s="173">
        <v>0</v>
      </c>
      <c r="F192" s="173">
        <v>0</v>
      </c>
      <c r="G192" s="173">
        <v>0</v>
      </c>
      <c r="H192" s="173">
        <v>0</v>
      </c>
      <c r="I192" s="173">
        <v>0</v>
      </c>
      <c r="J192" s="173">
        <v>0</v>
      </c>
      <c r="K192" s="173">
        <v>0</v>
      </c>
      <c r="L192" s="173">
        <v>0</v>
      </c>
      <c r="M192" s="173">
        <v>0</v>
      </c>
    </row>
    <row r="193" spans="2:13" s="20" customFormat="1" ht="12">
      <c r="B193" s="171" t="s">
        <v>10</v>
      </c>
      <c r="C193" s="172">
        <v>0</v>
      </c>
      <c r="D193" s="172">
        <v>0</v>
      </c>
      <c r="E193" s="173">
        <v>0</v>
      </c>
      <c r="F193" s="173">
        <v>0</v>
      </c>
      <c r="G193" s="173">
        <v>0</v>
      </c>
      <c r="H193" s="173">
        <v>0</v>
      </c>
      <c r="I193" s="173">
        <v>0</v>
      </c>
      <c r="J193" s="173">
        <v>0</v>
      </c>
      <c r="K193" s="173">
        <v>0</v>
      </c>
      <c r="L193" s="173">
        <v>0</v>
      </c>
      <c r="M193" s="173">
        <v>0</v>
      </c>
    </row>
    <row r="194" spans="2:13" s="20" customFormat="1" ht="12">
      <c r="B194" s="171" t="s">
        <v>11</v>
      </c>
      <c r="C194" s="172">
        <v>0</v>
      </c>
      <c r="D194" s="172">
        <v>0</v>
      </c>
      <c r="E194" s="173">
        <v>0</v>
      </c>
      <c r="F194" s="173">
        <v>0</v>
      </c>
      <c r="G194" s="173">
        <v>0</v>
      </c>
      <c r="H194" s="173">
        <v>0</v>
      </c>
      <c r="I194" s="173">
        <v>0</v>
      </c>
      <c r="J194" s="173">
        <v>0</v>
      </c>
      <c r="K194" s="173">
        <v>0</v>
      </c>
      <c r="L194" s="173">
        <v>0</v>
      </c>
      <c r="M194" s="173">
        <v>0</v>
      </c>
    </row>
    <row r="195" spans="2:13" s="20" customFormat="1" ht="12">
      <c r="B195" s="171" t="s">
        <v>12</v>
      </c>
      <c r="C195" s="172">
        <v>0</v>
      </c>
      <c r="D195" s="172">
        <v>0</v>
      </c>
      <c r="E195" s="173">
        <v>0</v>
      </c>
      <c r="F195" s="173">
        <v>0</v>
      </c>
      <c r="G195" s="173">
        <v>0</v>
      </c>
      <c r="H195" s="173">
        <v>0</v>
      </c>
      <c r="I195" s="173">
        <v>0</v>
      </c>
      <c r="J195" s="173">
        <v>0</v>
      </c>
      <c r="K195" s="173">
        <v>0</v>
      </c>
      <c r="L195" s="173">
        <v>0</v>
      </c>
      <c r="M195" s="173">
        <v>0</v>
      </c>
    </row>
    <row r="196" spans="2:13" s="20" customFormat="1" ht="12">
      <c r="B196" s="171" t="s">
        <v>604</v>
      </c>
      <c r="C196" s="172">
        <v>0</v>
      </c>
      <c r="D196" s="172">
        <v>0</v>
      </c>
      <c r="E196" s="172">
        <v>0</v>
      </c>
      <c r="F196" s="172">
        <v>0</v>
      </c>
      <c r="G196" s="172">
        <v>0</v>
      </c>
      <c r="H196" s="172">
        <v>0</v>
      </c>
      <c r="I196" s="172">
        <v>0</v>
      </c>
      <c r="J196" s="172">
        <v>0</v>
      </c>
      <c r="K196" s="173">
        <v>0</v>
      </c>
      <c r="L196" s="173">
        <v>0</v>
      </c>
      <c r="M196" s="173">
        <v>0</v>
      </c>
    </row>
    <row r="197" spans="2:13" s="20" customFormat="1" ht="12">
      <c r="B197" s="171" t="s">
        <v>13</v>
      </c>
      <c r="C197" s="172">
        <v>0</v>
      </c>
      <c r="D197" s="172">
        <v>0</v>
      </c>
      <c r="E197" s="173">
        <v>0</v>
      </c>
      <c r="F197" s="173">
        <v>0</v>
      </c>
      <c r="G197" s="173">
        <v>0</v>
      </c>
      <c r="H197" s="173">
        <v>0</v>
      </c>
      <c r="I197" s="173">
        <v>0</v>
      </c>
      <c r="J197" s="173">
        <v>0</v>
      </c>
      <c r="K197" s="173">
        <v>0</v>
      </c>
      <c r="L197" s="173">
        <v>0</v>
      </c>
      <c r="M197" s="173">
        <v>0</v>
      </c>
    </row>
    <row r="198" spans="2:13" s="20" customFormat="1" ht="12">
      <c r="B198" s="171" t="s">
        <v>14</v>
      </c>
      <c r="C198" s="172">
        <v>0</v>
      </c>
      <c r="D198" s="172">
        <v>0</v>
      </c>
      <c r="E198" s="173">
        <v>0</v>
      </c>
      <c r="F198" s="173">
        <v>0</v>
      </c>
      <c r="G198" s="173">
        <v>0</v>
      </c>
      <c r="H198" s="173">
        <v>0</v>
      </c>
      <c r="I198" s="173">
        <v>0</v>
      </c>
      <c r="J198" s="173">
        <v>0</v>
      </c>
      <c r="K198" s="173">
        <v>0</v>
      </c>
      <c r="L198" s="173">
        <v>0</v>
      </c>
      <c r="M198" s="173">
        <v>0</v>
      </c>
    </row>
    <row r="199" spans="2:13" s="20" customFormat="1" ht="12">
      <c r="B199" s="171" t="s">
        <v>15</v>
      </c>
      <c r="C199" s="174">
        <v>0</v>
      </c>
      <c r="D199" s="174">
        <v>0</v>
      </c>
      <c r="E199" s="174">
        <v>0</v>
      </c>
      <c r="F199" s="174">
        <v>0</v>
      </c>
      <c r="G199" s="174">
        <v>0</v>
      </c>
      <c r="H199" s="174">
        <v>0</v>
      </c>
      <c r="I199" s="174">
        <v>0</v>
      </c>
      <c r="J199" s="174">
        <v>0</v>
      </c>
      <c r="K199" s="174">
        <v>0</v>
      </c>
      <c r="L199" s="174">
        <v>0</v>
      </c>
      <c r="M199" s="174">
        <v>0</v>
      </c>
    </row>
    <row r="200" spans="2:13" s="20" customFormat="1" ht="12">
      <c r="B200" s="171" t="s">
        <v>16</v>
      </c>
      <c r="C200" s="172">
        <v>0</v>
      </c>
      <c r="D200" s="172">
        <v>0</v>
      </c>
      <c r="E200" s="173">
        <v>0</v>
      </c>
      <c r="F200" s="173">
        <v>0</v>
      </c>
      <c r="G200" s="173">
        <v>0</v>
      </c>
      <c r="H200" s="173">
        <v>0</v>
      </c>
      <c r="I200" s="173">
        <v>0</v>
      </c>
      <c r="J200" s="173">
        <v>0</v>
      </c>
      <c r="K200" s="173">
        <v>0</v>
      </c>
      <c r="L200" s="173">
        <v>0</v>
      </c>
      <c r="M200" s="173">
        <v>0</v>
      </c>
    </row>
    <row r="201" spans="2:13" s="20" customFormat="1" ht="12">
      <c r="B201" s="171" t="s">
        <v>83</v>
      </c>
      <c r="C201" s="172">
        <v>0</v>
      </c>
      <c r="D201" s="172">
        <v>0</v>
      </c>
      <c r="E201" s="173">
        <v>0</v>
      </c>
      <c r="F201" s="173">
        <v>0</v>
      </c>
      <c r="G201" s="173">
        <v>0</v>
      </c>
      <c r="H201" s="173">
        <v>0</v>
      </c>
      <c r="I201" s="173">
        <v>0</v>
      </c>
      <c r="J201" s="173">
        <v>0</v>
      </c>
      <c r="K201" s="173">
        <v>0</v>
      </c>
      <c r="L201" s="173">
        <v>0</v>
      </c>
      <c r="M201" s="173">
        <v>0</v>
      </c>
    </row>
    <row r="202" spans="2:13" s="20" customFormat="1" ht="12">
      <c r="B202" s="171" t="s">
        <v>18</v>
      </c>
      <c r="C202" s="172">
        <v>0</v>
      </c>
      <c r="D202" s="172">
        <v>0</v>
      </c>
      <c r="E202" s="173">
        <v>0</v>
      </c>
      <c r="F202" s="173">
        <v>0</v>
      </c>
      <c r="G202" s="173">
        <v>0</v>
      </c>
      <c r="H202" s="173">
        <v>0</v>
      </c>
      <c r="I202" s="173">
        <v>0</v>
      </c>
      <c r="J202" s="173">
        <v>0</v>
      </c>
      <c r="K202" s="173">
        <v>0</v>
      </c>
      <c r="L202" s="173">
        <v>0</v>
      </c>
      <c r="M202" s="173">
        <v>0</v>
      </c>
    </row>
    <row r="203" spans="2:13" s="20" customFormat="1" ht="12">
      <c r="B203" s="171" t="s">
        <v>19</v>
      </c>
      <c r="C203" s="172">
        <v>0</v>
      </c>
      <c r="D203" s="172">
        <v>0</v>
      </c>
      <c r="E203" s="173">
        <v>0</v>
      </c>
      <c r="F203" s="173">
        <v>0</v>
      </c>
      <c r="G203" s="173">
        <v>0</v>
      </c>
      <c r="H203" s="173">
        <v>0</v>
      </c>
      <c r="I203" s="173">
        <v>0</v>
      </c>
      <c r="J203" s="173">
        <v>0</v>
      </c>
      <c r="K203" s="173">
        <v>0</v>
      </c>
      <c r="L203" s="173">
        <v>0</v>
      </c>
      <c r="M203" s="173">
        <v>0</v>
      </c>
    </row>
    <row r="204" spans="2:13" s="20" customFormat="1" thickBot="1">
      <c r="B204" s="33"/>
      <c r="C204" s="166"/>
      <c r="D204" s="166">
        <v>0</v>
      </c>
      <c r="E204" s="167"/>
      <c r="F204" s="167"/>
      <c r="G204" s="167"/>
      <c r="H204" s="167"/>
      <c r="I204" s="167"/>
      <c r="J204" s="167"/>
      <c r="K204" s="27"/>
      <c r="L204" s="27"/>
      <c r="M204" s="27"/>
    </row>
    <row r="205" spans="2:13" s="20" customFormat="1" thickTop="1">
      <c r="B205" s="160" t="s">
        <v>20</v>
      </c>
      <c r="C205" s="168">
        <f t="shared" ref="C205:H205" si="7">SUM(C187:C203)</f>
        <v>0</v>
      </c>
      <c r="D205" s="168">
        <f t="shared" si="7"/>
        <v>0</v>
      </c>
      <c r="E205" s="168">
        <f t="shared" si="7"/>
        <v>0</v>
      </c>
      <c r="F205" s="168">
        <f t="shared" si="7"/>
        <v>0</v>
      </c>
      <c r="G205" s="168">
        <f t="shared" si="7"/>
        <v>0</v>
      </c>
      <c r="H205" s="168">
        <f t="shared" si="7"/>
        <v>0</v>
      </c>
      <c r="I205" s="168">
        <f>SUM(I187:I203)</f>
        <v>0</v>
      </c>
      <c r="J205" s="168">
        <f>SUM(J187:J203)</f>
        <v>0</v>
      </c>
      <c r="K205" s="168">
        <f>SUM(K187:K203)</f>
        <v>0</v>
      </c>
      <c r="L205" s="168">
        <f>SUM(L187:L203)</f>
        <v>0</v>
      </c>
      <c r="M205" s="332">
        <f>SUM(M187:M203)</f>
        <v>0</v>
      </c>
    </row>
    <row r="206" spans="2:13">
      <c r="B206" s="182" t="s">
        <v>206</v>
      </c>
    </row>
    <row r="207" spans="2:13">
      <c r="B207" s="199"/>
    </row>
    <row r="208" spans="2:13">
      <c r="B208" s="199"/>
    </row>
    <row r="209" spans="2:13">
      <c r="B209" s="199"/>
    </row>
    <row r="210" spans="2:13">
      <c r="B210" s="199"/>
    </row>
    <row r="211" spans="2:13" s="20" customFormat="1" ht="12">
      <c r="B211" s="200" t="s">
        <v>129</v>
      </c>
      <c r="C211" s="11"/>
      <c r="D211" s="26"/>
      <c r="E211" s="46"/>
      <c r="F211" s="116"/>
      <c r="G211" s="116"/>
      <c r="H211" s="116"/>
      <c r="I211" s="116"/>
      <c r="J211" s="116"/>
      <c r="K211" s="27"/>
    </row>
    <row r="212" spans="2:13" s="20" customFormat="1" ht="12">
      <c r="B212" s="185" t="s">
        <v>77</v>
      </c>
      <c r="C212" s="11"/>
      <c r="D212" s="26"/>
      <c r="E212" s="46"/>
      <c r="F212" s="116"/>
      <c r="G212" s="116"/>
      <c r="H212" s="116"/>
      <c r="I212" s="116"/>
      <c r="J212" s="116"/>
      <c r="K212" s="27"/>
    </row>
    <row r="213" spans="2:13" s="20" customFormat="1" ht="12">
      <c r="B213" s="163" t="s">
        <v>158</v>
      </c>
      <c r="C213" s="164"/>
      <c r="D213" s="195"/>
      <c r="E213" s="46"/>
      <c r="F213" s="116"/>
      <c r="G213" s="116"/>
      <c r="H213" s="116"/>
      <c r="I213" s="116"/>
      <c r="J213" s="116"/>
      <c r="K213" s="27"/>
    </row>
    <row r="214" spans="2:13" s="20" customFormat="1">
      <c r="B214" s="1" t="s">
        <v>787</v>
      </c>
      <c r="C214" s="11"/>
      <c r="D214" s="26"/>
      <c r="E214" s="46"/>
      <c r="F214" s="114"/>
      <c r="G214" s="114"/>
      <c r="H214" s="114" t="s">
        <v>182</v>
      </c>
      <c r="I214" s="114"/>
      <c r="J214" s="114"/>
      <c r="K214" s="27"/>
    </row>
    <row r="215" spans="2:13" s="20" customFormat="1">
      <c r="B215" s="2" t="s">
        <v>788</v>
      </c>
      <c r="C215" s="11"/>
      <c r="D215" s="11"/>
      <c r="E215" s="104"/>
      <c r="F215" s="31"/>
      <c r="G215" s="31"/>
      <c r="H215" s="31"/>
      <c r="I215" s="31"/>
      <c r="J215" s="31"/>
      <c r="K215" s="27"/>
    </row>
    <row r="216" spans="2:13" s="20" customFormat="1" ht="12">
      <c r="B216" s="147" t="s">
        <v>144</v>
      </c>
      <c r="C216" s="148">
        <v>2011</v>
      </c>
      <c r="D216" s="148">
        <v>2012</v>
      </c>
      <c r="E216" s="149">
        <v>2013</v>
      </c>
      <c r="F216" s="149">
        <v>2014</v>
      </c>
      <c r="G216" s="149">
        <v>2015</v>
      </c>
      <c r="H216" s="149">
        <v>2016</v>
      </c>
      <c r="I216" s="149">
        <v>2017</v>
      </c>
      <c r="J216" s="149">
        <v>2018</v>
      </c>
      <c r="K216" s="149">
        <v>2019</v>
      </c>
      <c r="L216" s="149">
        <v>2020</v>
      </c>
      <c r="M216" s="331">
        <v>2021</v>
      </c>
    </row>
    <row r="217" spans="2:13" s="20" customFormat="1" ht="12">
      <c r="B217" s="169" t="s">
        <v>3</v>
      </c>
      <c r="C217" s="465">
        <v>0</v>
      </c>
      <c r="D217" s="465">
        <v>0</v>
      </c>
      <c r="E217" s="465">
        <v>0</v>
      </c>
      <c r="F217" s="465">
        <v>0</v>
      </c>
      <c r="G217" s="465">
        <v>0</v>
      </c>
      <c r="H217" s="465">
        <v>0</v>
      </c>
      <c r="I217" s="465">
        <v>0.91140674854850134</v>
      </c>
      <c r="J217" s="465">
        <v>0</v>
      </c>
      <c r="K217" s="465">
        <v>0.15217086717168612</v>
      </c>
      <c r="L217" s="465">
        <v>4.3197593875702836E-2</v>
      </c>
      <c r="M217" s="465">
        <v>0</v>
      </c>
    </row>
    <row r="218" spans="2:13" s="20" customFormat="1" ht="12">
      <c r="B218" s="171" t="s">
        <v>5</v>
      </c>
      <c r="C218" s="466">
        <v>1.1303221351853597E-2</v>
      </c>
      <c r="D218" s="466">
        <v>0.12366920084842714</v>
      </c>
      <c r="E218" s="467">
        <v>3.0676919899821596E-2</v>
      </c>
      <c r="F218" s="467">
        <v>1.4253910018898652</v>
      </c>
      <c r="G218" s="467">
        <v>2.2166155616771879</v>
      </c>
      <c r="H218" s="467">
        <v>0.6163288638937221</v>
      </c>
      <c r="I218" s="467">
        <v>4.6586044187649264E-2</v>
      </c>
      <c r="J218" s="467">
        <v>0.22605342943265713</v>
      </c>
      <c r="K218" s="467">
        <v>1.6899722226976269E-3</v>
      </c>
      <c r="L218" s="467">
        <v>0.16848016549448189</v>
      </c>
      <c r="M218" s="467">
        <v>2.0886099279571164</v>
      </c>
    </row>
    <row r="219" spans="2:13" s="20" customFormat="1" ht="12">
      <c r="B219" s="171" t="s">
        <v>6</v>
      </c>
      <c r="C219" s="466">
        <v>1.8851819518916841</v>
      </c>
      <c r="D219" s="466">
        <v>9.1796860110431075E-2</v>
      </c>
      <c r="E219" s="467">
        <v>9.5604989413104677E-3</v>
      </c>
      <c r="F219" s="467">
        <v>3.3765123754794416E-2</v>
      </c>
      <c r="G219" s="467">
        <v>1.9499716547004799E-2</v>
      </c>
      <c r="H219" s="467">
        <v>0</v>
      </c>
      <c r="I219" s="467">
        <v>0.59486921306873608</v>
      </c>
      <c r="J219" s="467">
        <v>0.11599867505248954</v>
      </c>
      <c r="K219" s="467">
        <v>3.0684148169669419E-2</v>
      </c>
      <c r="L219" s="467">
        <v>0.47137320425005597</v>
      </c>
      <c r="M219" s="467">
        <v>2.2324074439922558E-3</v>
      </c>
    </row>
    <row r="220" spans="2:13" s="20" customFormat="1" ht="12">
      <c r="B220" s="171" t="s">
        <v>7</v>
      </c>
      <c r="C220" s="466">
        <v>6.0707789261345312E-2</v>
      </c>
      <c r="D220" s="466">
        <v>2.832793519966252E-3</v>
      </c>
      <c r="E220" s="467">
        <v>2.1965677543951404E-2</v>
      </c>
      <c r="F220" s="467">
        <v>1.3500140583536714E-2</v>
      </c>
      <c r="G220" s="467">
        <v>9.4709357189363737E-3</v>
      </c>
      <c r="H220" s="467">
        <v>0</v>
      </c>
      <c r="I220" s="467">
        <v>0</v>
      </c>
      <c r="J220" s="467">
        <v>0.35100941454443252</v>
      </c>
      <c r="K220" s="467">
        <v>1.1195166150778524</v>
      </c>
      <c r="L220" s="467">
        <v>1.823650020515873E-2</v>
      </c>
      <c r="M220" s="467">
        <v>0</v>
      </c>
    </row>
    <row r="221" spans="2:13" s="20" customFormat="1" ht="12">
      <c r="B221" s="171" t="s">
        <v>8</v>
      </c>
      <c r="C221" s="466">
        <v>0</v>
      </c>
      <c r="D221" s="466">
        <v>4.4305868125815891E-3</v>
      </c>
      <c r="E221" s="467">
        <v>1.6312135924117017E-2</v>
      </c>
      <c r="F221" s="467">
        <v>3.5905368750755473E-3</v>
      </c>
      <c r="G221" s="467">
        <v>1.7909640108390398E-2</v>
      </c>
      <c r="H221" s="467">
        <v>0</v>
      </c>
      <c r="I221" s="467">
        <v>0</v>
      </c>
      <c r="J221" s="467">
        <v>0.11817021249686575</v>
      </c>
      <c r="K221" s="467">
        <v>4.6902312788524442E-3</v>
      </c>
      <c r="L221" s="467">
        <v>3.3712598555586636E-2</v>
      </c>
      <c r="M221" s="467">
        <v>4.7289844192448013E-2</v>
      </c>
    </row>
    <row r="222" spans="2:13" s="20" customFormat="1" ht="12">
      <c r="B222" s="171" t="s">
        <v>9</v>
      </c>
      <c r="C222" s="466">
        <v>2.2753931787156116E-2</v>
      </c>
      <c r="D222" s="466">
        <v>0.10305672749528186</v>
      </c>
      <c r="E222" s="467">
        <v>0.1265335758038392</v>
      </c>
      <c r="F222" s="467">
        <v>4.4448969562890711E-2</v>
      </c>
      <c r="G222" s="467">
        <v>0.28409132413276161</v>
      </c>
      <c r="H222" s="467">
        <v>6.8411582941109863</v>
      </c>
      <c r="I222" s="467">
        <v>4.956280053210544</v>
      </c>
      <c r="J222" s="467">
        <v>1.0894055415385613</v>
      </c>
      <c r="K222" s="467">
        <v>0.1100400085560654</v>
      </c>
      <c r="L222" s="467">
        <v>0.42176062855720237</v>
      </c>
      <c r="M222" s="467">
        <v>1.6318962819550358</v>
      </c>
    </row>
    <row r="223" spans="2:13" s="20" customFormat="1" ht="12">
      <c r="B223" s="171" t="s">
        <v>10</v>
      </c>
      <c r="C223" s="466">
        <v>7.3958294019314391E-2</v>
      </c>
      <c r="D223" s="466">
        <v>0.34262311674160123</v>
      </c>
      <c r="E223" s="467">
        <v>0.4235704545700012</v>
      </c>
      <c r="F223" s="467">
        <v>2.1607151889160163</v>
      </c>
      <c r="G223" s="467">
        <v>5.208605801618658</v>
      </c>
      <c r="H223" s="467">
        <v>12.805293212473861</v>
      </c>
      <c r="I223" s="467">
        <v>7.4979190149462296</v>
      </c>
      <c r="J223" s="467">
        <v>0.64602546924211057</v>
      </c>
      <c r="K223" s="467">
        <v>1.8069551731709659</v>
      </c>
      <c r="L223" s="467">
        <v>2.2698506516789458</v>
      </c>
      <c r="M223" s="467">
        <v>2.369142610665508</v>
      </c>
    </row>
    <row r="224" spans="2:13" s="20" customFormat="1" ht="12">
      <c r="B224" s="171" t="s">
        <v>11</v>
      </c>
      <c r="C224" s="466">
        <v>9.4762804877406515E-2</v>
      </c>
      <c r="D224" s="466">
        <v>7.0567877275451732E-2</v>
      </c>
      <c r="E224" s="467">
        <v>4.170688722814804E-2</v>
      </c>
      <c r="F224" s="467">
        <v>5.1232325069966285</v>
      </c>
      <c r="G224" s="467">
        <v>3.7368487904254684</v>
      </c>
      <c r="H224" s="467">
        <v>0.12959752242145153</v>
      </c>
      <c r="I224" s="467">
        <v>0</v>
      </c>
      <c r="J224" s="467">
        <v>0</v>
      </c>
      <c r="K224" s="467">
        <v>0</v>
      </c>
      <c r="L224" s="467">
        <v>1.2565542581630418E-2</v>
      </c>
      <c r="M224" s="467">
        <v>2.0234119614893253E-2</v>
      </c>
    </row>
    <row r="225" spans="2:13" s="20" customFormat="1" ht="12">
      <c r="B225" s="171" t="s">
        <v>12</v>
      </c>
      <c r="C225" s="466">
        <v>2.6444472033949391</v>
      </c>
      <c r="D225" s="466">
        <v>5.4903899452756394E-2</v>
      </c>
      <c r="E225" s="467">
        <v>0.25398744412353502</v>
      </c>
      <c r="F225" s="467">
        <v>1.1960838547984713</v>
      </c>
      <c r="G225" s="467">
        <v>0.83193252835869802</v>
      </c>
      <c r="H225" s="467">
        <v>3.0799443564033679</v>
      </c>
      <c r="I225" s="467">
        <v>0.49335777247677681</v>
      </c>
      <c r="J225" s="467">
        <v>2.2695187952256311E-2</v>
      </c>
      <c r="K225" s="467">
        <v>3.2108593743491562E-3</v>
      </c>
      <c r="L225" s="467">
        <v>1.2875839424145774</v>
      </c>
      <c r="M225" s="467">
        <v>1.6872042619884893</v>
      </c>
    </row>
    <row r="226" spans="2:13" s="20" customFormat="1" ht="12">
      <c r="B226" s="171" t="s">
        <v>604</v>
      </c>
      <c r="C226" s="466"/>
      <c r="D226" s="466"/>
      <c r="E226" s="466"/>
      <c r="F226" s="466"/>
      <c r="G226" s="466"/>
      <c r="H226" s="466"/>
      <c r="I226" s="466"/>
      <c r="J226" s="466"/>
      <c r="K226" s="467">
        <v>0</v>
      </c>
      <c r="L226" s="467">
        <v>0</v>
      </c>
      <c r="M226" s="467">
        <v>0</v>
      </c>
    </row>
    <row r="227" spans="2:13" s="20" customFormat="1" ht="12">
      <c r="B227" s="171" t="s">
        <v>13</v>
      </c>
      <c r="C227" s="466">
        <v>0.56598828897376285</v>
      </c>
      <c r="D227" s="466">
        <v>0.10011592314873483</v>
      </c>
      <c r="E227" s="467">
        <v>3.9335679895339599E-2</v>
      </c>
      <c r="F227" s="467">
        <v>2.7733302026432138</v>
      </c>
      <c r="G227" s="467">
        <v>0.77446008206450889</v>
      </c>
      <c r="H227" s="467">
        <v>3.6858065311177914</v>
      </c>
      <c r="I227" s="467">
        <v>1.9372572551520457</v>
      </c>
      <c r="J227" s="467">
        <v>0.1537233778105534</v>
      </c>
      <c r="K227" s="467">
        <v>0</v>
      </c>
      <c r="L227" s="467">
        <v>2.5407680835220119</v>
      </c>
      <c r="M227" s="467">
        <v>0.2100141715068421</v>
      </c>
    </row>
    <row r="228" spans="2:13" s="20" customFormat="1" ht="12">
      <c r="B228" s="171" t="s">
        <v>14</v>
      </c>
      <c r="C228" s="466">
        <v>1.154262392208953E-2</v>
      </c>
      <c r="D228" s="466">
        <v>9.8800018188073113E-3</v>
      </c>
      <c r="E228" s="467">
        <v>0.7440364732039092</v>
      </c>
      <c r="F228" s="467">
        <v>0.1955399204568227</v>
      </c>
      <c r="G228" s="467">
        <v>0.18239271666830054</v>
      </c>
      <c r="H228" s="467">
        <v>0.46482046351543138</v>
      </c>
      <c r="I228" s="467">
        <v>0.68519283557675437</v>
      </c>
      <c r="J228" s="467">
        <v>4.1747348585635696E-2</v>
      </c>
      <c r="K228" s="467">
        <v>0</v>
      </c>
      <c r="L228" s="467">
        <v>0.89795039461789328</v>
      </c>
      <c r="M228" s="467">
        <v>5.4495726158020195E-2</v>
      </c>
    </row>
    <row r="229" spans="2:13" s="20" customFormat="1" ht="12">
      <c r="B229" s="171" t="s">
        <v>15</v>
      </c>
      <c r="C229" s="468">
        <v>3.7844843803813907E-2</v>
      </c>
      <c r="D229" s="468">
        <v>8.8216987320515056E-3</v>
      </c>
      <c r="E229" s="468">
        <v>1.41423371897291E-2</v>
      </c>
      <c r="F229" s="468">
        <v>2.7806674734370158E-2</v>
      </c>
      <c r="G229" s="468">
        <v>0</v>
      </c>
      <c r="H229" s="468">
        <v>3.4156929692296194E-3</v>
      </c>
      <c r="I229" s="468">
        <v>4.9168434088917905E-2</v>
      </c>
      <c r="J229" s="468">
        <v>2.7051439284982284E-2</v>
      </c>
      <c r="K229" s="468">
        <v>0</v>
      </c>
      <c r="L229" s="468">
        <v>3.1397187288290232E-2</v>
      </c>
      <c r="M229" s="468">
        <v>0.71395312602894878</v>
      </c>
    </row>
    <row r="230" spans="2:13" s="20" customFormat="1" ht="12">
      <c r="B230" s="171" t="s">
        <v>16</v>
      </c>
      <c r="C230" s="466">
        <v>1.6013552422163482</v>
      </c>
      <c r="D230" s="466">
        <v>3.1333243401310856E-2</v>
      </c>
      <c r="E230" s="467">
        <v>0.36878201477960443</v>
      </c>
      <c r="F230" s="467">
        <v>1.8474907265263971</v>
      </c>
      <c r="G230" s="467">
        <v>0.82341500414985869</v>
      </c>
      <c r="H230" s="467">
        <v>0.33669139019761379</v>
      </c>
      <c r="I230" s="467">
        <v>4.9902555589660418</v>
      </c>
      <c r="J230" s="467">
        <v>1.4854369011424793</v>
      </c>
      <c r="K230" s="467">
        <v>1.7885415276690655E-2</v>
      </c>
      <c r="L230" s="467">
        <v>0.51557582211469855</v>
      </c>
      <c r="M230" s="467">
        <v>1.8196425513980537E-2</v>
      </c>
    </row>
    <row r="231" spans="2:13" s="20" customFormat="1" ht="12">
      <c r="B231" s="171" t="s">
        <v>83</v>
      </c>
      <c r="C231" s="466">
        <v>0</v>
      </c>
      <c r="D231" s="466">
        <v>0</v>
      </c>
      <c r="E231" s="467">
        <v>0</v>
      </c>
      <c r="F231" s="467">
        <v>0</v>
      </c>
      <c r="G231" s="467">
        <v>0</v>
      </c>
      <c r="H231" s="467">
        <v>0</v>
      </c>
      <c r="I231" s="467">
        <v>0</v>
      </c>
      <c r="J231" s="467">
        <v>0</v>
      </c>
      <c r="K231" s="467">
        <v>0</v>
      </c>
      <c r="L231" s="467">
        <v>0</v>
      </c>
      <c r="M231" s="467">
        <v>0</v>
      </c>
    </row>
    <row r="232" spans="2:13" s="20" customFormat="1" ht="12">
      <c r="B232" s="171" t="s">
        <v>18</v>
      </c>
      <c r="C232" s="466">
        <v>0</v>
      </c>
      <c r="D232" s="466">
        <v>3.9218306306447182E-2</v>
      </c>
      <c r="E232" s="467">
        <v>1.696062485950316E-2</v>
      </c>
      <c r="F232" s="467">
        <v>2.9799196770804875E-2</v>
      </c>
      <c r="G232" s="467">
        <v>0</v>
      </c>
      <c r="H232" s="467">
        <v>1.2552671661918854E-2</v>
      </c>
      <c r="I232" s="467">
        <v>1.5724183381635612</v>
      </c>
      <c r="J232" s="467">
        <v>0.11189099337789882</v>
      </c>
      <c r="K232" s="467">
        <v>4.5085778769413335E-3</v>
      </c>
      <c r="L232" s="467">
        <v>0</v>
      </c>
      <c r="M232" s="467">
        <v>5.6464604159258226E-2</v>
      </c>
    </row>
    <row r="233" spans="2:13" s="20" customFormat="1" ht="12">
      <c r="B233" s="171" t="s">
        <v>19</v>
      </c>
      <c r="C233" s="466">
        <v>0</v>
      </c>
      <c r="D233" s="466">
        <v>0</v>
      </c>
      <c r="E233" s="467">
        <v>0</v>
      </c>
      <c r="F233" s="467">
        <v>0</v>
      </c>
      <c r="G233" s="467">
        <v>0.96927601842411448</v>
      </c>
      <c r="H233" s="467">
        <v>0</v>
      </c>
      <c r="I233" s="467">
        <v>0</v>
      </c>
      <c r="J233" s="467">
        <v>3.5382909301225896E-2</v>
      </c>
      <c r="K233" s="467">
        <v>0</v>
      </c>
      <c r="L233" s="467">
        <v>3.4128884165285918</v>
      </c>
      <c r="M233" s="467">
        <v>0</v>
      </c>
    </row>
    <row r="234" spans="2:13" s="20" customFormat="1" thickBot="1">
      <c r="B234" s="33"/>
      <c r="C234" s="452"/>
      <c r="D234" s="452"/>
      <c r="E234" s="453"/>
      <c r="F234" s="453"/>
      <c r="G234" s="453"/>
      <c r="H234" s="453"/>
      <c r="I234" s="453"/>
      <c r="J234" s="453"/>
      <c r="K234" s="454"/>
      <c r="L234" s="454"/>
      <c r="M234" s="454"/>
    </row>
    <row r="235" spans="2:13" s="20" customFormat="1" thickTop="1">
      <c r="B235" s="160" t="s">
        <v>20</v>
      </c>
      <c r="C235" s="457">
        <f t="shared" ref="C235:H235" si="8">SUM(C217:C233)</f>
        <v>7.0098461954997138</v>
      </c>
      <c r="D235" s="457">
        <f t="shared" si="8"/>
        <v>0.98325023566384917</v>
      </c>
      <c r="E235" s="457">
        <f t="shared" si="8"/>
        <v>2.1075707239628096</v>
      </c>
      <c r="F235" s="457">
        <f t="shared" si="8"/>
        <v>14.874694044508885</v>
      </c>
      <c r="G235" s="457">
        <f t="shared" si="8"/>
        <v>15.074518119893888</v>
      </c>
      <c r="H235" s="457">
        <f t="shared" si="8"/>
        <v>27.975608998765374</v>
      </c>
      <c r="I235" s="457">
        <f>SUM(I217:I233)</f>
        <v>23.734711268385759</v>
      </c>
      <c r="J235" s="457">
        <f>SUM(J217:J233)</f>
        <v>4.4245908997621477</v>
      </c>
      <c r="K235" s="457">
        <f>SUM(K217:K233)</f>
        <v>3.25135186817577</v>
      </c>
      <c r="L235" s="457">
        <f>SUM(L217:L233)</f>
        <v>12.125340731684828</v>
      </c>
      <c r="M235" s="469">
        <f>SUM(M217:M233)</f>
        <v>8.8997335071845338</v>
      </c>
    </row>
    <row r="236" spans="2:13">
      <c r="B236" s="182" t="s">
        <v>206</v>
      </c>
    </row>
    <row r="237" spans="2:13">
      <c r="B237" s="187"/>
    </row>
    <row r="238" spans="2:13">
      <c r="B238" s="199"/>
    </row>
    <row r="239" spans="2:13">
      <c r="B239" s="199"/>
    </row>
    <row r="240" spans="2:13">
      <c r="B240" s="199"/>
    </row>
    <row r="241" spans="2:13" s="20" customFormat="1" ht="12">
      <c r="B241" s="200" t="s">
        <v>130</v>
      </c>
      <c r="C241" s="11"/>
      <c r="D241" s="26"/>
      <c r="E241" s="46"/>
      <c r="F241" s="116"/>
      <c r="G241" s="116"/>
      <c r="H241" s="116"/>
      <c r="I241" s="116"/>
      <c r="J241" s="116"/>
      <c r="K241" s="27"/>
    </row>
    <row r="242" spans="2:13" s="20" customFormat="1" ht="12">
      <c r="B242" s="185" t="s">
        <v>77</v>
      </c>
      <c r="C242" s="11"/>
      <c r="D242" s="26"/>
      <c r="E242" s="46"/>
      <c r="F242" s="116"/>
      <c r="G242" s="116"/>
      <c r="H242" s="116"/>
      <c r="I242" s="116"/>
      <c r="J242" s="116"/>
      <c r="K242" s="27"/>
    </row>
    <row r="243" spans="2:13" s="20" customFormat="1" ht="12">
      <c r="B243" s="163" t="s">
        <v>159</v>
      </c>
      <c r="C243" s="164"/>
      <c r="D243" s="195"/>
      <c r="E243" s="46"/>
      <c r="F243" s="116"/>
      <c r="G243" s="116"/>
      <c r="H243" s="116"/>
      <c r="I243" s="116"/>
      <c r="J243" s="116"/>
      <c r="K243" s="27"/>
    </row>
    <row r="244" spans="2:13" s="20" customFormat="1">
      <c r="B244" s="1" t="s">
        <v>787</v>
      </c>
      <c r="C244" s="11"/>
      <c r="D244" s="26"/>
      <c r="E244" s="46"/>
      <c r="F244" s="114"/>
      <c r="G244" s="114"/>
      <c r="H244" s="114" t="s">
        <v>182</v>
      </c>
      <c r="I244" s="114"/>
      <c r="J244" s="114"/>
      <c r="K244" s="27"/>
    </row>
    <row r="245" spans="2:13" s="20" customFormat="1">
      <c r="B245" s="2" t="s">
        <v>788</v>
      </c>
      <c r="C245" s="11"/>
      <c r="D245" s="11"/>
      <c r="E245" s="104"/>
      <c r="F245" s="31"/>
      <c r="G245" s="31"/>
      <c r="H245" s="31"/>
      <c r="I245" s="31"/>
      <c r="J245" s="31"/>
      <c r="K245" s="27"/>
    </row>
    <row r="246" spans="2:13" s="20" customFormat="1" ht="12">
      <c r="B246" s="147" t="s">
        <v>144</v>
      </c>
      <c r="C246" s="148">
        <v>2011</v>
      </c>
      <c r="D246" s="148">
        <v>2012</v>
      </c>
      <c r="E246" s="149">
        <v>2013</v>
      </c>
      <c r="F246" s="149">
        <v>2014</v>
      </c>
      <c r="G246" s="149">
        <v>2015</v>
      </c>
      <c r="H246" s="149">
        <v>2016</v>
      </c>
      <c r="I246" s="149">
        <v>2017</v>
      </c>
      <c r="J246" s="149">
        <v>2018</v>
      </c>
      <c r="K246" s="149">
        <v>2019</v>
      </c>
      <c r="L246" s="149">
        <v>2020</v>
      </c>
      <c r="M246" s="331">
        <v>2021</v>
      </c>
    </row>
    <row r="247" spans="2:13" s="20" customFormat="1" ht="12">
      <c r="B247" s="169" t="s">
        <v>3</v>
      </c>
      <c r="C247" s="465">
        <v>0</v>
      </c>
      <c r="D247" s="465">
        <v>0</v>
      </c>
      <c r="E247" s="465">
        <v>0</v>
      </c>
      <c r="F247" s="465">
        <v>0</v>
      </c>
      <c r="G247" s="465">
        <v>0</v>
      </c>
      <c r="H247" s="465">
        <v>0</v>
      </c>
      <c r="I247" s="465">
        <v>0</v>
      </c>
      <c r="J247" s="465">
        <v>0</v>
      </c>
      <c r="K247" s="465">
        <v>0</v>
      </c>
      <c r="L247" s="465">
        <v>0</v>
      </c>
      <c r="M247" s="465">
        <v>0</v>
      </c>
    </row>
    <row r="248" spans="2:13" s="20" customFormat="1" ht="12">
      <c r="B248" s="171" t="s">
        <v>5</v>
      </c>
      <c r="C248" s="466">
        <v>0</v>
      </c>
      <c r="D248" s="466">
        <v>0</v>
      </c>
      <c r="E248" s="467">
        <v>0</v>
      </c>
      <c r="F248" s="467">
        <v>0</v>
      </c>
      <c r="G248" s="467">
        <v>0</v>
      </c>
      <c r="H248" s="467">
        <v>0</v>
      </c>
      <c r="I248" s="467">
        <v>0</v>
      </c>
      <c r="J248" s="467">
        <v>0</v>
      </c>
      <c r="K248" s="467">
        <v>0</v>
      </c>
      <c r="L248" s="467">
        <v>0</v>
      </c>
      <c r="M248" s="467">
        <v>0</v>
      </c>
    </row>
    <row r="249" spans="2:13" s="20" customFormat="1" ht="12">
      <c r="B249" s="171" t="s">
        <v>6</v>
      </c>
      <c r="C249" s="466">
        <v>0</v>
      </c>
      <c r="D249" s="466">
        <v>0</v>
      </c>
      <c r="E249" s="467">
        <v>0</v>
      </c>
      <c r="F249" s="467">
        <v>0</v>
      </c>
      <c r="G249" s="467">
        <v>0</v>
      </c>
      <c r="H249" s="467">
        <v>0</v>
      </c>
      <c r="I249" s="467">
        <v>0</v>
      </c>
      <c r="J249" s="467">
        <v>0</v>
      </c>
      <c r="K249" s="467">
        <v>0</v>
      </c>
      <c r="L249" s="467">
        <v>0</v>
      </c>
      <c r="M249" s="467">
        <v>0</v>
      </c>
    </row>
    <row r="250" spans="2:13" s="20" customFormat="1" ht="12">
      <c r="B250" s="171" t="s">
        <v>7</v>
      </c>
      <c r="C250" s="466">
        <v>0</v>
      </c>
      <c r="D250" s="466">
        <v>0</v>
      </c>
      <c r="E250" s="467">
        <v>0</v>
      </c>
      <c r="F250" s="467">
        <v>0</v>
      </c>
      <c r="G250" s="467">
        <v>0</v>
      </c>
      <c r="H250" s="467">
        <v>0</v>
      </c>
      <c r="I250" s="467">
        <v>0</v>
      </c>
      <c r="J250" s="467">
        <v>0</v>
      </c>
      <c r="K250" s="467">
        <v>0</v>
      </c>
      <c r="L250" s="467">
        <v>0</v>
      </c>
      <c r="M250" s="467">
        <v>0</v>
      </c>
    </row>
    <row r="251" spans="2:13" s="20" customFormat="1" ht="12">
      <c r="B251" s="171" t="s">
        <v>8</v>
      </c>
      <c r="C251" s="466">
        <v>0</v>
      </c>
      <c r="D251" s="466">
        <v>0</v>
      </c>
      <c r="E251" s="467">
        <v>0</v>
      </c>
      <c r="F251" s="467">
        <v>0</v>
      </c>
      <c r="G251" s="467">
        <v>0</v>
      </c>
      <c r="H251" s="467">
        <v>0</v>
      </c>
      <c r="I251" s="467">
        <v>0</v>
      </c>
      <c r="J251" s="467">
        <v>0</v>
      </c>
      <c r="K251" s="467">
        <v>0</v>
      </c>
      <c r="L251" s="467">
        <v>0</v>
      </c>
      <c r="M251" s="467">
        <v>0</v>
      </c>
    </row>
    <row r="252" spans="2:13" s="20" customFormat="1" ht="12">
      <c r="B252" s="171" t="s">
        <v>9</v>
      </c>
      <c r="C252" s="466">
        <v>0</v>
      </c>
      <c r="D252" s="466">
        <v>0</v>
      </c>
      <c r="E252" s="467">
        <v>0</v>
      </c>
      <c r="F252" s="467">
        <v>0</v>
      </c>
      <c r="G252" s="467">
        <v>0</v>
      </c>
      <c r="H252" s="467">
        <v>0</v>
      </c>
      <c r="I252" s="467">
        <v>0</v>
      </c>
      <c r="J252" s="467">
        <v>0</v>
      </c>
      <c r="K252" s="467">
        <v>0</v>
      </c>
      <c r="L252" s="467">
        <v>0</v>
      </c>
      <c r="M252" s="467">
        <v>0</v>
      </c>
    </row>
    <row r="253" spans="2:13" s="20" customFormat="1" ht="12">
      <c r="B253" s="171" t="s">
        <v>10</v>
      </c>
      <c r="C253" s="466">
        <v>0</v>
      </c>
      <c r="D253" s="466">
        <v>0</v>
      </c>
      <c r="E253" s="467">
        <v>0</v>
      </c>
      <c r="F253" s="467">
        <v>0.52618223016414478</v>
      </c>
      <c r="G253" s="467">
        <v>0</v>
      </c>
      <c r="H253" s="467">
        <v>0</v>
      </c>
      <c r="I253" s="467">
        <v>0</v>
      </c>
      <c r="J253" s="467">
        <v>0.21483813813704</v>
      </c>
      <c r="K253" s="467">
        <v>0</v>
      </c>
      <c r="L253" s="467">
        <v>1.3100834407050888</v>
      </c>
      <c r="M253" s="467">
        <v>0</v>
      </c>
    </row>
    <row r="254" spans="2:13" s="20" customFormat="1" ht="12">
      <c r="B254" s="171" t="s">
        <v>11</v>
      </c>
      <c r="C254" s="466">
        <v>0</v>
      </c>
      <c r="D254" s="466">
        <v>0</v>
      </c>
      <c r="E254" s="467">
        <v>0</v>
      </c>
      <c r="F254" s="467">
        <v>0</v>
      </c>
      <c r="G254" s="467">
        <v>0</v>
      </c>
      <c r="H254" s="467">
        <v>0</v>
      </c>
      <c r="I254" s="467">
        <v>0</v>
      </c>
      <c r="J254" s="467">
        <v>0</v>
      </c>
      <c r="K254" s="467">
        <v>0</v>
      </c>
      <c r="L254" s="467">
        <v>0</v>
      </c>
      <c r="M254" s="467">
        <v>0</v>
      </c>
    </row>
    <row r="255" spans="2:13" s="20" customFormat="1" ht="12">
      <c r="B255" s="171" t="s">
        <v>12</v>
      </c>
      <c r="C255" s="466">
        <v>0</v>
      </c>
      <c r="D255" s="466">
        <v>0</v>
      </c>
      <c r="E255" s="467">
        <v>0</v>
      </c>
      <c r="F255" s="467">
        <v>0</v>
      </c>
      <c r="G255" s="467">
        <v>0</v>
      </c>
      <c r="H255" s="467">
        <v>0</v>
      </c>
      <c r="I255" s="467">
        <v>0</v>
      </c>
      <c r="J255" s="467">
        <v>0</v>
      </c>
      <c r="K255" s="467">
        <v>0</v>
      </c>
      <c r="L255" s="467">
        <v>0</v>
      </c>
      <c r="M255" s="467">
        <v>0</v>
      </c>
    </row>
    <row r="256" spans="2:13" s="20" customFormat="1" ht="12">
      <c r="B256" s="171" t="s">
        <v>604</v>
      </c>
      <c r="C256" s="466">
        <v>0</v>
      </c>
      <c r="D256" s="466">
        <v>0</v>
      </c>
      <c r="E256" s="466">
        <v>0</v>
      </c>
      <c r="F256" s="466">
        <v>0</v>
      </c>
      <c r="G256" s="466">
        <v>0</v>
      </c>
      <c r="H256" s="466">
        <v>0</v>
      </c>
      <c r="I256" s="466">
        <v>0</v>
      </c>
      <c r="J256" s="466">
        <v>0</v>
      </c>
      <c r="K256" s="467">
        <v>0</v>
      </c>
      <c r="L256" s="467">
        <v>0</v>
      </c>
      <c r="M256" s="467">
        <v>0</v>
      </c>
    </row>
    <row r="257" spans="2:13" s="20" customFormat="1" ht="12">
      <c r="B257" s="171" t="s">
        <v>13</v>
      </c>
      <c r="C257" s="466">
        <v>0</v>
      </c>
      <c r="D257" s="466">
        <v>0</v>
      </c>
      <c r="E257" s="467">
        <v>0</v>
      </c>
      <c r="F257" s="467">
        <v>0</v>
      </c>
      <c r="G257" s="467">
        <v>0</v>
      </c>
      <c r="H257" s="467">
        <v>0</v>
      </c>
      <c r="I257" s="467">
        <v>0</v>
      </c>
      <c r="J257" s="467">
        <v>0</v>
      </c>
      <c r="K257" s="467">
        <v>0</v>
      </c>
      <c r="L257" s="467">
        <v>0</v>
      </c>
      <c r="M257" s="467">
        <v>0</v>
      </c>
    </row>
    <row r="258" spans="2:13" s="20" customFormat="1" ht="12">
      <c r="B258" s="171" t="s">
        <v>14</v>
      </c>
      <c r="C258" s="466">
        <v>0</v>
      </c>
      <c r="D258" s="466">
        <v>0</v>
      </c>
      <c r="E258" s="467">
        <v>0</v>
      </c>
      <c r="F258" s="467">
        <v>0</v>
      </c>
      <c r="G258" s="467">
        <v>0</v>
      </c>
      <c r="H258" s="467">
        <v>0</v>
      </c>
      <c r="I258" s="467">
        <v>0</v>
      </c>
      <c r="J258" s="467">
        <v>0</v>
      </c>
      <c r="K258" s="467">
        <v>0</v>
      </c>
      <c r="L258" s="467">
        <v>0</v>
      </c>
      <c r="M258" s="467">
        <v>0</v>
      </c>
    </row>
    <row r="259" spans="2:13" s="20" customFormat="1" ht="12">
      <c r="B259" s="171" t="s">
        <v>15</v>
      </c>
      <c r="C259" s="468">
        <v>0</v>
      </c>
      <c r="D259" s="468">
        <v>0</v>
      </c>
      <c r="E259" s="468">
        <v>0</v>
      </c>
      <c r="F259" s="468">
        <v>0</v>
      </c>
      <c r="G259" s="468">
        <v>0</v>
      </c>
      <c r="H259" s="468">
        <v>0</v>
      </c>
      <c r="I259" s="468">
        <v>0</v>
      </c>
      <c r="J259" s="468">
        <v>0</v>
      </c>
      <c r="K259" s="468">
        <v>0</v>
      </c>
      <c r="L259" s="468">
        <v>0</v>
      </c>
      <c r="M259" s="468">
        <v>0</v>
      </c>
    </row>
    <row r="260" spans="2:13" s="20" customFormat="1" ht="12">
      <c r="B260" s="171" t="s">
        <v>16</v>
      </c>
      <c r="C260" s="466">
        <v>0</v>
      </c>
      <c r="D260" s="466">
        <v>0</v>
      </c>
      <c r="E260" s="467">
        <v>0</v>
      </c>
      <c r="F260" s="467">
        <v>0</v>
      </c>
      <c r="G260" s="467">
        <v>0</v>
      </c>
      <c r="H260" s="467">
        <v>0</v>
      </c>
      <c r="I260" s="467">
        <v>0</v>
      </c>
      <c r="J260" s="467">
        <v>0</v>
      </c>
      <c r="K260" s="467">
        <v>0</v>
      </c>
      <c r="L260" s="467">
        <v>0</v>
      </c>
      <c r="M260" s="467">
        <v>0</v>
      </c>
    </row>
    <row r="261" spans="2:13" s="20" customFormat="1" ht="12">
      <c r="B261" s="171" t="s">
        <v>83</v>
      </c>
      <c r="C261" s="466">
        <v>0</v>
      </c>
      <c r="D261" s="466">
        <v>0</v>
      </c>
      <c r="E261" s="467">
        <v>0</v>
      </c>
      <c r="F261" s="467">
        <v>0</v>
      </c>
      <c r="G261" s="467">
        <v>0</v>
      </c>
      <c r="H261" s="467">
        <v>0</v>
      </c>
      <c r="I261" s="467">
        <v>0</v>
      </c>
      <c r="J261" s="467">
        <v>0</v>
      </c>
      <c r="K261" s="467">
        <v>0</v>
      </c>
      <c r="L261" s="467">
        <v>0</v>
      </c>
      <c r="M261" s="467">
        <v>0</v>
      </c>
    </row>
    <row r="262" spans="2:13" s="20" customFormat="1" ht="12">
      <c r="B262" s="171" t="s">
        <v>18</v>
      </c>
      <c r="C262" s="466">
        <v>0</v>
      </c>
      <c r="D262" s="466">
        <v>0</v>
      </c>
      <c r="E262" s="467">
        <v>0</v>
      </c>
      <c r="F262" s="467">
        <v>0</v>
      </c>
      <c r="G262" s="467">
        <v>0</v>
      </c>
      <c r="H262" s="467">
        <v>0</v>
      </c>
      <c r="I262" s="467">
        <v>0</v>
      </c>
      <c r="J262" s="467">
        <v>0</v>
      </c>
      <c r="K262" s="467">
        <v>0</v>
      </c>
      <c r="L262" s="467">
        <v>0</v>
      </c>
      <c r="M262" s="467">
        <v>0</v>
      </c>
    </row>
    <row r="263" spans="2:13" s="20" customFormat="1" ht="12">
      <c r="B263" s="171" t="s">
        <v>19</v>
      </c>
      <c r="C263" s="466">
        <v>0</v>
      </c>
      <c r="D263" s="466">
        <v>0</v>
      </c>
      <c r="E263" s="467">
        <v>0</v>
      </c>
      <c r="F263" s="467">
        <v>0</v>
      </c>
      <c r="G263" s="467">
        <v>1.9211062661438008</v>
      </c>
      <c r="H263" s="467">
        <v>0.34291619346874641</v>
      </c>
      <c r="I263" s="467">
        <v>0.28639054133010688</v>
      </c>
      <c r="J263" s="467">
        <v>0.29061742716527289</v>
      </c>
      <c r="K263" s="467">
        <v>0.44863513622684148</v>
      </c>
      <c r="L263" s="467">
        <v>0</v>
      </c>
      <c r="M263" s="467">
        <v>0</v>
      </c>
    </row>
    <row r="264" spans="2:13" s="20" customFormat="1" thickBot="1">
      <c r="B264" s="33"/>
      <c r="C264" s="452"/>
      <c r="D264" s="452">
        <v>0</v>
      </c>
      <c r="E264" s="453"/>
      <c r="F264" s="453"/>
      <c r="G264" s="453"/>
      <c r="H264" s="453"/>
      <c r="I264" s="453"/>
      <c r="J264" s="453"/>
      <c r="K264" s="454"/>
      <c r="L264" s="454"/>
      <c r="M264" s="454"/>
    </row>
    <row r="265" spans="2:13" s="20" customFormat="1" thickTop="1">
      <c r="B265" s="160" t="s">
        <v>20</v>
      </c>
      <c r="C265" s="457">
        <f t="shared" ref="C265:H265" si="9">SUM(C247:C263)</f>
        <v>0</v>
      </c>
      <c r="D265" s="457">
        <f t="shared" si="9"/>
        <v>0</v>
      </c>
      <c r="E265" s="457">
        <f t="shared" si="9"/>
        <v>0</v>
      </c>
      <c r="F265" s="457">
        <f t="shared" si="9"/>
        <v>0.52618223016414478</v>
      </c>
      <c r="G265" s="457">
        <f t="shared" si="9"/>
        <v>1.9211062661438008</v>
      </c>
      <c r="H265" s="457">
        <f t="shared" si="9"/>
        <v>0.34291619346874641</v>
      </c>
      <c r="I265" s="457">
        <f>SUM(I247:I263)</f>
        <v>0.28639054133010688</v>
      </c>
      <c r="J265" s="457">
        <f>SUM(J247:J263)</f>
        <v>0.50545556530231295</v>
      </c>
      <c r="K265" s="457">
        <f>SUM(K247:K263)</f>
        <v>0.44863513622684148</v>
      </c>
      <c r="L265" s="457">
        <f>SUM(L247:L263)</f>
        <v>1.3100834407050888</v>
      </c>
      <c r="M265" s="469">
        <f>SUM(M247:M263)</f>
        <v>0</v>
      </c>
    </row>
    <row r="266" spans="2:13">
      <c r="B266" s="182" t="s">
        <v>206</v>
      </c>
    </row>
    <row r="267" spans="2:13">
      <c r="B267" s="187"/>
    </row>
    <row r="268" spans="2:13">
      <c r="B268" s="187"/>
    </row>
    <row r="269" spans="2:13">
      <c r="B269" s="199"/>
    </row>
    <row r="270" spans="2:13">
      <c r="B270" s="199"/>
    </row>
    <row r="271" spans="2:13" s="20" customFormat="1" ht="12">
      <c r="B271" s="200" t="s">
        <v>132</v>
      </c>
      <c r="C271" s="11"/>
      <c r="D271" s="26"/>
      <c r="E271" s="46"/>
      <c r="F271" s="116"/>
      <c r="G271" s="116"/>
      <c r="H271" s="116"/>
      <c r="I271" s="116"/>
      <c r="J271" s="116"/>
      <c r="K271" s="27"/>
    </row>
    <row r="272" spans="2:13" s="20" customFormat="1" ht="12">
      <c r="B272" s="185" t="s">
        <v>77</v>
      </c>
      <c r="C272" s="11"/>
      <c r="D272" s="26"/>
      <c r="E272" s="46"/>
      <c r="F272" s="116"/>
      <c r="G272" s="116"/>
      <c r="H272" s="116"/>
      <c r="I272" s="116"/>
      <c r="J272" s="116"/>
      <c r="K272" s="27"/>
    </row>
    <row r="273" spans="2:13" s="20" customFormat="1" ht="12">
      <c r="B273" s="163" t="s">
        <v>160</v>
      </c>
      <c r="C273" s="164"/>
      <c r="D273" s="195"/>
      <c r="E273" s="46"/>
      <c r="F273" s="116"/>
      <c r="G273" s="116"/>
      <c r="H273" s="116"/>
      <c r="I273" s="116"/>
      <c r="J273" s="116"/>
      <c r="K273" s="27"/>
    </row>
    <row r="274" spans="2:13" s="20" customFormat="1">
      <c r="B274" s="1" t="s">
        <v>787</v>
      </c>
      <c r="C274" s="11"/>
      <c r="D274" s="26"/>
      <c r="E274" s="46"/>
      <c r="F274" s="114"/>
      <c r="G274" s="114"/>
      <c r="H274" s="114" t="s">
        <v>182</v>
      </c>
      <c r="I274" s="114"/>
      <c r="J274" s="114"/>
      <c r="K274" s="27"/>
    </row>
    <row r="275" spans="2:13" s="20" customFormat="1">
      <c r="B275" s="2" t="s">
        <v>788</v>
      </c>
      <c r="C275" s="11"/>
      <c r="D275" s="11"/>
      <c r="E275" s="104"/>
      <c r="F275" s="31"/>
      <c r="G275" s="31"/>
      <c r="H275" s="31"/>
      <c r="I275" s="31"/>
      <c r="J275" s="31"/>
      <c r="K275" s="27"/>
    </row>
    <row r="276" spans="2:13" s="20" customFormat="1" ht="12">
      <c r="B276" s="147" t="s">
        <v>144</v>
      </c>
      <c r="C276" s="148">
        <v>2011</v>
      </c>
      <c r="D276" s="148">
        <v>2012</v>
      </c>
      <c r="E276" s="149">
        <v>2013</v>
      </c>
      <c r="F276" s="149">
        <v>2014</v>
      </c>
      <c r="G276" s="149">
        <v>2015</v>
      </c>
      <c r="H276" s="149">
        <v>2016</v>
      </c>
      <c r="I276" s="149">
        <v>2017</v>
      </c>
      <c r="J276" s="149">
        <v>2018</v>
      </c>
      <c r="K276" s="149">
        <v>2019</v>
      </c>
      <c r="L276" s="149">
        <v>2020</v>
      </c>
      <c r="M276" s="331">
        <v>2021</v>
      </c>
    </row>
    <row r="277" spans="2:13" s="20" customFormat="1" ht="12">
      <c r="B277" s="169" t="s">
        <v>3</v>
      </c>
      <c r="C277" s="170">
        <v>0</v>
      </c>
      <c r="D277" s="170">
        <v>0</v>
      </c>
      <c r="E277" s="170">
        <v>0</v>
      </c>
      <c r="F277" s="170">
        <v>0</v>
      </c>
      <c r="G277" s="170">
        <v>0</v>
      </c>
      <c r="H277" s="170">
        <v>0</v>
      </c>
      <c r="I277" s="170">
        <v>0</v>
      </c>
      <c r="J277" s="170">
        <v>0</v>
      </c>
      <c r="K277" s="170">
        <v>0</v>
      </c>
      <c r="L277" s="170">
        <v>0</v>
      </c>
      <c r="M277" s="170">
        <v>0</v>
      </c>
    </row>
    <row r="278" spans="2:13" s="20" customFormat="1" ht="12">
      <c r="B278" s="171" t="s">
        <v>5</v>
      </c>
      <c r="C278" s="172">
        <v>0</v>
      </c>
      <c r="D278" s="172">
        <v>0</v>
      </c>
      <c r="E278" s="173">
        <v>0</v>
      </c>
      <c r="F278" s="173">
        <v>0</v>
      </c>
      <c r="G278" s="173">
        <v>0</v>
      </c>
      <c r="H278" s="173">
        <v>0</v>
      </c>
      <c r="I278" s="173">
        <v>0</v>
      </c>
      <c r="J278" s="173">
        <v>0</v>
      </c>
      <c r="K278" s="173">
        <v>0</v>
      </c>
      <c r="L278" s="173">
        <v>0</v>
      </c>
      <c r="M278" s="173">
        <v>0</v>
      </c>
    </row>
    <row r="279" spans="2:13" s="20" customFormat="1" ht="12">
      <c r="B279" s="171" t="s">
        <v>6</v>
      </c>
      <c r="C279" s="172">
        <v>0</v>
      </c>
      <c r="D279" s="172">
        <v>0</v>
      </c>
      <c r="E279" s="173">
        <v>0</v>
      </c>
      <c r="F279" s="173">
        <v>0</v>
      </c>
      <c r="G279" s="173">
        <v>0</v>
      </c>
      <c r="H279" s="173">
        <v>0</v>
      </c>
      <c r="I279" s="173">
        <v>0</v>
      </c>
      <c r="J279" s="173">
        <v>0</v>
      </c>
      <c r="K279" s="173">
        <v>0</v>
      </c>
      <c r="L279" s="173">
        <v>0</v>
      </c>
      <c r="M279" s="173">
        <v>0</v>
      </c>
    </row>
    <row r="280" spans="2:13" s="20" customFormat="1" ht="12">
      <c r="B280" s="171" t="s">
        <v>7</v>
      </c>
      <c r="C280" s="172">
        <v>0</v>
      </c>
      <c r="D280" s="172">
        <v>0</v>
      </c>
      <c r="E280" s="173">
        <v>0</v>
      </c>
      <c r="F280" s="173">
        <v>0</v>
      </c>
      <c r="G280" s="173">
        <v>0</v>
      </c>
      <c r="H280" s="173">
        <v>0</v>
      </c>
      <c r="I280" s="173">
        <v>0</v>
      </c>
      <c r="J280" s="173">
        <v>0</v>
      </c>
      <c r="K280" s="173">
        <v>0</v>
      </c>
      <c r="L280" s="173">
        <v>0</v>
      </c>
      <c r="M280" s="173">
        <v>0</v>
      </c>
    </row>
    <row r="281" spans="2:13" s="20" customFormat="1" ht="12">
      <c r="B281" s="171" t="s">
        <v>8</v>
      </c>
      <c r="C281" s="172">
        <v>0</v>
      </c>
      <c r="D281" s="172">
        <v>0</v>
      </c>
      <c r="E281" s="173">
        <v>0</v>
      </c>
      <c r="F281" s="173">
        <v>0</v>
      </c>
      <c r="G281" s="173">
        <v>0</v>
      </c>
      <c r="H281" s="173">
        <v>0</v>
      </c>
      <c r="I281" s="173">
        <v>0</v>
      </c>
      <c r="J281" s="173">
        <v>0</v>
      </c>
      <c r="K281" s="173">
        <v>0</v>
      </c>
      <c r="L281" s="173">
        <v>0</v>
      </c>
      <c r="M281" s="173">
        <v>0</v>
      </c>
    </row>
    <row r="282" spans="2:13" s="20" customFormat="1" ht="12">
      <c r="B282" s="171" t="s">
        <v>9</v>
      </c>
      <c r="C282" s="172">
        <v>0</v>
      </c>
      <c r="D282" s="172">
        <v>0</v>
      </c>
      <c r="E282" s="173">
        <v>0</v>
      </c>
      <c r="F282" s="173">
        <v>0</v>
      </c>
      <c r="G282" s="173">
        <v>0</v>
      </c>
      <c r="H282" s="173">
        <v>0</v>
      </c>
      <c r="I282" s="173">
        <v>0</v>
      </c>
      <c r="J282" s="173">
        <v>0</v>
      </c>
      <c r="K282" s="173">
        <v>0</v>
      </c>
      <c r="L282" s="173">
        <v>0</v>
      </c>
      <c r="M282" s="173">
        <v>0</v>
      </c>
    </row>
    <row r="283" spans="2:13" s="20" customFormat="1" ht="12">
      <c r="B283" s="171" t="s">
        <v>10</v>
      </c>
      <c r="C283" s="172">
        <v>0</v>
      </c>
      <c r="D283" s="172">
        <v>0</v>
      </c>
      <c r="E283" s="173">
        <v>0</v>
      </c>
      <c r="F283" s="173">
        <v>0</v>
      </c>
      <c r="G283" s="173">
        <v>0</v>
      </c>
      <c r="H283" s="173">
        <v>0</v>
      </c>
      <c r="I283" s="173">
        <v>0</v>
      </c>
      <c r="J283" s="173">
        <v>0</v>
      </c>
      <c r="K283" s="173">
        <v>0</v>
      </c>
      <c r="L283" s="173">
        <v>0</v>
      </c>
      <c r="M283" s="173">
        <v>0</v>
      </c>
    </row>
    <row r="284" spans="2:13" s="20" customFormat="1" ht="12">
      <c r="B284" s="171" t="s">
        <v>11</v>
      </c>
      <c r="C284" s="172">
        <v>0</v>
      </c>
      <c r="D284" s="172">
        <v>0</v>
      </c>
      <c r="E284" s="173">
        <v>0</v>
      </c>
      <c r="F284" s="173">
        <v>0</v>
      </c>
      <c r="G284" s="173">
        <v>0</v>
      </c>
      <c r="H284" s="173">
        <v>0</v>
      </c>
      <c r="I284" s="173">
        <v>0</v>
      </c>
      <c r="J284" s="173">
        <v>0</v>
      </c>
      <c r="K284" s="173">
        <v>0</v>
      </c>
      <c r="L284" s="173">
        <v>0</v>
      </c>
      <c r="M284" s="173">
        <v>0</v>
      </c>
    </row>
    <row r="285" spans="2:13" s="20" customFormat="1" ht="12">
      <c r="B285" s="171" t="s">
        <v>12</v>
      </c>
      <c r="C285" s="172">
        <v>0</v>
      </c>
      <c r="D285" s="172">
        <v>0</v>
      </c>
      <c r="E285" s="173">
        <v>0</v>
      </c>
      <c r="F285" s="173">
        <v>0</v>
      </c>
      <c r="G285" s="173">
        <v>0</v>
      </c>
      <c r="H285" s="173">
        <v>0</v>
      </c>
      <c r="I285" s="173">
        <v>0</v>
      </c>
      <c r="J285" s="173">
        <v>0</v>
      </c>
      <c r="K285" s="173">
        <v>0</v>
      </c>
      <c r="L285" s="173">
        <v>0</v>
      </c>
      <c r="M285" s="173">
        <v>0</v>
      </c>
    </row>
    <row r="286" spans="2:13" s="20" customFormat="1" ht="12">
      <c r="B286" s="171" t="s">
        <v>604</v>
      </c>
      <c r="C286" s="172">
        <v>0</v>
      </c>
      <c r="D286" s="172">
        <v>0</v>
      </c>
      <c r="E286" s="172">
        <v>0</v>
      </c>
      <c r="F286" s="172">
        <v>0</v>
      </c>
      <c r="G286" s="172">
        <v>0</v>
      </c>
      <c r="H286" s="172">
        <v>0</v>
      </c>
      <c r="I286" s="172">
        <v>0</v>
      </c>
      <c r="J286" s="172">
        <v>0</v>
      </c>
      <c r="K286" s="173">
        <v>0</v>
      </c>
      <c r="L286" s="173">
        <v>0</v>
      </c>
      <c r="M286" s="173">
        <v>0</v>
      </c>
    </row>
    <row r="287" spans="2:13" s="20" customFormat="1" ht="12">
      <c r="B287" s="171" t="s">
        <v>13</v>
      </c>
      <c r="C287" s="172">
        <v>0</v>
      </c>
      <c r="D287" s="172">
        <v>0</v>
      </c>
      <c r="E287" s="173">
        <v>0</v>
      </c>
      <c r="F287" s="173">
        <v>0</v>
      </c>
      <c r="G287" s="173">
        <v>0</v>
      </c>
      <c r="H287" s="173">
        <v>0</v>
      </c>
      <c r="I287" s="173">
        <v>0</v>
      </c>
      <c r="J287" s="173">
        <v>0</v>
      </c>
      <c r="K287" s="173">
        <v>0</v>
      </c>
      <c r="L287" s="173">
        <v>0</v>
      </c>
      <c r="M287" s="173">
        <v>0</v>
      </c>
    </row>
    <row r="288" spans="2:13" s="20" customFormat="1" ht="12">
      <c r="B288" s="171" t="s">
        <v>14</v>
      </c>
      <c r="C288" s="172">
        <v>0</v>
      </c>
      <c r="D288" s="172">
        <v>0</v>
      </c>
      <c r="E288" s="173">
        <v>0</v>
      </c>
      <c r="F288" s="173">
        <v>0</v>
      </c>
      <c r="G288" s="173">
        <v>0</v>
      </c>
      <c r="H288" s="173">
        <v>0</v>
      </c>
      <c r="I288" s="173">
        <v>0</v>
      </c>
      <c r="J288" s="173">
        <v>0</v>
      </c>
      <c r="K288" s="173">
        <v>0</v>
      </c>
      <c r="L288" s="173">
        <v>0</v>
      </c>
      <c r="M288" s="173">
        <v>0</v>
      </c>
    </row>
    <row r="289" spans="2:13" s="20" customFormat="1" ht="12">
      <c r="B289" s="171" t="s">
        <v>15</v>
      </c>
      <c r="C289" s="174">
        <v>0</v>
      </c>
      <c r="D289" s="174">
        <v>0</v>
      </c>
      <c r="E289" s="174">
        <v>0</v>
      </c>
      <c r="F289" s="174">
        <v>0</v>
      </c>
      <c r="G289" s="174">
        <v>0</v>
      </c>
      <c r="H289" s="174">
        <v>0</v>
      </c>
      <c r="I289" s="174">
        <v>0</v>
      </c>
      <c r="J289" s="174">
        <v>0</v>
      </c>
      <c r="K289" s="174">
        <v>0</v>
      </c>
      <c r="L289" s="174">
        <v>0</v>
      </c>
      <c r="M289" s="174">
        <v>0</v>
      </c>
    </row>
    <row r="290" spans="2:13" s="20" customFormat="1" ht="12">
      <c r="B290" s="171" t="s">
        <v>16</v>
      </c>
      <c r="C290" s="172">
        <v>0</v>
      </c>
      <c r="D290" s="172">
        <v>0</v>
      </c>
      <c r="E290" s="173">
        <v>0</v>
      </c>
      <c r="F290" s="173">
        <v>0</v>
      </c>
      <c r="G290" s="173">
        <v>0</v>
      </c>
      <c r="H290" s="173">
        <v>0</v>
      </c>
      <c r="I290" s="173">
        <v>0</v>
      </c>
      <c r="J290" s="173">
        <v>0</v>
      </c>
      <c r="K290" s="173">
        <v>0</v>
      </c>
      <c r="L290" s="173">
        <v>0</v>
      </c>
      <c r="M290" s="173">
        <v>0</v>
      </c>
    </row>
    <row r="291" spans="2:13" s="20" customFormat="1" ht="12">
      <c r="B291" s="171" t="s">
        <v>83</v>
      </c>
      <c r="C291" s="172">
        <v>0</v>
      </c>
      <c r="D291" s="172">
        <v>0</v>
      </c>
      <c r="E291" s="173">
        <v>0</v>
      </c>
      <c r="F291" s="173">
        <v>0</v>
      </c>
      <c r="G291" s="173">
        <v>0</v>
      </c>
      <c r="H291" s="173">
        <v>0</v>
      </c>
      <c r="I291" s="173">
        <v>0</v>
      </c>
      <c r="J291" s="173">
        <v>0</v>
      </c>
      <c r="K291" s="173">
        <v>0</v>
      </c>
      <c r="L291" s="173">
        <v>0</v>
      </c>
      <c r="M291" s="173">
        <v>0</v>
      </c>
    </row>
    <row r="292" spans="2:13" s="20" customFormat="1" ht="12">
      <c r="B292" s="171" t="s">
        <v>18</v>
      </c>
      <c r="C292" s="172">
        <v>0</v>
      </c>
      <c r="D292" s="172">
        <v>0</v>
      </c>
      <c r="E292" s="173">
        <v>0</v>
      </c>
      <c r="F292" s="173">
        <v>0</v>
      </c>
      <c r="G292" s="173">
        <v>0</v>
      </c>
      <c r="H292" s="173">
        <v>0</v>
      </c>
      <c r="I292" s="173">
        <v>0</v>
      </c>
      <c r="J292" s="173">
        <v>0</v>
      </c>
      <c r="K292" s="173">
        <v>0</v>
      </c>
      <c r="L292" s="173">
        <v>0</v>
      </c>
      <c r="M292" s="173">
        <v>0</v>
      </c>
    </row>
    <row r="293" spans="2:13" s="20" customFormat="1" ht="12">
      <c r="B293" s="171" t="s">
        <v>19</v>
      </c>
      <c r="C293" s="172">
        <v>0</v>
      </c>
      <c r="D293" s="172">
        <v>0</v>
      </c>
      <c r="E293" s="173">
        <v>0</v>
      </c>
      <c r="F293" s="173">
        <v>0</v>
      </c>
      <c r="G293" s="173">
        <v>0</v>
      </c>
      <c r="H293" s="173">
        <v>0</v>
      </c>
      <c r="I293" s="173">
        <v>0</v>
      </c>
      <c r="J293" s="173">
        <v>0</v>
      </c>
      <c r="K293" s="173">
        <v>0</v>
      </c>
      <c r="L293" s="173">
        <v>0</v>
      </c>
      <c r="M293" s="173">
        <v>0</v>
      </c>
    </row>
    <row r="294" spans="2:13" s="20" customFormat="1" thickBot="1">
      <c r="B294" s="33"/>
      <c r="C294" s="166"/>
      <c r="D294" s="166">
        <v>0</v>
      </c>
      <c r="E294" s="167"/>
      <c r="F294" s="167"/>
      <c r="G294" s="167"/>
      <c r="H294" s="167"/>
      <c r="I294" s="167"/>
      <c r="J294" s="167"/>
      <c r="K294" s="27"/>
      <c r="L294" s="27"/>
      <c r="M294" s="27"/>
    </row>
    <row r="295" spans="2:13" s="20" customFormat="1" thickTop="1">
      <c r="B295" s="160" t="s">
        <v>20</v>
      </c>
      <c r="C295" s="168">
        <f t="shared" ref="C295:I295" si="10">SUM(C277:C293)</f>
        <v>0</v>
      </c>
      <c r="D295" s="168">
        <f t="shared" si="10"/>
        <v>0</v>
      </c>
      <c r="E295" s="168">
        <f t="shared" si="10"/>
        <v>0</v>
      </c>
      <c r="F295" s="168">
        <f t="shared" si="10"/>
        <v>0</v>
      </c>
      <c r="G295" s="168">
        <f t="shared" si="10"/>
        <v>0</v>
      </c>
      <c r="H295" s="168">
        <f t="shared" si="10"/>
        <v>0</v>
      </c>
      <c r="I295" s="168">
        <f t="shared" si="10"/>
        <v>0</v>
      </c>
      <c r="J295" s="168">
        <f>SUM(J277:J293)</f>
        <v>0</v>
      </c>
      <c r="K295" s="168">
        <f>SUM(K277:K293)</f>
        <v>0</v>
      </c>
      <c r="L295" s="168">
        <f>SUM(L277:L293)</f>
        <v>0</v>
      </c>
      <c r="M295" s="332">
        <f>SUM(M277:M293)</f>
        <v>0</v>
      </c>
    </row>
    <row r="296" spans="2:13">
      <c r="B296" s="182" t="s">
        <v>206</v>
      </c>
    </row>
    <row r="297" spans="2:13">
      <c r="B297" s="10"/>
    </row>
    <row r="301" spans="2:13">
      <c r="B301" s="200" t="s">
        <v>134</v>
      </c>
      <c r="D301" s="26"/>
      <c r="E301" s="46"/>
      <c r="F301" s="116"/>
      <c r="G301" s="116"/>
      <c r="H301" s="116"/>
      <c r="I301" s="116"/>
      <c r="J301" s="116"/>
    </row>
    <row r="302" spans="2:13">
      <c r="B302" s="185" t="s">
        <v>77</v>
      </c>
      <c r="D302" s="26"/>
      <c r="E302" s="46"/>
      <c r="F302" s="116"/>
      <c r="G302" s="116"/>
      <c r="H302" s="116"/>
      <c r="I302" s="116"/>
      <c r="J302" s="116"/>
    </row>
    <row r="303" spans="2:13">
      <c r="B303" s="163" t="s">
        <v>547</v>
      </c>
      <c r="C303" s="164"/>
      <c r="D303" s="195"/>
      <c r="E303" s="201"/>
      <c r="F303" s="116"/>
      <c r="G303" s="116"/>
      <c r="H303" s="116"/>
      <c r="I303" s="116"/>
      <c r="J303" s="116"/>
    </row>
    <row r="304" spans="2:13">
      <c r="B304" s="1" t="s">
        <v>787</v>
      </c>
      <c r="D304" s="26"/>
      <c r="E304" s="46"/>
      <c r="F304" s="114"/>
      <c r="G304" s="114"/>
      <c r="H304" s="114" t="s">
        <v>182</v>
      </c>
      <c r="I304" s="114"/>
      <c r="J304" s="114"/>
    </row>
    <row r="305" spans="2:13">
      <c r="B305" s="2" t="s">
        <v>788</v>
      </c>
      <c r="E305" s="104"/>
      <c r="F305" s="31"/>
      <c r="G305" s="31"/>
      <c r="H305" s="31"/>
      <c r="I305" s="31"/>
      <c r="J305" s="31"/>
    </row>
    <row r="306" spans="2:13">
      <c r="B306" s="147" t="s">
        <v>144</v>
      </c>
      <c r="C306" s="148">
        <v>2011</v>
      </c>
      <c r="D306" s="148">
        <v>2012</v>
      </c>
      <c r="E306" s="149">
        <v>2013</v>
      </c>
      <c r="F306" s="149">
        <v>2014</v>
      </c>
      <c r="G306" s="149">
        <v>2015</v>
      </c>
      <c r="H306" s="149">
        <v>2016</v>
      </c>
      <c r="I306" s="149">
        <v>2017</v>
      </c>
      <c r="J306" s="149">
        <v>2018</v>
      </c>
      <c r="K306" s="149">
        <v>2019</v>
      </c>
      <c r="L306" s="149">
        <v>2020</v>
      </c>
      <c r="M306" s="331">
        <v>2021</v>
      </c>
    </row>
    <row r="307" spans="2:13">
      <c r="B307" s="169" t="s">
        <v>3</v>
      </c>
      <c r="C307" s="465">
        <v>0</v>
      </c>
      <c r="D307" s="465">
        <v>0</v>
      </c>
      <c r="E307" s="465">
        <v>0</v>
      </c>
      <c r="F307" s="465">
        <v>0</v>
      </c>
      <c r="G307" s="465">
        <v>0</v>
      </c>
      <c r="H307" s="465">
        <v>0</v>
      </c>
      <c r="I307" s="465">
        <v>0</v>
      </c>
      <c r="J307" s="465">
        <v>0.11224527352442577</v>
      </c>
      <c r="K307" s="465">
        <v>5.4823592281697461E-2</v>
      </c>
      <c r="L307" s="465">
        <v>3.0812743679830668E-2</v>
      </c>
      <c r="M307" s="465">
        <v>0</v>
      </c>
    </row>
    <row r="308" spans="2:13">
      <c r="B308" s="171" t="s">
        <v>5</v>
      </c>
      <c r="C308" s="466">
        <v>0</v>
      </c>
      <c r="D308" s="466">
        <v>0</v>
      </c>
      <c r="E308" s="467">
        <v>0</v>
      </c>
      <c r="F308" s="467">
        <v>0</v>
      </c>
      <c r="G308" s="467">
        <v>0</v>
      </c>
      <c r="H308" s="467">
        <v>0</v>
      </c>
      <c r="I308" s="467">
        <v>0</v>
      </c>
      <c r="J308" s="467">
        <v>0</v>
      </c>
      <c r="K308" s="467">
        <v>0</v>
      </c>
      <c r="L308" s="467">
        <v>0</v>
      </c>
      <c r="M308" s="467">
        <v>1.4830799978927129</v>
      </c>
    </row>
    <row r="309" spans="2:13">
      <c r="B309" s="171" t="s">
        <v>6</v>
      </c>
      <c r="C309" s="466">
        <v>0</v>
      </c>
      <c r="D309" s="466">
        <v>0</v>
      </c>
      <c r="E309" s="467">
        <v>0</v>
      </c>
      <c r="F309" s="467">
        <v>0</v>
      </c>
      <c r="G309" s="467">
        <v>0</v>
      </c>
      <c r="H309" s="467">
        <v>0</v>
      </c>
      <c r="I309" s="467">
        <v>0</v>
      </c>
      <c r="J309" s="467">
        <v>0</v>
      </c>
      <c r="K309" s="467">
        <v>0</v>
      </c>
      <c r="L309" s="467">
        <v>0</v>
      </c>
      <c r="M309" s="467">
        <v>0</v>
      </c>
    </row>
    <row r="310" spans="2:13">
      <c r="B310" s="171" t="s">
        <v>7</v>
      </c>
      <c r="C310" s="466">
        <v>0</v>
      </c>
      <c r="D310" s="466">
        <v>0</v>
      </c>
      <c r="E310" s="467">
        <v>0</v>
      </c>
      <c r="F310" s="467">
        <v>0</v>
      </c>
      <c r="G310" s="467">
        <v>0</v>
      </c>
      <c r="H310" s="467">
        <v>0</v>
      </c>
      <c r="I310" s="467">
        <v>0</v>
      </c>
      <c r="J310" s="467">
        <v>0</v>
      </c>
      <c r="K310" s="467">
        <v>0.93458810953557103</v>
      </c>
      <c r="L310" s="467">
        <v>2.3730205527911403</v>
      </c>
      <c r="M310" s="467">
        <v>1.1730477959092287E-3</v>
      </c>
    </row>
    <row r="311" spans="2:13">
      <c r="B311" s="171" t="s">
        <v>8</v>
      </c>
      <c r="C311" s="466">
        <v>0</v>
      </c>
      <c r="D311" s="466">
        <v>0</v>
      </c>
      <c r="E311" s="467">
        <v>0</v>
      </c>
      <c r="F311" s="467">
        <v>0</v>
      </c>
      <c r="G311" s="467">
        <v>0</v>
      </c>
      <c r="H311" s="467">
        <v>0</v>
      </c>
      <c r="I311" s="467">
        <v>0</v>
      </c>
      <c r="J311" s="467">
        <v>5.8097676826571326E-2</v>
      </c>
      <c r="K311" s="467">
        <v>1.022719599610461</v>
      </c>
      <c r="L311" s="467">
        <v>0</v>
      </c>
      <c r="M311" s="467">
        <v>5.0081420311615096E-2</v>
      </c>
    </row>
    <row r="312" spans="2:13">
      <c r="B312" s="171" t="s">
        <v>9</v>
      </c>
      <c r="C312" s="466">
        <v>0</v>
      </c>
      <c r="D312" s="466">
        <v>0</v>
      </c>
      <c r="E312" s="467">
        <v>0</v>
      </c>
      <c r="F312" s="467">
        <v>0</v>
      </c>
      <c r="G312" s="467">
        <v>0</v>
      </c>
      <c r="H312" s="467">
        <v>0</v>
      </c>
      <c r="I312" s="467">
        <v>0</v>
      </c>
      <c r="J312" s="467">
        <v>2.3363086299907714</v>
      </c>
      <c r="K312" s="467">
        <v>0.95440188883468347</v>
      </c>
      <c r="L312" s="467">
        <v>4.4832093505172838E-2</v>
      </c>
      <c r="M312" s="467">
        <v>0.11725018768027182</v>
      </c>
    </row>
    <row r="313" spans="2:13">
      <c r="B313" s="171" t="s">
        <v>10</v>
      </c>
      <c r="C313" s="466">
        <v>0</v>
      </c>
      <c r="D313" s="466">
        <v>0</v>
      </c>
      <c r="E313" s="467">
        <v>0</v>
      </c>
      <c r="F313" s="467">
        <v>0</v>
      </c>
      <c r="G313" s="467">
        <v>0</v>
      </c>
      <c r="H313" s="467">
        <v>0</v>
      </c>
      <c r="I313" s="467">
        <v>0</v>
      </c>
      <c r="J313" s="467">
        <v>0.33121998021510973</v>
      </c>
      <c r="K313" s="467">
        <v>1.6815722582001338</v>
      </c>
      <c r="L313" s="467">
        <v>0.47391754834604377</v>
      </c>
      <c r="M313" s="467">
        <v>0.22006682734732047</v>
      </c>
    </row>
    <row r="314" spans="2:13">
      <c r="B314" s="171" t="s">
        <v>11</v>
      </c>
      <c r="C314" s="466">
        <v>0</v>
      </c>
      <c r="D314" s="466">
        <v>0</v>
      </c>
      <c r="E314" s="467">
        <v>0</v>
      </c>
      <c r="F314" s="467">
        <v>0</v>
      </c>
      <c r="G314" s="467">
        <v>0</v>
      </c>
      <c r="H314" s="467">
        <v>0</v>
      </c>
      <c r="I314" s="467">
        <v>0</v>
      </c>
      <c r="J314" s="467">
        <v>0</v>
      </c>
      <c r="K314" s="467">
        <v>0</v>
      </c>
      <c r="L314" s="467">
        <v>0</v>
      </c>
      <c r="M314" s="467">
        <v>0</v>
      </c>
    </row>
    <row r="315" spans="2:13">
      <c r="B315" s="171" t="s">
        <v>12</v>
      </c>
      <c r="C315" s="466">
        <v>0</v>
      </c>
      <c r="D315" s="466">
        <v>0</v>
      </c>
      <c r="E315" s="467">
        <v>0</v>
      </c>
      <c r="F315" s="467">
        <v>0</v>
      </c>
      <c r="G315" s="467">
        <v>0</v>
      </c>
      <c r="H315" s="467">
        <v>0</v>
      </c>
      <c r="I315" s="467">
        <v>0</v>
      </c>
      <c r="J315" s="467">
        <v>1.5403146837958723E-2</v>
      </c>
      <c r="K315" s="467">
        <v>0</v>
      </c>
      <c r="L315" s="467">
        <v>0</v>
      </c>
      <c r="M315" s="467">
        <v>9.3895979032491729E-3</v>
      </c>
    </row>
    <row r="316" spans="2:13">
      <c r="B316" s="171" t="s">
        <v>604</v>
      </c>
      <c r="C316" s="466" t="s">
        <v>4</v>
      </c>
      <c r="D316" s="466" t="s">
        <v>4</v>
      </c>
      <c r="E316" s="466" t="s">
        <v>4</v>
      </c>
      <c r="F316" s="466" t="s">
        <v>4</v>
      </c>
      <c r="G316" s="466" t="s">
        <v>4</v>
      </c>
      <c r="H316" s="466" t="s">
        <v>4</v>
      </c>
      <c r="I316" s="466" t="s">
        <v>4</v>
      </c>
      <c r="J316" s="466">
        <v>0</v>
      </c>
      <c r="K316" s="467">
        <v>0</v>
      </c>
      <c r="L316" s="467">
        <v>0</v>
      </c>
      <c r="M316" s="467">
        <v>0.10699894635636863</v>
      </c>
    </row>
    <row r="317" spans="2:13">
      <c r="B317" s="171" t="s">
        <v>13</v>
      </c>
      <c r="C317" s="466">
        <v>0</v>
      </c>
      <c r="D317" s="466">
        <v>0</v>
      </c>
      <c r="E317" s="467">
        <v>0</v>
      </c>
      <c r="F317" s="467">
        <v>0</v>
      </c>
      <c r="G317" s="467">
        <v>0</v>
      </c>
      <c r="H317" s="467">
        <v>0</v>
      </c>
      <c r="I317" s="467">
        <v>0</v>
      </c>
      <c r="J317" s="467">
        <v>0</v>
      </c>
      <c r="K317" s="467">
        <v>2.8135001513763871E-2</v>
      </c>
      <c r="L317" s="467">
        <v>0</v>
      </c>
      <c r="M317" s="467">
        <v>0</v>
      </c>
    </row>
    <row r="318" spans="2:13">
      <c r="B318" s="171" t="s">
        <v>14</v>
      </c>
      <c r="C318" s="466">
        <v>0</v>
      </c>
      <c r="D318" s="466">
        <v>0</v>
      </c>
      <c r="E318" s="467">
        <v>0</v>
      </c>
      <c r="F318" s="467">
        <v>0</v>
      </c>
      <c r="G318" s="467">
        <v>0</v>
      </c>
      <c r="H318" s="467">
        <v>0</v>
      </c>
      <c r="I318" s="467">
        <v>0</v>
      </c>
      <c r="J318" s="467">
        <v>6.2652775211997323E-3</v>
      </c>
      <c r="K318" s="467">
        <v>0</v>
      </c>
      <c r="L318" s="467">
        <v>0</v>
      </c>
      <c r="M318" s="467">
        <v>0.46602173139989733</v>
      </c>
    </row>
    <row r="319" spans="2:13">
      <c r="B319" s="171" t="s">
        <v>15</v>
      </c>
      <c r="C319" s="468">
        <v>0</v>
      </c>
      <c r="D319" s="468">
        <v>0</v>
      </c>
      <c r="E319" s="468">
        <v>0</v>
      </c>
      <c r="F319" s="468">
        <v>0</v>
      </c>
      <c r="G319" s="468">
        <v>0</v>
      </c>
      <c r="H319" s="468">
        <v>0</v>
      </c>
      <c r="I319" s="468">
        <v>0</v>
      </c>
      <c r="J319" s="468">
        <v>3.0441233751552863</v>
      </c>
      <c r="K319" s="468">
        <v>1.2229843990858866</v>
      </c>
      <c r="L319" s="468">
        <v>4.1048762843269318E-2</v>
      </c>
      <c r="M319" s="468">
        <v>0.10118299155768042</v>
      </c>
    </row>
    <row r="320" spans="2:13">
      <c r="B320" s="171" t="s">
        <v>16</v>
      </c>
      <c r="C320" s="466">
        <v>0</v>
      </c>
      <c r="D320" s="466">
        <v>0</v>
      </c>
      <c r="E320" s="467">
        <v>0</v>
      </c>
      <c r="F320" s="467">
        <v>0</v>
      </c>
      <c r="G320" s="467">
        <v>0</v>
      </c>
      <c r="H320" s="467">
        <v>0</v>
      </c>
      <c r="I320" s="467">
        <v>0</v>
      </c>
      <c r="J320" s="467">
        <v>2.7132472030122119</v>
      </c>
      <c r="K320" s="467">
        <v>1.3006703063478533</v>
      </c>
      <c r="L320" s="467">
        <v>4.3460676423931081E-2</v>
      </c>
      <c r="M320" s="467">
        <v>1.3555125317739409E-2</v>
      </c>
    </row>
    <row r="321" spans="2:13">
      <c r="B321" s="171" t="s">
        <v>83</v>
      </c>
      <c r="C321" s="466">
        <v>0</v>
      </c>
      <c r="D321" s="466">
        <v>0</v>
      </c>
      <c r="E321" s="467">
        <v>0</v>
      </c>
      <c r="F321" s="467">
        <v>0</v>
      </c>
      <c r="G321" s="467">
        <v>0</v>
      </c>
      <c r="H321" s="467">
        <v>0</v>
      </c>
      <c r="I321" s="467">
        <v>0</v>
      </c>
      <c r="J321" s="467">
        <v>0</v>
      </c>
      <c r="K321" s="467">
        <v>0</v>
      </c>
      <c r="L321" s="467">
        <v>0</v>
      </c>
      <c r="M321" s="467">
        <v>0</v>
      </c>
    </row>
    <row r="322" spans="2:13">
      <c r="B322" s="171" t="s">
        <v>18</v>
      </c>
      <c r="C322" s="466">
        <v>0</v>
      </c>
      <c r="D322" s="466">
        <v>0</v>
      </c>
      <c r="E322" s="467">
        <v>0</v>
      </c>
      <c r="F322" s="467">
        <v>0</v>
      </c>
      <c r="G322" s="467">
        <v>0</v>
      </c>
      <c r="H322" s="467">
        <v>0</v>
      </c>
      <c r="I322" s="467">
        <v>0</v>
      </c>
      <c r="J322" s="467">
        <v>0.11655971865058198</v>
      </c>
      <c r="K322" s="467">
        <v>1.4516332811352299E-2</v>
      </c>
      <c r="L322" s="467">
        <v>8.9951212646048093E-2</v>
      </c>
      <c r="M322" s="467">
        <v>1.7128768422300367E-2</v>
      </c>
    </row>
    <row r="323" spans="2:13">
      <c r="B323" s="171" t="s">
        <v>19</v>
      </c>
      <c r="C323" s="466">
        <v>0</v>
      </c>
      <c r="D323" s="466">
        <v>0</v>
      </c>
      <c r="E323" s="467">
        <v>0</v>
      </c>
      <c r="F323" s="467">
        <v>0</v>
      </c>
      <c r="G323" s="467">
        <v>0</v>
      </c>
      <c r="H323" s="467">
        <v>0</v>
      </c>
      <c r="I323" s="467">
        <v>0</v>
      </c>
      <c r="J323" s="467">
        <v>0.55321630401938138</v>
      </c>
      <c r="K323" s="467">
        <v>0.28339168472502169</v>
      </c>
      <c r="L323" s="467">
        <v>0.38777504080631209</v>
      </c>
      <c r="M323" s="467">
        <v>1.138969009706692</v>
      </c>
    </row>
    <row r="324" spans="2:13" ht="13.5" thickBot="1">
      <c r="B324" s="33"/>
      <c r="C324" s="452"/>
      <c r="D324" s="452">
        <v>0</v>
      </c>
      <c r="E324" s="453"/>
      <c r="F324" s="453"/>
      <c r="G324" s="453"/>
      <c r="H324" s="453"/>
      <c r="I324" s="453"/>
      <c r="J324" s="453"/>
      <c r="K324" s="472"/>
      <c r="L324" s="472"/>
      <c r="M324" s="472"/>
    </row>
    <row r="325" spans="2:13" ht="13.5" thickTop="1">
      <c r="B325" s="160" t="s">
        <v>20</v>
      </c>
      <c r="C325" s="457">
        <f t="shared" ref="C325:K325" si="11">SUM(C307:C323)</f>
        <v>0</v>
      </c>
      <c r="D325" s="457">
        <f t="shared" si="11"/>
        <v>0</v>
      </c>
      <c r="E325" s="457">
        <f t="shared" si="11"/>
        <v>0</v>
      </c>
      <c r="F325" s="457">
        <f t="shared" si="11"/>
        <v>0</v>
      </c>
      <c r="G325" s="457">
        <f t="shared" si="11"/>
        <v>0</v>
      </c>
      <c r="H325" s="457">
        <f t="shared" si="11"/>
        <v>0</v>
      </c>
      <c r="I325" s="457">
        <f t="shared" si="11"/>
        <v>0</v>
      </c>
      <c r="J325" s="457">
        <f t="shared" si="11"/>
        <v>9.2866865857534986</v>
      </c>
      <c r="K325" s="457">
        <f t="shared" si="11"/>
        <v>7.4978031729464236</v>
      </c>
      <c r="L325" s="457">
        <f t="shared" ref="L325:M325" si="12">SUM(L307:L323)</f>
        <v>3.4848186310417484</v>
      </c>
      <c r="M325" s="469">
        <f t="shared" si="12"/>
        <v>3.7248976516917578</v>
      </c>
    </row>
    <row r="326" spans="2:13">
      <c r="B326" s="182" t="s">
        <v>206</v>
      </c>
    </row>
    <row r="327" spans="2:13">
      <c r="B327" s="182" t="s">
        <v>546</v>
      </c>
    </row>
    <row r="519" spans="2:10">
      <c r="B519" s="68" t="s">
        <v>2</v>
      </c>
      <c r="C519" s="68">
        <v>2011</v>
      </c>
      <c r="D519" s="68">
        <v>2011</v>
      </c>
      <c r="E519" s="68">
        <v>2011</v>
      </c>
      <c r="F519" s="117"/>
      <c r="G519" s="117"/>
      <c r="H519" s="117"/>
      <c r="I519" s="117"/>
      <c r="J519" s="117"/>
    </row>
    <row r="520" spans="2:10">
      <c r="B520" s="70" t="s">
        <v>3</v>
      </c>
      <c r="C520" s="98">
        <f t="shared" ref="C520:C528" si="13">SUM(C7,C37,C67,C97,C127,C157,C187,C217,C247,C277)</f>
        <v>0.37288446580310225</v>
      </c>
      <c r="D520" s="99">
        <v>61492141</v>
      </c>
      <c r="E520" s="71">
        <v>490841</v>
      </c>
      <c r="F520" s="118">
        <f>SUM(C520:E520)</f>
        <v>61982982.372884467</v>
      </c>
      <c r="G520" s="118">
        <f>SUM(D520:F520)</f>
        <v>123965964.37288447</v>
      </c>
      <c r="H520" s="118">
        <f>SUM(E520:G520)</f>
        <v>186439787.74576893</v>
      </c>
      <c r="I520" s="118">
        <f>SUM(F520:H520)</f>
        <v>372388734.49153787</v>
      </c>
      <c r="J520" s="118">
        <f>SUM(G520:I520)</f>
        <v>682794486.61019135</v>
      </c>
    </row>
    <row r="521" spans="2:10">
      <c r="B521" s="70" t="s">
        <v>5</v>
      </c>
      <c r="C521" s="98">
        <f t="shared" si="13"/>
        <v>0.29016874026363954</v>
      </c>
      <c r="D521" s="99">
        <v>62457079</v>
      </c>
      <c r="E521" s="71">
        <v>5923262</v>
      </c>
      <c r="F521" s="118">
        <f t="shared" ref="F521:J537" si="14">SUM(C521:E521)</f>
        <v>68380341.290168732</v>
      </c>
      <c r="G521" s="118">
        <f t="shared" si="14"/>
        <v>136760682.29016873</v>
      </c>
      <c r="H521" s="118">
        <f t="shared" si="14"/>
        <v>211064285.58033746</v>
      </c>
      <c r="I521" s="118">
        <f t="shared" si="14"/>
        <v>416205309.16067493</v>
      </c>
      <c r="J521" s="118">
        <f t="shared" si="14"/>
        <v>764030277.0311811</v>
      </c>
    </row>
    <row r="522" spans="2:10">
      <c r="B522" s="70" t="s">
        <v>6</v>
      </c>
      <c r="C522" s="98">
        <f t="shared" si="13"/>
        <v>2.4215142474774711</v>
      </c>
      <c r="D522" s="99">
        <v>81003939</v>
      </c>
      <c r="E522" s="71">
        <v>11609212</v>
      </c>
      <c r="F522" s="118">
        <f t="shared" si="14"/>
        <v>92613153.421514243</v>
      </c>
      <c r="G522" s="118">
        <f t="shared" si="14"/>
        <v>185226304.42151424</v>
      </c>
      <c r="H522" s="118">
        <f t="shared" si="14"/>
        <v>289448669.84302849</v>
      </c>
      <c r="I522" s="118">
        <f t="shared" si="14"/>
        <v>567288127.68605697</v>
      </c>
      <c r="J522" s="118">
        <f t="shared" si="14"/>
        <v>1041963101.9505997</v>
      </c>
    </row>
    <row r="523" spans="2:10">
      <c r="B523" s="70" t="s">
        <v>7</v>
      </c>
      <c r="C523" s="98">
        <f t="shared" si="13"/>
        <v>0.42808813347196961</v>
      </c>
      <c r="D523" s="99">
        <v>65557279</v>
      </c>
      <c r="E523" s="71">
        <v>485625</v>
      </c>
      <c r="F523" s="118">
        <f t="shared" si="14"/>
        <v>66042904.428088136</v>
      </c>
      <c r="G523" s="118">
        <f t="shared" si="14"/>
        <v>132085808.42808813</v>
      </c>
      <c r="H523" s="118">
        <f t="shared" si="14"/>
        <v>198614337.85617626</v>
      </c>
      <c r="I523" s="118">
        <f t="shared" si="14"/>
        <v>396743050.71235251</v>
      </c>
      <c r="J523" s="118">
        <f t="shared" si="14"/>
        <v>727443196.99661684</v>
      </c>
    </row>
    <row r="524" spans="2:10">
      <c r="B524" s="70" t="s">
        <v>8</v>
      </c>
      <c r="C524" s="98">
        <f t="shared" si="13"/>
        <v>0.45789375346634309</v>
      </c>
      <c r="D524" s="99">
        <v>101626281</v>
      </c>
      <c r="E524" s="71">
        <v>122309</v>
      </c>
      <c r="F524" s="118">
        <f t="shared" si="14"/>
        <v>101748590.45789376</v>
      </c>
      <c r="G524" s="118">
        <f t="shared" si="14"/>
        <v>203497180.45789376</v>
      </c>
      <c r="H524" s="118">
        <f t="shared" si="14"/>
        <v>305368079.91578752</v>
      </c>
      <c r="I524" s="118">
        <f t="shared" si="14"/>
        <v>610613850.83157504</v>
      </c>
      <c r="J524" s="118">
        <f t="shared" si="14"/>
        <v>1119479111.2052565</v>
      </c>
    </row>
    <row r="525" spans="2:10">
      <c r="B525" s="70" t="s">
        <v>9</v>
      </c>
      <c r="C525" s="98">
        <f t="shared" si="13"/>
        <v>1.9052554299013771</v>
      </c>
      <c r="D525" s="99">
        <v>240177534</v>
      </c>
      <c r="E525" s="71">
        <v>9066962</v>
      </c>
      <c r="F525" s="118">
        <f t="shared" si="14"/>
        <v>249244497.90525544</v>
      </c>
      <c r="G525" s="118">
        <f t="shared" si="14"/>
        <v>498488993.90525544</v>
      </c>
      <c r="H525" s="118">
        <f t="shared" si="14"/>
        <v>756800453.81051087</v>
      </c>
      <c r="I525" s="118">
        <f t="shared" si="14"/>
        <v>1504533945.6210217</v>
      </c>
      <c r="J525" s="118">
        <f t="shared" si="14"/>
        <v>2759823393.3367882</v>
      </c>
    </row>
    <row r="526" spans="2:10">
      <c r="B526" s="70" t="s">
        <v>10</v>
      </c>
      <c r="C526" s="98">
        <f t="shared" si="13"/>
        <v>15.764206095170966</v>
      </c>
      <c r="D526" s="99">
        <v>540025914</v>
      </c>
      <c r="E526" s="71">
        <v>9994421</v>
      </c>
      <c r="F526" s="118">
        <f t="shared" si="14"/>
        <v>550020350.76420605</v>
      </c>
      <c r="G526" s="118">
        <f t="shared" si="14"/>
        <v>1100040685.7642059</v>
      </c>
      <c r="H526" s="118">
        <f t="shared" si="14"/>
        <v>1660055457.5284119</v>
      </c>
      <c r="I526" s="118">
        <f t="shared" si="14"/>
        <v>3310116494.0568237</v>
      </c>
      <c r="J526" s="118">
        <f t="shared" si="14"/>
        <v>6070212637.3494415</v>
      </c>
    </row>
    <row r="527" spans="2:10">
      <c r="B527" s="70" t="s">
        <v>11</v>
      </c>
      <c r="C527" s="98">
        <f t="shared" si="13"/>
        <v>0.87103418895920681</v>
      </c>
      <c r="D527" s="99">
        <v>164575649</v>
      </c>
      <c r="E527" s="71">
        <v>2576775</v>
      </c>
      <c r="F527" s="118">
        <f t="shared" si="14"/>
        <v>167152424.87103418</v>
      </c>
      <c r="G527" s="118">
        <f t="shared" si="14"/>
        <v>334304848.87103415</v>
      </c>
      <c r="H527" s="118">
        <f t="shared" si="14"/>
        <v>504034048.74206829</v>
      </c>
      <c r="I527" s="118">
        <f t="shared" si="14"/>
        <v>1005491322.4841366</v>
      </c>
      <c r="J527" s="118">
        <f t="shared" si="14"/>
        <v>1843830220.097239</v>
      </c>
    </row>
    <row r="528" spans="2:10">
      <c r="B528" s="70" t="s">
        <v>12</v>
      </c>
      <c r="C528" s="98">
        <f t="shared" si="13"/>
        <v>3.2923475092795154</v>
      </c>
      <c r="D528" s="99">
        <v>275953379</v>
      </c>
      <c r="E528" s="71">
        <v>4130939</v>
      </c>
      <c r="F528" s="118">
        <f t="shared" si="14"/>
        <v>280084321.29234749</v>
      </c>
      <c r="G528" s="118">
        <f t="shared" si="14"/>
        <v>560168639.29234743</v>
      </c>
      <c r="H528" s="118">
        <f t="shared" si="14"/>
        <v>844383899.58469486</v>
      </c>
      <c r="I528" s="118">
        <f t="shared" si="14"/>
        <v>1684636860.1693897</v>
      </c>
      <c r="J528" s="118">
        <f t="shared" si="14"/>
        <v>3089189399.046432</v>
      </c>
    </row>
    <row r="529" spans="2:10">
      <c r="B529" s="70" t="s">
        <v>13</v>
      </c>
      <c r="C529" s="98">
        <f t="shared" ref="C529:C537" si="15">SUM(C17,C47,C77,C107,C137,C167,C197,C227,C257,C287)</f>
        <v>1.6719683128212051</v>
      </c>
      <c r="D529" s="99">
        <v>476733227</v>
      </c>
      <c r="E529" s="71">
        <v>4596842</v>
      </c>
      <c r="F529" s="118">
        <f t="shared" si="14"/>
        <v>481330070.67196834</v>
      </c>
      <c r="G529" s="118">
        <f t="shared" si="14"/>
        <v>962660139.67196834</v>
      </c>
      <c r="H529" s="118">
        <f t="shared" si="14"/>
        <v>1448587052.3439367</v>
      </c>
      <c r="I529" s="118">
        <f t="shared" si="14"/>
        <v>2892577262.6878734</v>
      </c>
      <c r="J529" s="118">
        <f t="shared" si="14"/>
        <v>5303824454.7037783</v>
      </c>
    </row>
    <row r="530" spans="2:10">
      <c r="B530" s="70" t="s">
        <v>14</v>
      </c>
      <c r="C530" s="98">
        <f t="shared" si="15"/>
        <v>0.78243172521947846</v>
      </c>
      <c r="D530" s="99">
        <v>166473813</v>
      </c>
      <c r="E530" s="71">
        <v>10670280</v>
      </c>
      <c r="F530" s="118">
        <f t="shared" si="14"/>
        <v>177144093.78243172</v>
      </c>
      <c r="G530" s="118">
        <f t="shared" si="14"/>
        <v>354288186.78243172</v>
      </c>
      <c r="H530" s="118">
        <f t="shared" si="14"/>
        <v>542102560.56486344</v>
      </c>
      <c r="I530" s="118">
        <f t="shared" si="14"/>
        <v>1073534841.1297269</v>
      </c>
      <c r="J530" s="118">
        <f t="shared" si="14"/>
        <v>1969925588.4770222</v>
      </c>
    </row>
    <row r="531" spans="2:10">
      <c r="B531" s="70" t="s">
        <v>15</v>
      </c>
      <c r="C531" s="98">
        <f t="shared" si="15"/>
        <v>0.11766422574801154</v>
      </c>
      <c r="D531" s="99">
        <v>75661495</v>
      </c>
      <c r="E531" s="71">
        <v>2385243</v>
      </c>
      <c r="F531" s="118">
        <f t="shared" si="14"/>
        <v>78046738.117664233</v>
      </c>
      <c r="G531" s="118">
        <f t="shared" si="14"/>
        <v>156093476.11766422</v>
      </c>
      <c r="H531" s="118">
        <f t="shared" si="14"/>
        <v>236525457.23532844</v>
      </c>
      <c r="I531" s="118">
        <f t="shared" si="14"/>
        <v>470665671.47065687</v>
      </c>
      <c r="J531" s="118">
        <f t="shared" si="14"/>
        <v>863284604.82364953</v>
      </c>
    </row>
    <row r="532" spans="2:10">
      <c r="B532" s="70" t="s">
        <v>16</v>
      </c>
      <c r="C532" s="98">
        <f t="shared" si="15"/>
        <v>2.7467447766659321</v>
      </c>
      <c r="D532" s="99">
        <v>181948407</v>
      </c>
      <c r="E532" s="71">
        <v>1787025</v>
      </c>
      <c r="F532" s="118">
        <f t="shared" si="14"/>
        <v>183735434.74674478</v>
      </c>
      <c r="G532" s="118">
        <f t="shared" si="14"/>
        <v>367470866.74674475</v>
      </c>
      <c r="H532" s="118">
        <f t="shared" si="14"/>
        <v>552993326.4934895</v>
      </c>
      <c r="I532" s="118">
        <f t="shared" si="14"/>
        <v>1104199627.986979</v>
      </c>
      <c r="J532" s="118">
        <f t="shared" si="14"/>
        <v>2024663821.2272134</v>
      </c>
    </row>
    <row r="533" spans="2:10">
      <c r="B533" s="70" t="s">
        <v>83</v>
      </c>
      <c r="C533" s="98">
        <f t="shared" si="15"/>
        <v>0</v>
      </c>
      <c r="D533" s="99">
        <v>46836553</v>
      </c>
      <c r="E533" s="71">
        <v>1054923</v>
      </c>
      <c r="F533" s="118">
        <f t="shared" si="14"/>
        <v>47891476</v>
      </c>
      <c r="G533" s="118">
        <f t="shared" si="14"/>
        <v>95782952</v>
      </c>
      <c r="H533" s="118">
        <f t="shared" si="14"/>
        <v>144729351</v>
      </c>
      <c r="I533" s="118">
        <f t="shared" si="14"/>
        <v>288403779</v>
      </c>
      <c r="J533" s="118">
        <f t="shared" si="14"/>
        <v>528916082</v>
      </c>
    </row>
    <row r="534" spans="2:10">
      <c r="B534" s="70" t="s">
        <v>18</v>
      </c>
      <c r="C534" s="98">
        <f t="shared" si="15"/>
        <v>0</v>
      </c>
      <c r="D534" s="99">
        <v>47220395</v>
      </c>
      <c r="E534" s="71">
        <v>3579478</v>
      </c>
      <c r="F534" s="118">
        <f t="shared" si="14"/>
        <v>50799873</v>
      </c>
      <c r="G534" s="118">
        <f t="shared" si="14"/>
        <v>101599746</v>
      </c>
      <c r="H534" s="118">
        <f t="shared" si="14"/>
        <v>155979097</v>
      </c>
      <c r="I534" s="118">
        <f t="shared" si="14"/>
        <v>308378716</v>
      </c>
      <c r="J534" s="118">
        <f t="shared" si="14"/>
        <v>565957559</v>
      </c>
    </row>
    <row r="535" spans="2:10">
      <c r="B535" s="70" t="s">
        <v>19</v>
      </c>
      <c r="C535" s="98">
        <f t="shared" si="15"/>
        <v>6.98205412212286</v>
      </c>
      <c r="D535" s="99">
        <v>153360425</v>
      </c>
      <c r="E535" s="71">
        <v>28803919.800000001</v>
      </c>
      <c r="F535" s="118">
        <f t="shared" si="14"/>
        <v>182164351.78205413</v>
      </c>
      <c r="G535" s="118">
        <f t="shared" si="14"/>
        <v>364328696.58205414</v>
      </c>
      <c r="H535" s="118">
        <f t="shared" si="14"/>
        <v>575296968.16410828</v>
      </c>
      <c r="I535" s="118">
        <f t="shared" si="14"/>
        <v>1121790016.5282166</v>
      </c>
      <c r="J535" s="118">
        <f t="shared" si="14"/>
        <v>2061415681.274379</v>
      </c>
    </row>
    <row r="536" spans="2:10">
      <c r="B536" s="68"/>
      <c r="C536" s="98">
        <f t="shared" si="15"/>
        <v>0</v>
      </c>
      <c r="D536" s="99">
        <v>0</v>
      </c>
      <c r="E536" s="71">
        <v>0</v>
      </c>
      <c r="F536" s="118">
        <f t="shared" si="14"/>
        <v>0</v>
      </c>
      <c r="G536" s="118">
        <f t="shared" si="14"/>
        <v>0</v>
      </c>
      <c r="H536" s="118">
        <f t="shared" si="14"/>
        <v>0</v>
      </c>
      <c r="I536" s="118">
        <f t="shared" si="14"/>
        <v>0</v>
      </c>
      <c r="J536" s="118">
        <f t="shared" si="14"/>
        <v>0</v>
      </c>
    </row>
    <row r="537" spans="2:10">
      <c r="B537" s="72" t="s">
        <v>20</v>
      </c>
      <c r="C537" s="98">
        <f t="shared" si="15"/>
        <v>38.104255726371079</v>
      </c>
      <c r="D537" s="99">
        <v>2741103510</v>
      </c>
      <c r="E537" s="71">
        <v>97278056.799999997</v>
      </c>
      <c r="F537" s="119">
        <f t="shared" si="14"/>
        <v>2838381604.9042559</v>
      </c>
      <c r="G537" s="119">
        <f t="shared" si="14"/>
        <v>5676763171.7042561</v>
      </c>
      <c r="H537" s="119">
        <f t="shared" si="14"/>
        <v>8612422833.4085121</v>
      </c>
      <c r="I537" s="119">
        <f t="shared" si="14"/>
        <v>17127567610.017025</v>
      </c>
      <c r="J537" s="119">
        <f t="shared" si="14"/>
        <v>31416753615.129791</v>
      </c>
    </row>
    <row r="538" spans="2:10">
      <c r="B538" s="69"/>
      <c r="C538" s="100"/>
      <c r="D538" s="100"/>
      <c r="E538" s="69"/>
      <c r="F538" s="117"/>
      <c r="G538" s="117"/>
      <c r="H538" s="117"/>
      <c r="I538" s="117"/>
      <c r="J538" s="117"/>
    </row>
  </sheetData>
  <hyperlinks>
    <hyperlink ref="H4" location="'Indice Regiones'!A1" display="&lt; Volver &gt;" xr:uid="{00000000-0004-0000-0800-000000000000}"/>
    <hyperlink ref="H34" location="'Indice Regiones'!A1" display="&lt; Volver &gt;" xr:uid="{00000000-0004-0000-0800-000001000000}"/>
    <hyperlink ref="H64" location="'Indice Regiones'!A1" display="&lt; Volver &gt;" xr:uid="{00000000-0004-0000-0800-000002000000}"/>
    <hyperlink ref="H94" location="'Indice Regiones'!A1" display="&lt; Volver &gt;" xr:uid="{00000000-0004-0000-0800-000003000000}"/>
    <hyperlink ref="H124" location="'Indice Regiones'!A1" display="&lt; Volver &gt;" xr:uid="{00000000-0004-0000-0800-000004000000}"/>
    <hyperlink ref="H154" location="'Indice Regiones'!A1" display="&lt; Volver &gt;" xr:uid="{00000000-0004-0000-0800-000005000000}"/>
    <hyperlink ref="H184" location="'Indice Regiones'!A1" display="&lt; Volver &gt;" xr:uid="{00000000-0004-0000-0800-000006000000}"/>
    <hyperlink ref="H214" location="'Indice Regiones'!A1" display="&lt; Volver &gt;" xr:uid="{00000000-0004-0000-0800-000007000000}"/>
    <hyperlink ref="H244" location="'Indice Regiones'!A1" display="&lt; Volver &gt;" xr:uid="{00000000-0004-0000-0800-000008000000}"/>
    <hyperlink ref="H274" location="'Indice Regiones'!A1" display="&lt; Volver &gt;" xr:uid="{00000000-0004-0000-0800-000009000000}"/>
    <hyperlink ref="H304" location="'Indice Regiones'!A1" display="&lt; Volver &gt;" xr:uid="{00000000-0004-0000-0800-00000A000000}"/>
  </hyperlinks>
  <pageMargins left="0.7" right="0.7" top="0.75" bottom="0.75" header="0.3" footer="0.3"/>
  <pageSetup orientation="portrait" r:id="rId1"/>
  <ignoredErrors>
    <ignoredError sqref="C25:E25 C55:E55 C85:E85 C115:E115 D145:E145 C175:E175 C205:E205 C235:E235 C265:E265 C295:E295"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W92"/>
  <sheetViews>
    <sheetView showGridLines="0" zoomScale="90" zoomScaleNormal="90" workbookViewId="0">
      <selection activeCell="H94" sqref="H94"/>
    </sheetView>
  </sheetViews>
  <sheetFormatPr baseColWidth="10" defaultColWidth="12" defaultRowHeight="12"/>
  <cols>
    <col min="1" max="1" width="3.7109375" style="11" customWidth="1"/>
    <col min="2" max="2" width="16.42578125" style="11" customWidth="1"/>
    <col min="3" max="12" width="11.7109375" style="11" customWidth="1"/>
    <col min="13" max="14" width="12.42578125" style="11" customWidth="1"/>
    <col min="15" max="15" width="12.28515625" style="11" bestFit="1" customWidth="1"/>
    <col min="16" max="19" width="12.28515625" style="29" bestFit="1" customWidth="1"/>
    <col min="20" max="20" width="13.28515625" style="26" bestFit="1" customWidth="1"/>
    <col min="21" max="16384" width="12" style="11"/>
  </cols>
  <sheetData>
    <row r="1" spans="2:23">
      <c r="B1" s="186" t="s">
        <v>136</v>
      </c>
      <c r="C1" s="14"/>
    </row>
    <row r="2" spans="2:23" ht="14.25" customHeight="1">
      <c r="B2" s="211" t="s">
        <v>82</v>
      </c>
      <c r="C2" s="211"/>
      <c r="D2" s="212"/>
      <c r="I2" s="12"/>
    </row>
    <row r="3" spans="2:23" ht="12.75">
      <c r="B3" s="1" t="s">
        <v>787</v>
      </c>
      <c r="C3" s="15"/>
      <c r="K3"/>
      <c r="O3" s="104" t="s">
        <v>182</v>
      </c>
    </row>
    <row r="4" spans="2:23">
      <c r="B4" s="2" t="s">
        <v>788</v>
      </c>
    </row>
    <row r="5" spans="2:23" ht="14.25" customHeight="1">
      <c r="B5" s="204" t="s">
        <v>2</v>
      </c>
      <c r="C5" s="205">
        <v>2001</v>
      </c>
      <c r="D5" s="205">
        <v>2002</v>
      </c>
      <c r="E5" s="206">
        <v>2003</v>
      </c>
      <c r="F5" s="206">
        <v>2004</v>
      </c>
      <c r="G5" s="206" t="s">
        <v>210</v>
      </c>
      <c r="H5" s="206">
        <v>2006</v>
      </c>
      <c r="I5" s="206">
        <v>2007</v>
      </c>
      <c r="J5" s="206">
        <v>2008</v>
      </c>
      <c r="K5" s="205">
        <v>2009</v>
      </c>
      <c r="L5" s="205">
        <v>2010</v>
      </c>
      <c r="M5" s="205">
        <v>2011</v>
      </c>
      <c r="N5" s="205">
        <v>2012</v>
      </c>
      <c r="O5" s="206">
        <v>2013</v>
      </c>
      <c r="P5" s="206">
        <v>2014</v>
      </c>
      <c r="Q5" s="205" t="s">
        <v>470</v>
      </c>
      <c r="R5" s="205">
        <v>2016</v>
      </c>
      <c r="S5" s="205">
        <v>2017</v>
      </c>
      <c r="T5" s="205">
        <v>2018</v>
      </c>
      <c r="U5" s="205">
        <v>2019</v>
      </c>
      <c r="V5" s="205">
        <v>2020</v>
      </c>
      <c r="W5" s="303">
        <v>2021</v>
      </c>
    </row>
    <row r="6" spans="2:23" ht="14.25" customHeight="1">
      <c r="B6" s="208" t="s">
        <v>3</v>
      </c>
      <c r="C6" s="473">
        <v>0</v>
      </c>
      <c r="D6" s="473">
        <v>0</v>
      </c>
      <c r="E6" s="473">
        <v>0</v>
      </c>
      <c r="F6" s="473">
        <v>0</v>
      </c>
      <c r="G6" s="473">
        <v>0</v>
      </c>
      <c r="H6" s="473">
        <v>0</v>
      </c>
      <c r="I6" s="473">
        <v>0</v>
      </c>
      <c r="J6" s="474">
        <v>40.136097130900644</v>
      </c>
      <c r="K6" s="474">
        <v>70.022026722779557</v>
      </c>
      <c r="L6" s="474">
        <v>37.99584603813382</v>
      </c>
      <c r="M6" s="474">
        <v>63.511620863397766</v>
      </c>
      <c r="N6" s="474">
        <v>61.098852328343682</v>
      </c>
      <c r="O6" s="475">
        <v>51.437682542240751</v>
      </c>
      <c r="P6" s="475">
        <v>43.19254755794141</v>
      </c>
      <c r="Q6" s="475">
        <v>67.423968446122615</v>
      </c>
      <c r="R6" s="475">
        <v>96.501636761730893</v>
      </c>
      <c r="S6" s="475">
        <v>82.619682152192496</v>
      </c>
      <c r="T6" s="474">
        <v>66.952412341566585</v>
      </c>
      <c r="U6" s="474">
        <v>80.395109860418145</v>
      </c>
      <c r="V6" s="474">
        <v>58.400835368489773</v>
      </c>
      <c r="W6" s="474">
        <v>56.551979872772542</v>
      </c>
    </row>
    <row r="7" spans="2:23">
      <c r="B7" s="208" t="s">
        <v>5</v>
      </c>
      <c r="C7" s="474">
        <v>79.955013046791237</v>
      </c>
      <c r="D7" s="474">
        <v>74.184718417066279</v>
      </c>
      <c r="E7" s="474">
        <v>60.068714610623644</v>
      </c>
      <c r="F7" s="474">
        <v>43.129211108694506</v>
      </c>
      <c r="G7" s="474">
        <v>64.5832408524047</v>
      </c>
      <c r="H7" s="474">
        <v>51.226474673075884</v>
      </c>
      <c r="I7" s="474">
        <v>76.069264635494335</v>
      </c>
      <c r="J7" s="474">
        <v>38.503906673977966</v>
      </c>
      <c r="K7" s="474">
        <v>52.801368566321656</v>
      </c>
      <c r="L7" s="474">
        <v>69.633748708209126</v>
      </c>
      <c r="M7" s="474">
        <v>86.901187849759765</v>
      </c>
      <c r="N7" s="474">
        <v>73.417066034357049</v>
      </c>
      <c r="O7" s="475">
        <v>76.632632934868326</v>
      </c>
      <c r="P7" s="475">
        <v>71.488870027709098</v>
      </c>
      <c r="Q7" s="475">
        <v>67.110122987376997</v>
      </c>
      <c r="R7" s="475">
        <v>69.202491389979045</v>
      </c>
      <c r="S7" s="475">
        <v>74.268836249604846</v>
      </c>
      <c r="T7" s="474">
        <v>104.66848400685043</v>
      </c>
      <c r="U7" s="474">
        <v>118.14031449430118</v>
      </c>
      <c r="V7" s="474">
        <v>105.68279103945999</v>
      </c>
      <c r="W7" s="474">
        <v>55.670172139028274</v>
      </c>
    </row>
    <row r="8" spans="2:23">
      <c r="B8" s="208" t="s">
        <v>6</v>
      </c>
      <c r="C8" s="474">
        <v>86.940817039847076</v>
      </c>
      <c r="D8" s="474">
        <v>82.545337265999677</v>
      </c>
      <c r="E8" s="474">
        <v>92.396680643828489</v>
      </c>
      <c r="F8" s="474">
        <v>74.989025930708593</v>
      </c>
      <c r="G8" s="474">
        <v>89.316554952356171</v>
      </c>
      <c r="H8" s="474">
        <v>84.46977046135062</v>
      </c>
      <c r="I8" s="474">
        <v>95.57784798529579</v>
      </c>
      <c r="J8" s="474">
        <v>115.8248092245413</v>
      </c>
      <c r="K8" s="474">
        <v>124.06666329877453</v>
      </c>
      <c r="L8" s="474">
        <v>123.03428656469855</v>
      </c>
      <c r="M8" s="474">
        <v>142.17512658556029</v>
      </c>
      <c r="N8" s="474">
        <v>155.06616236649069</v>
      </c>
      <c r="O8" s="475">
        <v>145.09072796063924</v>
      </c>
      <c r="P8" s="475">
        <v>126.2959427901791</v>
      </c>
      <c r="Q8" s="475">
        <v>161.76582097724375</v>
      </c>
      <c r="R8" s="475">
        <v>190.78418786952906</v>
      </c>
      <c r="S8" s="475">
        <v>242.17952458848657</v>
      </c>
      <c r="T8" s="474">
        <v>166.82689638393134</v>
      </c>
      <c r="U8" s="474">
        <v>151.24644994332886</v>
      </c>
      <c r="V8" s="474">
        <v>114.66703559125081</v>
      </c>
      <c r="W8" s="474">
        <v>88.119000205460509</v>
      </c>
    </row>
    <row r="9" spans="2:23">
      <c r="B9" s="208" t="s">
        <v>7</v>
      </c>
      <c r="C9" s="474">
        <v>74.246260384391547</v>
      </c>
      <c r="D9" s="474">
        <v>60.674389025702339</v>
      </c>
      <c r="E9" s="474">
        <v>47.582231906934581</v>
      </c>
      <c r="F9" s="474">
        <v>46.23282017283934</v>
      </c>
      <c r="G9" s="474">
        <v>67.96708099147267</v>
      </c>
      <c r="H9" s="474">
        <v>64.768422998232978</v>
      </c>
      <c r="I9" s="474">
        <v>51.39275637072253</v>
      </c>
      <c r="J9" s="474">
        <v>86.473150887606508</v>
      </c>
      <c r="K9" s="474">
        <v>99.329725619018234</v>
      </c>
      <c r="L9" s="474">
        <v>79.742497430620929</v>
      </c>
      <c r="M9" s="474">
        <v>98.871728903485405</v>
      </c>
      <c r="N9" s="474">
        <v>97.929611833015258</v>
      </c>
      <c r="O9" s="475">
        <v>73.512024762402504</v>
      </c>
      <c r="P9" s="475">
        <v>83.997116978878921</v>
      </c>
      <c r="Q9" s="475">
        <v>96.89303305158758</v>
      </c>
      <c r="R9" s="475">
        <v>103.458000335874</v>
      </c>
      <c r="S9" s="475">
        <v>109.76057759979327</v>
      </c>
      <c r="T9" s="474">
        <v>92.123776145514356</v>
      </c>
      <c r="U9" s="474">
        <v>110.55249762806699</v>
      </c>
      <c r="V9" s="474">
        <v>104.57317564340485</v>
      </c>
      <c r="W9" s="474">
        <v>94.044315356855932</v>
      </c>
    </row>
    <row r="10" spans="2:23">
      <c r="B10" s="208" t="s">
        <v>8</v>
      </c>
      <c r="C10" s="474">
        <v>95.068825392023683</v>
      </c>
      <c r="D10" s="474">
        <v>90.003364008556218</v>
      </c>
      <c r="E10" s="474">
        <v>75.67857590973054</v>
      </c>
      <c r="F10" s="474">
        <v>73.697581248709952</v>
      </c>
      <c r="G10" s="474">
        <v>71.429634531934298</v>
      </c>
      <c r="H10" s="474">
        <v>91.497437035183566</v>
      </c>
      <c r="I10" s="474">
        <v>91.74983843670752</v>
      </c>
      <c r="J10" s="474">
        <v>115.36066476051944</v>
      </c>
      <c r="K10" s="474">
        <v>137.29415605991136</v>
      </c>
      <c r="L10" s="474">
        <v>99.921190426247918</v>
      </c>
      <c r="M10" s="474">
        <v>100.29767687502199</v>
      </c>
      <c r="N10" s="474">
        <v>110.04807130134266</v>
      </c>
      <c r="O10" s="475">
        <v>108.85635193996092</v>
      </c>
      <c r="P10" s="475">
        <v>116.13046511607064</v>
      </c>
      <c r="Q10" s="475">
        <v>151.21785015147677</v>
      </c>
      <c r="R10" s="475">
        <v>162.10333078841944</v>
      </c>
      <c r="S10" s="475">
        <v>176.55249219688676</v>
      </c>
      <c r="T10" s="474">
        <v>150.8368889092163</v>
      </c>
      <c r="U10" s="474">
        <v>168.85338608502491</v>
      </c>
      <c r="V10" s="474">
        <v>129.16535051376127</v>
      </c>
      <c r="W10" s="474">
        <v>115.10271682010352</v>
      </c>
    </row>
    <row r="11" spans="2:23">
      <c r="B11" s="208" t="s">
        <v>9</v>
      </c>
      <c r="C11" s="474">
        <v>119.65572167130867</v>
      </c>
      <c r="D11" s="474">
        <v>129.70919567388552</v>
      </c>
      <c r="E11" s="474">
        <v>108.51206152364171</v>
      </c>
      <c r="F11" s="474">
        <v>88.554409252344612</v>
      </c>
      <c r="G11" s="474">
        <v>78.962886742545379</v>
      </c>
      <c r="H11" s="474">
        <v>70.371781688602383</v>
      </c>
      <c r="I11" s="474">
        <v>78.552847787333604</v>
      </c>
      <c r="J11" s="474">
        <v>99.600791808372705</v>
      </c>
      <c r="K11" s="474">
        <v>115.25133343251863</v>
      </c>
      <c r="L11" s="474">
        <v>114.10849554752816</v>
      </c>
      <c r="M11" s="474">
        <v>126.09164116281821</v>
      </c>
      <c r="N11" s="474">
        <v>128.86599815406174</v>
      </c>
      <c r="O11" s="475">
        <v>167.05592250663832</v>
      </c>
      <c r="P11" s="475">
        <v>150.92795338039065</v>
      </c>
      <c r="Q11" s="475">
        <v>170.06938114017208</v>
      </c>
      <c r="R11" s="475">
        <v>140.90424663544502</v>
      </c>
      <c r="S11" s="475">
        <v>139.68102097413356</v>
      </c>
      <c r="T11" s="474">
        <v>118.91075779527029</v>
      </c>
      <c r="U11" s="474">
        <v>122.63138422179129</v>
      </c>
      <c r="V11" s="474">
        <v>106.2035996396985</v>
      </c>
      <c r="W11" s="474">
        <v>112.94390336770846</v>
      </c>
    </row>
    <row r="12" spans="2:23">
      <c r="B12" s="208" t="s">
        <v>10</v>
      </c>
      <c r="C12" s="474">
        <v>195.29456785319996</v>
      </c>
      <c r="D12" s="474">
        <v>216.84049111143895</v>
      </c>
      <c r="E12" s="474">
        <v>156.57883127728297</v>
      </c>
      <c r="F12" s="474">
        <v>186.76312509958939</v>
      </c>
      <c r="G12" s="474">
        <v>142.69879615802807</v>
      </c>
      <c r="H12" s="474">
        <v>195.85575221715601</v>
      </c>
      <c r="I12" s="474">
        <v>168.26288080761759</v>
      </c>
      <c r="J12" s="474">
        <v>184.62581157943325</v>
      </c>
      <c r="K12" s="474">
        <v>223.68376635683674</v>
      </c>
      <c r="L12" s="474">
        <v>184.57488136661917</v>
      </c>
      <c r="M12" s="474">
        <v>225.20645525085126</v>
      </c>
      <c r="N12" s="474">
        <v>194.95607382701488</v>
      </c>
      <c r="O12" s="475">
        <v>197.75747858594661</v>
      </c>
      <c r="P12" s="475">
        <v>197.99204859243883</v>
      </c>
      <c r="Q12" s="475">
        <v>208.57109286348518</v>
      </c>
      <c r="R12" s="475">
        <v>266.82254010395877</v>
      </c>
      <c r="S12" s="475">
        <v>230.53722571159827</v>
      </c>
      <c r="T12" s="474">
        <v>216.5707772425769</v>
      </c>
      <c r="U12" s="474">
        <v>201.4427926597387</v>
      </c>
      <c r="V12" s="474">
        <v>191.2594189574053</v>
      </c>
      <c r="W12" s="474">
        <v>259.59928531352483</v>
      </c>
    </row>
    <row r="13" spans="2:23">
      <c r="B13" s="208" t="s">
        <v>11</v>
      </c>
      <c r="C13" s="474">
        <v>81.336237872143144</v>
      </c>
      <c r="D13" s="474">
        <v>76.143292066625264</v>
      </c>
      <c r="E13" s="474">
        <v>58.591658603272506</v>
      </c>
      <c r="F13" s="474">
        <v>65.023560868636622</v>
      </c>
      <c r="G13" s="474">
        <v>47.862728704546747</v>
      </c>
      <c r="H13" s="474">
        <v>64.94316481321313</v>
      </c>
      <c r="I13" s="474">
        <v>74.732827489377044</v>
      </c>
      <c r="J13" s="474">
        <v>108.65275459551363</v>
      </c>
      <c r="K13" s="474">
        <v>109.51191283939474</v>
      </c>
      <c r="L13" s="474">
        <v>96.456569271464446</v>
      </c>
      <c r="M13" s="474">
        <v>112.71329081956864</v>
      </c>
      <c r="N13" s="474">
        <v>132.82627451284179</v>
      </c>
      <c r="O13" s="475">
        <v>99.793990534079654</v>
      </c>
      <c r="P13" s="475">
        <v>110.64469306987009</v>
      </c>
      <c r="Q13" s="475">
        <v>94.960355226552153</v>
      </c>
      <c r="R13" s="475">
        <v>112.37828686967811</v>
      </c>
      <c r="S13" s="475">
        <v>124.27228621208272</v>
      </c>
      <c r="T13" s="474">
        <v>117.27382064743141</v>
      </c>
      <c r="U13" s="474">
        <v>143.78705465294863</v>
      </c>
      <c r="V13" s="474">
        <v>95.39206776370763</v>
      </c>
      <c r="W13" s="474">
        <v>91.132715783581602</v>
      </c>
    </row>
    <row r="14" spans="2:23">
      <c r="B14" s="208" t="s">
        <v>12</v>
      </c>
      <c r="C14" s="474">
        <v>107.41175441103405</v>
      </c>
      <c r="D14" s="474">
        <v>84.469065811297895</v>
      </c>
      <c r="E14" s="474">
        <v>74.786448583683708</v>
      </c>
      <c r="F14" s="474">
        <v>77.136604918156777</v>
      </c>
      <c r="G14" s="474">
        <v>87.512589769278748</v>
      </c>
      <c r="H14" s="474">
        <v>74.759037648365492</v>
      </c>
      <c r="I14" s="474">
        <v>97.399700414837397</v>
      </c>
      <c r="J14" s="474">
        <v>107.05140795940292</v>
      </c>
      <c r="K14" s="474">
        <v>181.70239218370182</v>
      </c>
      <c r="L14" s="474">
        <v>134.10882874824875</v>
      </c>
      <c r="M14" s="474">
        <v>153.72417376411019</v>
      </c>
      <c r="N14" s="474">
        <v>156.76009770115792</v>
      </c>
      <c r="O14" s="475">
        <v>164.96249610492004</v>
      </c>
      <c r="P14" s="475">
        <v>132.17169260145022</v>
      </c>
      <c r="Q14" s="475">
        <v>167.16929363408448</v>
      </c>
      <c r="R14" s="475">
        <v>154.83827557319546</v>
      </c>
      <c r="S14" s="475">
        <v>187.88607312394683</v>
      </c>
      <c r="T14" s="474">
        <v>174.22191973938448</v>
      </c>
      <c r="U14" s="474">
        <v>404.29549398302913</v>
      </c>
      <c r="V14" s="474">
        <v>255.37044223327302</v>
      </c>
      <c r="W14" s="474">
        <v>179.32666973013554</v>
      </c>
    </row>
    <row r="15" spans="2:23">
      <c r="B15" s="208" t="s">
        <v>604</v>
      </c>
      <c r="C15" s="473">
        <v>0</v>
      </c>
      <c r="D15" s="473"/>
      <c r="E15" s="473"/>
      <c r="F15" s="473"/>
      <c r="G15" s="473"/>
      <c r="H15" s="473"/>
      <c r="I15" s="473"/>
      <c r="J15" s="473"/>
      <c r="K15" s="473"/>
      <c r="L15" s="473"/>
      <c r="M15" s="473"/>
      <c r="N15" s="473"/>
      <c r="O15" s="473"/>
      <c r="P15" s="473"/>
      <c r="Q15" s="473"/>
      <c r="R15" s="473"/>
      <c r="S15" s="473"/>
      <c r="T15" s="473"/>
      <c r="U15" s="474">
        <v>73.801258836124873</v>
      </c>
      <c r="V15" s="474">
        <v>61.592616111857204</v>
      </c>
      <c r="W15" s="474">
        <v>93.930794679099677</v>
      </c>
    </row>
    <row r="16" spans="2:23">
      <c r="B16" s="208" t="s">
        <v>13</v>
      </c>
      <c r="C16" s="474">
        <v>153.4631278436938</v>
      </c>
      <c r="D16" s="474">
        <v>163.35882821455297</v>
      </c>
      <c r="E16" s="474">
        <v>200.01074094727801</v>
      </c>
      <c r="F16" s="474">
        <v>192.97847320205079</v>
      </c>
      <c r="G16" s="474">
        <v>147.66881658803953</v>
      </c>
      <c r="H16" s="474">
        <v>163.65394835821306</v>
      </c>
      <c r="I16" s="474">
        <v>141.63835061042408</v>
      </c>
      <c r="J16" s="474">
        <v>176.50626869767626</v>
      </c>
      <c r="K16" s="474">
        <v>288.48253737123781</v>
      </c>
      <c r="L16" s="474">
        <v>172.35872644359637</v>
      </c>
      <c r="M16" s="474">
        <v>218.3874834420869</v>
      </c>
      <c r="N16" s="474">
        <v>209.98976543018026</v>
      </c>
      <c r="O16" s="475">
        <v>210.58235491059372</v>
      </c>
      <c r="P16" s="475">
        <v>194.27556312207108</v>
      </c>
      <c r="Q16" s="475">
        <v>206.81930288638992</v>
      </c>
      <c r="R16" s="475">
        <v>218.02548014058701</v>
      </c>
      <c r="S16" s="475">
        <v>229.51239959100121</v>
      </c>
      <c r="T16" s="474">
        <v>200.69022032335036</v>
      </c>
      <c r="U16" s="474">
        <v>161.76503249263595</v>
      </c>
      <c r="V16" s="474">
        <v>158.24072380375341</v>
      </c>
      <c r="W16" s="474">
        <v>124.60742050917329</v>
      </c>
    </row>
    <row r="17" spans="2:23">
      <c r="B17" s="208" t="s">
        <v>14</v>
      </c>
      <c r="C17" s="474">
        <v>130.00385301182357</v>
      </c>
      <c r="D17" s="474">
        <v>116.97775534184251</v>
      </c>
      <c r="E17" s="474">
        <v>118.80280895083018</v>
      </c>
      <c r="F17" s="474">
        <v>118.09416957155963</v>
      </c>
      <c r="G17" s="474">
        <v>147.38145004586079</v>
      </c>
      <c r="H17" s="474">
        <v>96.883114930266728</v>
      </c>
      <c r="I17" s="474">
        <v>88.301460372823215</v>
      </c>
      <c r="J17" s="474">
        <v>107.36676190958744</v>
      </c>
      <c r="K17" s="474">
        <v>103.23628623172718</v>
      </c>
      <c r="L17" s="474">
        <v>103.97887021338951</v>
      </c>
      <c r="M17" s="474">
        <v>122.41016639452732</v>
      </c>
      <c r="N17" s="474">
        <v>146.14058331781206</v>
      </c>
      <c r="O17" s="475">
        <v>170.05152673600236</v>
      </c>
      <c r="P17" s="475">
        <v>155.10471057221619</v>
      </c>
      <c r="Q17" s="475">
        <v>206.76124502332004</v>
      </c>
      <c r="R17" s="475">
        <v>220.77191288176175</v>
      </c>
      <c r="S17" s="475">
        <v>229.58458321084581</v>
      </c>
      <c r="T17" s="474">
        <v>292.35112555653689</v>
      </c>
      <c r="U17" s="474">
        <v>325.44341274834193</v>
      </c>
      <c r="V17" s="474">
        <v>283.87272187250733</v>
      </c>
      <c r="W17" s="474">
        <v>289.49514553584356</v>
      </c>
    </row>
    <row r="18" spans="2:23">
      <c r="B18" s="208" t="s">
        <v>15</v>
      </c>
      <c r="C18" s="473">
        <v>0</v>
      </c>
      <c r="D18" s="473">
        <v>0</v>
      </c>
      <c r="E18" s="473">
        <v>0</v>
      </c>
      <c r="F18" s="473">
        <v>0</v>
      </c>
      <c r="G18" s="473">
        <v>0</v>
      </c>
      <c r="H18" s="473">
        <v>0</v>
      </c>
      <c r="I18" s="473">
        <v>0</v>
      </c>
      <c r="J18" s="474">
        <v>37.478675857691009</v>
      </c>
      <c r="K18" s="474">
        <v>80.70849679151577</v>
      </c>
      <c r="L18" s="474">
        <v>89.135151079663075</v>
      </c>
      <c r="M18" s="474">
        <v>93.742781063888486</v>
      </c>
      <c r="N18" s="474">
        <v>113.76474151370192</v>
      </c>
      <c r="O18" s="475">
        <v>137.74429734102782</v>
      </c>
      <c r="P18" s="475">
        <v>118.39755894841838</v>
      </c>
      <c r="Q18" s="475">
        <v>135.9298205465978</v>
      </c>
      <c r="R18" s="475">
        <v>123.05908226298796</v>
      </c>
      <c r="S18" s="475">
        <v>140.37975363678231</v>
      </c>
      <c r="T18" s="474">
        <v>116.62727791563803</v>
      </c>
      <c r="U18" s="474">
        <v>136.83292236646935</v>
      </c>
      <c r="V18" s="474">
        <v>97.146639955533146</v>
      </c>
      <c r="W18" s="474">
        <v>91.821349597639852</v>
      </c>
    </row>
    <row r="19" spans="2:23">
      <c r="B19" s="208" t="s">
        <v>16</v>
      </c>
      <c r="C19" s="474">
        <v>144.68777367098508</v>
      </c>
      <c r="D19" s="474">
        <v>139.6194923620788</v>
      </c>
      <c r="E19" s="474">
        <v>115.54540359894557</v>
      </c>
      <c r="F19" s="474">
        <v>107.14142034220922</v>
      </c>
      <c r="G19" s="474">
        <v>81.724056201305942</v>
      </c>
      <c r="H19" s="474">
        <v>107.65682592030365</v>
      </c>
      <c r="I19" s="474">
        <v>125.37956435779563</v>
      </c>
      <c r="J19" s="474">
        <v>134.64172690783747</v>
      </c>
      <c r="K19" s="474">
        <v>203.55569419111993</v>
      </c>
      <c r="L19" s="474">
        <v>182.7536771159121</v>
      </c>
      <c r="M19" s="474">
        <v>157.15284607447839</v>
      </c>
      <c r="N19" s="474">
        <v>148.36344018129432</v>
      </c>
      <c r="O19" s="475">
        <v>153.72297108900764</v>
      </c>
      <c r="P19" s="475">
        <v>179.01519572491341</v>
      </c>
      <c r="Q19" s="475">
        <v>195.20683646756572</v>
      </c>
      <c r="R19" s="475">
        <v>169.74593959548815</v>
      </c>
      <c r="S19" s="475">
        <v>168.74713417422106</v>
      </c>
      <c r="T19" s="474">
        <v>160.2760361754089</v>
      </c>
      <c r="U19" s="474">
        <v>197.20946389845059</v>
      </c>
      <c r="V19" s="474">
        <v>179.1856908784616</v>
      </c>
      <c r="W19" s="474">
        <v>178.6066589750682</v>
      </c>
    </row>
    <row r="20" spans="2:23">
      <c r="B20" s="208" t="s">
        <v>83</v>
      </c>
      <c r="C20" s="474">
        <v>73.973026899644637</v>
      </c>
      <c r="D20" s="474">
        <v>62.189920565291317</v>
      </c>
      <c r="E20" s="474">
        <v>57.375567780898905</v>
      </c>
      <c r="F20" s="474">
        <v>55.332672820332434</v>
      </c>
      <c r="G20" s="474">
        <v>47.993638999916328</v>
      </c>
      <c r="H20" s="474">
        <v>59.487543880316395</v>
      </c>
      <c r="I20" s="474">
        <v>62.517164910588725</v>
      </c>
      <c r="J20" s="474">
        <v>51.724963572328193</v>
      </c>
      <c r="K20" s="474">
        <v>79.454903915091137</v>
      </c>
      <c r="L20" s="474">
        <v>67.393217220426294</v>
      </c>
      <c r="M20" s="474">
        <v>68.648554488730397</v>
      </c>
      <c r="N20" s="474">
        <v>75.88502883267158</v>
      </c>
      <c r="O20" s="475">
        <v>84.690338575918744</v>
      </c>
      <c r="P20" s="475">
        <v>85.57419339144478</v>
      </c>
      <c r="Q20" s="475">
        <v>79.047908684327766</v>
      </c>
      <c r="R20" s="475">
        <v>121.21097701216736</v>
      </c>
      <c r="S20" s="475">
        <v>151.74174891878786</v>
      </c>
      <c r="T20" s="474">
        <v>99.883453887625791</v>
      </c>
      <c r="U20" s="474">
        <v>88.218318916508167</v>
      </c>
      <c r="V20" s="474">
        <v>99.228473009475181</v>
      </c>
      <c r="W20" s="474">
        <v>82.768614853741099</v>
      </c>
    </row>
    <row r="21" spans="2:23">
      <c r="B21" s="208" t="s">
        <v>18</v>
      </c>
      <c r="C21" s="474">
        <v>64.244189076928407</v>
      </c>
      <c r="D21" s="474">
        <v>92.480154312105185</v>
      </c>
      <c r="E21" s="474">
        <v>67.841533576662115</v>
      </c>
      <c r="F21" s="474">
        <v>59.998125390985834</v>
      </c>
      <c r="G21" s="474">
        <v>51.952608970886857</v>
      </c>
      <c r="H21" s="474">
        <v>52.54686736017814</v>
      </c>
      <c r="I21" s="474">
        <v>94.541546001334495</v>
      </c>
      <c r="J21" s="474">
        <v>78.000543092521468</v>
      </c>
      <c r="K21" s="474">
        <v>92.608755627991926</v>
      </c>
      <c r="L21" s="474">
        <v>73.516743019608896</v>
      </c>
      <c r="M21" s="474">
        <v>90.113572763057547</v>
      </c>
      <c r="N21" s="474">
        <v>90.828279696204447</v>
      </c>
      <c r="O21" s="475">
        <v>92.530131938975543</v>
      </c>
      <c r="P21" s="475">
        <v>98.859928871524957</v>
      </c>
      <c r="Q21" s="475">
        <v>146.22057171695221</v>
      </c>
      <c r="R21" s="475">
        <v>194.23639854288581</v>
      </c>
      <c r="S21" s="475">
        <v>168.54967510416509</v>
      </c>
      <c r="T21" s="474">
        <v>169.42453050448518</v>
      </c>
      <c r="U21" s="474">
        <v>159.68542112447065</v>
      </c>
      <c r="V21" s="474">
        <v>139.7166506831382</v>
      </c>
      <c r="W21" s="474">
        <v>97.958902991030854</v>
      </c>
    </row>
    <row r="22" spans="2:23">
      <c r="B22" s="208" t="s">
        <v>19</v>
      </c>
      <c r="C22" s="474">
        <v>4.4451018452031335</v>
      </c>
      <c r="D22" s="474">
        <v>10.643719545220158</v>
      </c>
      <c r="E22" s="474">
        <v>31.875414177884061</v>
      </c>
      <c r="F22" s="474">
        <v>3.6108062502902571</v>
      </c>
      <c r="G22" s="474">
        <v>4.6249549907101759</v>
      </c>
      <c r="H22" s="474">
        <v>3.2062801364121092</v>
      </c>
      <c r="I22" s="474">
        <v>1.9238219348686312</v>
      </c>
      <c r="J22" s="474">
        <v>1.1497992229901144</v>
      </c>
      <c r="K22" s="474">
        <v>3.700688522894239</v>
      </c>
      <c r="L22" s="474">
        <v>9.2302735924348926</v>
      </c>
      <c r="M22" s="474">
        <v>4.2357090622483051</v>
      </c>
      <c r="N22" s="474">
        <v>4.4622513161275954</v>
      </c>
      <c r="O22" s="475">
        <v>8.0835729315375531</v>
      </c>
      <c r="P22" s="475">
        <v>6.3530830861716083</v>
      </c>
      <c r="Q22" s="475">
        <v>5.9728368243846672</v>
      </c>
      <c r="R22" s="475">
        <v>5.6474913847058916</v>
      </c>
      <c r="S22" s="475">
        <v>6.8184144364388697</v>
      </c>
      <c r="T22" s="474">
        <v>6.5513485501189708</v>
      </c>
      <c r="U22" s="474">
        <v>6.4258758793562372</v>
      </c>
      <c r="V22" s="474">
        <v>5.8046911579300113</v>
      </c>
      <c r="W22" s="474">
        <v>5.5682308243444361</v>
      </c>
    </row>
    <row r="23" spans="2:23">
      <c r="B23" s="203"/>
      <c r="C23" s="476"/>
      <c r="D23" s="476"/>
      <c r="E23" s="476"/>
      <c r="F23" s="476"/>
      <c r="G23" s="476"/>
      <c r="H23" s="476"/>
      <c r="I23" s="476"/>
      <c r="J23" s="476"/>
      <c r="K23" s="476"/>
      <c r="L23" s="476"/>
      <c r="M23" s="476"/>
      <c r="N23" s="476"/>
      <c r="O23" s="476"/>
      <c r="P23" s="476"/>
      <c r="Q23" s="476"/>
      <c r="R23" s="476"/>
      <c r="S23" s="476"/>
      <c r="T23" s="476"/>
      <c r="U23" s="477"/>
      <c r="V23" s="477"/>
      <c r="W23" s="477"/>
    </row>
    <row r="24" spans="2:23" ht="12.75" customHeight="1">
      <c r="B24" s="209" t="s">
        <v>20</v>
      </c>
      <c r="C24" s="478">
        <f>SUM(C6:C22)</f>
        <v>1410.7262700190179</v>
      </c>
      <c r="D24" s="478">
        <f t="shared" ref="D24:N24" si="0">SUM(D6:D22)</f>
        <v>1399.8397237216629</v>
      </c>
      <c r="E24" s="478">
        <f t="shared" si="0"/>
        <v>1265.6466720914968</v>
      </c>
      <c r="F24" s="478">
        <f t="shared" si="0"/>
        <v>1192.682006177108</v>
      </c>
      <c r="G24" s="478">
        <f t="shared" si="0"/>
        <v>1131.6790384992862</v>
      </c>
      <c r="H24" s="478">
        <f t="shared" si="0"/>
        <v>1181.3264221208701</v>
      </c>
      <c r="I24" s="478">
        <f t="shared" si="0"/>
        <v>1248.0398721152205</v>
      </c>
      <c r="J24" s="478">
        <f t="shared" si="0"/>
        <v>1483.0981338809004</v>
      </c>
      <c r="K24" s="478">
        <f t="shared" si="0"/>
        <v>1965.4107077308356</v>
      </c>
      <c r="L24" s="478">
        <f t="shared" si="0"/>
        <v>1637.943002786802</v>
      </c>
      <c r="M24" s="478">
        <f t="shared" si="0"/>
        <v>1864.1840153635912</v>
      </c>
      <c r="N24" s="478">
        <f t="shared" si="0"/>
        <v>1900.402298346618</v>
      </c>
      <c r="O24" s="478">
        <f t="shared" ref="O24:U24" si="1">SUM(O6:O22)</f>
        <v>1942.5045013947595</v>
      </c>
      <c r="P24" s="478">
        <f t="shared" si="1"/>
        <v>1870.4215638316896</v>
      </c>
      <c r="Q24" s="478">
        <f t="shared" si="1"/>
        <v>2161.1394406276395</v>
      </c>
      <c r="R24" s="478">
        <f t="shared" si="1"/>
        <v>2349.6902781483932</v>
      </c>
      <c r="S24" s="478">
        <f t="shared" si="1"/>
        <v>2463.0914278809678</v>
      </c>
      <c r="T24" s="478">
        <f t="shared" si="1"/>
        <v>2254.189726124906</v>
      </c>
      <c r="U24" s="478">
        <f t="shared" si="1"/>
        <v>2650.7261897910057</v>
      </c>
      <c r="V24" s="478">
        <f t="shared" ref="V24:W24" si="2">SUM(V6:V22)</f>
        <v>2185.5029242231071</v>
      </c>
      <c r="W24" s="479">
        <f t="shared" si="2"/>
        <v>2017.247876555112</v>
      </c>
    </row>
    <row r="25" spans="2:23">
      <c r="B25" s="184" t="s">
        <v>839</v>
      </c>
      <c r="C25" s="202"/>
      <c r="D25" s="202"/>
      <c r="E25" s="202"/>
      <c r="F25" s="202"/>
      <c r="G25" s="202"/>
      <c r="H25" s="202"/>
      <c r="I25" s="202"/>
      <c r="J25" s="202"/>
      <c r="K25" s="202"/>
      <c r="L25" s="202"/>
      <c r="M25" s="202"/>
      <c r="N25" s="202"/>
      <c r="O25" s="202"/>
      <c r="P25" s="202"/>
      <c r="Q25" s="202"/>
      <c r="R25" s="202"/>
      <c r="S25" s="202"/>
      <c r="T25" s="202"/>
      <c r="U25" s="25"/>
    </row>
    <row r="26" spans="2:23">
      <c r="B26" s="188" t="s">
        <v>837</v>
      </c>
      <c r="C26" s="394"/>
      <c r="D26" s="394"/>
      <c r="E26" s="394"/>
      <c r="F26" s="394"/>
      <c r="G26" s="394"/>
      <c r="H26" s="394"/>
      <c r="I26" s="394"/>
      <c r="J26" s="394"/>
      <c r="K26" s="394"/>
      <c r="L26" s="394"/>
      <c r="M26" s="394"/>
      <c r="N26" s="394"/>
      <c r="O26" s="394"/>
      <c r="P26" s="394"/>
      <c r="Q26" s="394"/>
      <c r="R26" s="394"/>
      <c r="S26" s="394"/>
      <c r="T26" s="394"/>
      <c r="U26" s="25"/>
    </row>
    <row r="27" spans="2:23">
      <c r="B27" s="187" t="s">
        <v>85</v>
      </c>
      <c r="C27" s="398"/>
      <c r="D27" s="398"/>
      <c r="E27" s="398"/>
      <c r="F27" s="398"/>
      <c r="G27" s="398"/>
      <c r="H27" s="398"/>
      <c r="I27" s="398"/>
      <c r="J27" s="398"/>
      <c r="K27" s="398"/>
      <c r="L27" s="398"/>
      <c r="M27" s="398"/>
      <c r="N27" s="398"/>
      <c r="O27" s="398"/>
      <c r="P27" s="399"/>
      <c r="Q27" s="399"/>
      <c r="R27" s="399"/>
      <c r="S27" s="399"/>
      <c r="T27" s="398"/>
      <c r="U27" s="25"/>
    </row>
    <row r="28" spans="2:23">
      <c r="B28" s="187" t="s">
        <v>86</v>
      </c>
      <c r="C28" s="397"/>
      <c r="D28" s="397"/>
      <c r="E28" s="397"/>
      <c r="F28" s="397"/>
      <c r="G28" s="397"/>
      <c r="H28" s="397"/>
      <c r="I28" s="397"/>
      <c r="J28" s="397"/>
      <c r="K28" s="397"/>
      <c r="L28" s="397"/>
      <c r="M28" s="397"/>
      <c r="N28" s="397"/>
      <c r="O28" s="397"/>
      <c r="P28" s="397"/>
      <c r="Q28" s="397"/>
      <c r="R28" s="397"/>
      <c r="S28" s="397"/>
      <c r="T28" s="397"/>
    </row>
    <row r="29" spans="2:23" ht="12.75">
      <c r="B29" s="187" t="s">
        <v>234</v>
      </c>
      <c r="C29" s="58"/>
      <c r="D29" s="59"/>
      <c r="E29" s="60"/>
      <c r="F29" s="60"/>
      <c r="G29" s="60"/>
      <c r="H29" s="60"/>
      <c r="I29" s="60"/>
      <c r="L29"/>
      <c r="O29" s="26"/>
    </row>
    <row r="30" spans="2:23" ht="12.75">
      <c r="B30" s="187" t="s">
        <v>838</v>
      </c>
      <c r="C30" s="58"/>
      <c r="D30" s="59"/>
      <c r="E30" s="60"/>
      <c r="F30" s="60"/>
      <c r="G30" s="60"/>
      <c r="H30" s="60"/>
      <c r="I30" s="60"/>
      <c r="L30"/>
      <c r="O30" s="26"/>
    </row>
    <row r="31" spans="2:23">
      <c r="B31" s="112"/>
      <c r="C31" s="45"/>
      <c r="D31" s="45"/>
      <c r="E31" s="45"/>
      <c r="F31" s="45"/>
      <c r="G31" s="45"/>
      <c r="H31" s="45"/>
      <c r="I31" s="45"/>
      <c r="J31" s="45"/>
      <c r="K31" s="45"/>
      <c r="L31" s="45"/>
      <c r="M31" s="45"/>
      <c r="N31" s="45"/>
      <c r="O31" s="45"/>
      <c r="P31" s="45"/>
      <c r="Q31" s="45"/>
      <c r="R31" s="45"/>
      <c r="S31" s="122"/>
      <c r="T31" s="45"/>
    </row>
    <row r="32" spans="2:23">
      <c r="B32" s="19"/>
      <c r="G32" s="12"/>
      <c r="H32" s="12"/>
      <c r="I32" s="12"/>
      <c r="J32" s="12"/>
    </row>
    <row r="33" spans="2:23" ht="12.75">
      <c r="B33" s="19"/>
      <c r="C33" s="61"/>
      <c r="D33" s="59"/>
      <c r="E33" s="60"/>
      <c r="F33" s="60"/>
      <c r="G33" s="60"/>
      <c r="H33" s="60"/>
      <c r="I33" s="60"/>
      <c r="L33"/>
    </row>
    <row r="34" spans="2:23" ht="12.75">
      <c r="B34" s="58" t="s">
        <v>87</v>
      </c>
      <c r="C34" s="61"/>
      <c r="D34" s="59"/>
      <c r="E34" s="60"/>
      <c r="F34" s="60"/>
      <c r="G34" s="60"/>
      <c r="H34" s="60"/>
      <c r="I34" s="60"/>
      <c r="L34"/>
      <c r="O34" s="26"/>
    </row>
    <row r="35" spans="2:23" ht="12.75">
      <c r="D35" s="26"/>
      <c r="E35" s="26"/>
      <c r="F35" s="26"/>
      <c r="G35" s="26"/>
      <c r="H35" s="26"/>
      <c r="I35" s="26"/>
      <c r="J35" s="40"/>
      <c r="K35" s="27"/>
      <c r="L35" s="27"/>
      <c r="M35" s="62"/>
      <c r="N35" s="62"/>
      <c r="O35" s="91"/>
      <c r="P35" s="120"/>
      <c r="Q35" s="120"/>
      <c r="R35" s="120"/>
      <c r="S35" s="120"/>
      <c r="T35" s="63"/>
    </row>
    <row r="36" spans="2:23" ht="12.75">
      <c r="B36" s="186" t="s">
        <v>138</v>
      </c>
      <c r="C36" s="25"/>
      <c r="D36" s="37"/>
      <c r="E36" s="37"/>
      <c r="F36" s="37"/>
      <c r="G36" s="37"/>
      <c r="H36" s="37"/>
      <c r="I36" s="37"/>
      <c r="J36" s="36"/>
      <c r="K36" s="36"/>
      <c r="L36" s="36"/>
      <c r="M36"/>
      <c r="N36" s="62"/>
      <c r="O36" s="91"/>
      <c r="P36" s="120"/>
      <c r="Q36" s="120"/>
      <c r="R36" s="120"/>
      <c r="S36" s="120"/>
      <c r="T36" s="63"/>
    </row>
    <row r="37" spans="2:23" ht="12.75">
      <c r="B37" s="211" t="s">
        <v>201</v>
      </c>
      <c r="C37" s="213"/>
      <c r="D37" s="214"/>
      <c r="E37" s="214"/>
      <c r="F37" s="214"/>
      <c r="G37" s="39"/>
      <c r="H37" s="39"/>
      <c r="I37" s="39"/>
      <c r="J37"/>
      <c r="K37"/>
      <c r="L37"/>
      <c r="M37"/>
      <c r="N37" s="62"/>
      <c r="O37" s="91"/>
      <c r="P37" s="120"/>
      <c r="Q37" s="120"/>
      <c r="R37" s="120"/>
      <c r="S37" s="120"/>
      <c r="T37" s="63"/>
    </row>
    <row r="38" spans="2:23" ht="12.75">
      <c r="B38" s="198" t="s">
        <v>29</v>
      </c>
      <c r="C38" s="38"/>
      <c r="D38" s="39"/>
      <c r="E38" s="39"/>
      <c r="F38" s="39"/>
      <c r="G38" s="39"/>
      <c r="H38" s="39"/>
      <c r="I38" s="39"/>
      <c r="J38" s="36"/>
      <c r="K38" s="36"/>
      <c r="L38" s="36"/>
      <c r="O38" s="104" t="s">
        <v>182</v>
      </c>
      <c r="P38" s="120"/>
      <c r="Q38" s="120"/>
      <c r="R38" s="120"/>
      <c r="S38" s="120"/>
      <c r="T38" s="63"/>
    </row>
    <row r="39" spans="2:23" ht="12.75">
      <c r="B39" s="25"/>
      <c r="C39" s="25"/>
      <c r="D39" s="39"/>
      <c r="E39" s="39"/>
      <c r="F39" s="39"/>
      <c r="G39" s="39"/>
      <c r="H39" s="39"/>
      <c r="I39" s="39"/>
      <c r="J39" s="40"/>
      <c r="K39" s="27"/>
      <c r="L39" s="20"/>
      <c r="M39"/>
      <c r="N39" s="62"/>
      <c r="O39" s="91"/>
      <c r="P39" s="120"/>
      <c r="Q39" s="120"/>
      <c r="R39" s="120"/>
      <c r="S39" s="120"/>
      <c r="T39" s="63"/>
    </row>
    <row r="40" spans="2:23">
      <c r="B40" s="204" t="s">
        <v>2</v>
      </c>
      <c r="C40" s="205" t="s">
        <v>31</v>
      </c>
      <c r="D40" s="205" t="s">
        <v>40</v>
      </c>
      <c r="E40" s="206">
        <v>2003</v>
      </c>
      <c r="F40" s="206">
        <v>2004</v>
      </c>
      <c r="G40" s="206">
        <v>2005</v>
      </c>
      <c r="H40" s="206">
        <v>2006</v>
      </c>
      <c r="I40" s="206">
        <v>2007</v>
      </c>
      <c r="J40" s="206">
        <v>2008</v>
      </c>
      <c r="K40" s="205">
        <v>2009</v>
      </c>
      <c r="L40" s="205">
        <v>2010</v>
      </c>
      <c r="M40" s="205">
        <v>2011</v>
      </c>
      <c r="N40" s="205">
        <v>2012</v>
      </c>
      <c r="O40" s="206">
        <v>2013</v>
      </c>
      <c r="P40" s="206">
        <v>2014</v>
      </c>
      <c r="Q40" s="205">
        <v>2015</v>
      </c>
      <c r="R40" s="205">
        <v>2016</v>
      </c>
      <c r="S40" s="205">
        <v>2017</v>
      </c>
      <c r="T40" s="205">
        <v>2018</v>
      </c>
      <c r="U40" s="205">
        <v>2019</v>
      </c>
      <c r="V40" s="205">
        <v>2020</v>
      </c>
      <c r="W40" s="303">
        <v>2021</v>
      </c>
    </row>
    <row r="41" spans="2:23">
      <c r="B41" s="208" t="s">
        <v>3</v>
      </c>
      <c r="C41" s="253">
        <v>0</v>
      </c>
      <c r="D41" s="253">
        <v>0</v>
      </c>
      <c r="E41" s="253">
        <v>0</v>
      </c>
      <c r="F41" s="253">
        <v>0</v>
      </c>
      <c r="G41" s="253">
        <v>0</v>
      </c>
      <c r="H41" s="253">
        <v>0</v>
      </c>
      <c r="I41" s="253">
        <v>0</v>
      </c>
      <c r="J41" s="299">
        <f t="shared" ref="J41:M49" si="3">(J6/J$24)*100</f>
        <v>2.7062334051944643</v>
      </c>
      <c r="K41" s="299">
        <f t="shared" si="3"/>
        <v>3.5627172706117731</v>
      </c>
      <c r="L41" s="299">
        <f t="shared" si="3"/>
        <v>2.3197294395157555</v>
      </c>
      <c r="M41" s="299">
        <f t="shared" si="3"/>
        <v>3.406939461982804</v>
      </c>
      <c r="N41" s="299">
        <f t="shared" ref="N41:S41" si="4">(N6/N$24)*100</f>
        <v>3.2150483285302651</v>
      </c>
      <c r="O41" s="300">
        <f t="shared" si="4"/>
        <v>2.6480084090053539</v>
      </c>
      <c r="P41" s="300">
        <f t="shared" si="4"/>
        <v>2.3092413172065047</v>
      </c>
      <c r="Q41" s="300">
        <f t="shared" si="4"/>
        <v>3.1198342494060127</v>
      </c>
      <c r="R41" s="300">
        <f t="shared" si="4"/>
        <v>4.1069939157162567</v>
      </c>
      <c r="S41" s="300">
        <f t="shared" si="4"/>
        <v>3.3543083791766257</v>
      </c>
      <c r="T41" s="299">
        <f t="shared" ref="T41:U49" si="5">(T6/T$24)*100</f>
        <v>2.9701320862934635</v>
      </c>
      <c r="U41" s="299">
        <f t="shared" si="5"/>
        <v>3.0329466004467562</v>
      </c>
      <c r="V41" s="299">
        <f>(V6/V$24)*100</f>
        <v>2.6721920488507167</v>
      </c>
      <c r="W41" s="299">
        <f>(W6/W$24)*100</f>
        <v>2.8034224514513957</v>
      </c>
    </row>
    <row r="42" spans="2:23">
      <c r="B42" s="208" t="s">
        <v>5</v>
      </c>
      <c r="C42" s="299">
        <f t="shared" ref="C42:C49" si="6">(C7/$C$24)*100</f>
        <v>5.6676489795368576</v>
      </c>
      <c r="D42" s="299">
        <f t="shared" ref="D42:I49" si="7">(D7/D$24)*100</f>
        <v>5.2995151630528232</v>
      </c>
      <c r="E42" s="299">
        <f t="shared" si="7"/>
        <v>4.7460887730506451</v>
      </c>
      <c r="F42" s="299">
        <f t="shared" si="7"/>
        <v>3.6161534160254623</v>
      </c>
      <c r="G42" s="299">
        <f t="shared" si="7"/>
        <v>5.7068513823537996</v>
      </c>
      <c r="H42" s="299">
        <f t="shared" si="7"/>
        <v>4.3363522320196211</v>
      </c>
      <c r="I42" s="299">
        <f t="shared" si="7"/>
        <v>6.095098909505956</v>
      </c>
      <c r="J42" s="299">
        <f t="shared" si="3"/>
        <v>2.5961806433686747</v>
      </c>
      <c r="K42" s="299">
        <f t="shared" si="3"/>
        <v>2.6865310318413531</v>
      </c>
      <c r="L42" s="299">
        <f t="shared" si="3"/>
        <v>4.2512925412993017</v>
      </c>
      <c r="M42" s="299">
        <f t="shared" si="3"/>
        <v>4.6616206948223677</v>
      </c>
      <c r="N42" s="299">
        <f t="shared" ref="N42:S42" si="8">(N7/N$24)*100</f>
        <v>3.8632381205932624</v>
      </c>
      <c r="O42" s="300">
        <f t="shared" si="8"/>
        <v>3.9450427466111133</v>
      </c>
      <c r="P42" s="300">
        <f t="shared" si="8"/>
        <v>3.8220725963648077</v>
      </c>
      <c r="Q42" s="300">
        <f t="shared" si="8"/>
        <v>3.1053120278017246</v>
      </c>
      <c r="R42" s="300">
        <f t="shared" si="8"/>
        <v>2.9451750315157326</v>
      </c>
      <c r="S42" s="300">
        <f t="shared" si="8"/>
        <v>3.0152691617094933</v>
      </c>
      <c r="T42" s="299">
        <f t="shared" si="5"/>
        <v>4.6432863566804619</v>
      </c>
      <c r="U42" s="299">
        <f t="shared" ref="U42:V42" si="9">(U7/U$24)*100</f>
        <v>4.4569037326188656</v>
      </c>
      <c r="V42" s="299">
        <f t="shared" si="9"/>
        <v>4.8356279860402216</v>
      </c>
      <c r="W42" s="299">
        <f t="shared" ref="W42" si="10">(W7/W$24)*100</f>
        <v>2.759709046470638</v>
      </c>
    </row>
    <row r="43" spans="2:23">
      <c r="B43" s="208" t="s">
        <v>6</v>
      </c>
      <c r="C43" s="299">
        <f t="shared" si="6"/>
        <v>6.1628410051990477</v>
      </c>
      <c r="D43" s="299">
        <f t="shared" si="7"/>
        <v>5.8967705993184527</v>
      </c>
      <c r="E43" s="299">
        <f t="shared" si="7"/>
        <v>7.3003534620876316</v>
      </c>
      <c r="F43" s="299">
        <f t="shared" si="7"/>
        <v>6.2874282954154888</v>
      </c>
      <c r="G43" s="299">
        <f t="shared" si="7"/>
        <v>7.8923927998877135</v>
      </c>
      <c r="H43" s="299">
        <f t="shared" si="7"/>
        <v>7.1504174358260393</v>
      </c>
      <c r="I43" s="299">
        <f t="shared" si="7"/>
        <v>7.6582367375256366</v>
      </c>
      <c r="J43" s="299">
        <f t="shared" si="3"/>
        <v>7.8096524146690465</v>
      </c>
      <c r="K43" s="299">
        <f t="shared" si="3"/>
        <v>6.312505717546216</v>
      </c>
      <c r="L43" s="299">
        <f t="shared" si="3"/>
        <v>7.5115120828604889</v>
      </c>
      <c r="M43" s="299">
        <f t="shared" si="3"/>
        <v>7.6266680442397412</v>
      </c>
      <c r="N43" s="299">
        <f t="shared" ref="N43:N49" si="11">(N8/N$24)*100</f>
        <v>8.1596492753876824</v>
      </c>
      <c r="O43" s="300">
        <f t="shared" ref="O43:S49" si="12">(O8/O$24)*100</f>
        <v>7.469260836021796</v>
      </c>
      <c r="P43" s="300">
        <f t="shared" si="12"/>
        <v>6.7522715323840163</v>
      </c>
      <c r="Q43" s="300">
        <f t="shared" si="12"/>
        <v>7.485209789622072</v>
      </c>
      <c r="R43" s="300">
        <f t="shared" si="12"/>
        <v>8.1195462075908633</v>
      </c>
      <c r="S43" s="300">
        <f t="shared" si="12"/>
        <v>9.83234003606748</v>
      </c>
      <c r="T43" s="299">
        <f t="shared" si="5"/>
        <v>7.4007477920111571</v>
      </c>
      <c r="U43" s="299">
        <f t="shared" ref="U43:V43" si="13">(U8/U$24)*100</f>
        <v>5.7058496092821178</v>
      </c>
      <c r="V43" s="299">
        <f t="shared" si="13"/>
        <v>5.2467116067580708</v>
      </c>
      <c r="W43" s="299">
        <f t="shared" ref="W43" si="14">(W8/W$24)*100</f>
        <v>4.3682782482806628</v>
      </c>
    </row>
    <row r="44" spans="2:23">
      <c r="B44" s="208" t="s">
        <v>7</v>
      </c>
      <c r="C44" s="299">
        <f t="shared" si="6"/>
        <v>5.2629813424677092</v>
      </c>
      <c r="D44" s="299">
        <f t="shared" si="7"/>
        <v>4.3343811436063033</v>
      </c>
      <c r="E44" s="299">
        <f t="shared" si="7"/>
        <v>3.7595193789989074</v>
      </c>
      <c r="F44" s="299">
        <f t="shared" si="7"/>
        <v>3.8763744177736821</v>
      </c>
      <c r="G44" s="299">
        <f t="shared" si="7"/>
        <v>6.005861969627313</v>
      </c>
      <c r="H44" s="299">
        <f t="shared" si="7"/>
        <v>5.4826863926358573</v>
      </c>
      <c r="I44" s="299">
        <f t="shared" si="7"/>
        <v>4.11787776328174</v>
      </c>
      <c r="J44" s="299">
        <f t="shared" si="3"/>
        <v>5.8305751259579628</v>
      </c>
      <c r="K44" s="299">
        <f t="shared" si="3"/>
        <v>5.0538915468563488</v>
      </c>
      <c r="L44" s="299">
        <f t="shared" si="3"/>
        <v>4.8684537431978256</v>
      </c>
      <c r="M44" s="299">
        <f t="shared" si="3"/>
        <v>5.3037537114704536</v>
      </c>
      <c r="N44" s="299">
        <f t="shared" si="11"/>
        <v>5.1530990000493926</v>
      </c>
      <c r="O44" s="300">
        <f t="shared" si="12"/>
        <v>3.7843940495179966</v>
      </c>
      <c r="P44" s="300">
        <f t="shared" si="12"/>
        <v>4.4908120502420292</v>
      </c>
      <c r="Q44" s="300">
        <f t="shared" si="12"/>
        <v>4.4834234769898904</v>
      </c>
      <c r="R44" s="300">
        <f t="shared" si="12"/>
        <v>4.4030484059116564</v>
      </c>
      <c r="S44" s="300">
        <f t="shared" si="12"/>
        <v>4.456212073874247</v>
      </c>
      <c r="T44" s="299">
        <f t="shared" si="5"/>
        <v>4.0867800557267611</v>
      </c>
      <c r="U44" s="299">
        <f t="shared" ref="U44:V44" si="15">(U9/U$24)*100</f>
        <v>4.170649464054355</v>
      </c>
      <c r="V44" s="299">
        <f t="shared" si="15"/>
        <v>4.7848563588894795</v>
      </c>
      <c r="W44" s="299">
        <f t="shared" ref="W44" si="16">(W9/W$24)*100</f>
        <v>4.6620108738176977</v>
      </c>
    </row>
    <row r="45" spans="2:23">
      <c r="B45" s="208" t="s">
        <v>8</v>
      </c>
      <c r="C45" s="299">
        <f t="shared" si="6"/>
        <v>6.7389987279915093</v>
      </c>
      <c r="D45" s="299">
        <f t="shared" si="7"/>
        <v>6.4295477891761861</v>
      </c>
      <c r="E45" s="299">
        <f t="shared" si="7"/>
        <v>5.9794394105797917</v>
      </c>
      <c r="F45" s="299">
        <f t="shared" si="7"/>
        <v>6.179147573872779</v>
      </c>
      <c r="G45" s="299">
        <f t="shared" si="7"/>
        <v>6.3118280097028894</v>
      </c>
      <c r="H45" s="299">
        <f t="shared" si="7"/>
        <v>7.7453136848421211</v>
      </c>
      <c r="I45" s="299">
        <f t="shared" si="7"/>
        <v>7.3515150025781431</v>
      </c>
      <c r="J45" s="299">
        <f t="shared" si="3"/>
        <v>7.7783568143700075</v>
      </c>
      <c r="K45" s="299">
        <f t="shared" si="3"/>
        <v>6.9855198976922388</v>
      </c>
      <c r="L45" s="299">
        <f t="shared" si="3"/>
        <v>6.1004070505653525</v>
      </c>
      <c r="M45" s="299">
        <f t="shared" si="3"/>
        <v>5.3802455148431196</v>
      </c>
      <c r="N45" s="299">
        <f t="shared" si="11"/>
        <v>5.7907776367712422</v>
      </c>
      <c r="O45" s="300">
        <f t="shared" si="12"/>
        <v>5.6039176157275179</v>
      </c>
      <c r="P45" s="300">
        <f t="shared" si="12"/>
        <v>6.2087856214707688</v>
      </c>
      <c r="Q45" s="300">
        <f t="shared" si="12"/>
        <v>6.9971352754341467</v>
      </c>
      <c r="R45" s="300">
        <f t="shared" si="12"/>
        <v>6.8989233302765491</v>
      </c>
      <c r="S45" s="300">
        <f t="shared" si="12"/>
        <v>7.167922806210135</v>
      </c>
      <c r="T45" s="299">
        <f t="shared" si="5"/>
        <v>6.6914016669091287</v>
      </c>
      <c r="U45" s="299">
        <f t="shared" ref="U45:V45" si="17">(U10/U$24)*100</f>
        <v>6.3700802721663994</v>
      </c>
      <c r="V45" s="299">
        <f t="shared" si="17"/>
        <v>5.9100973548079967</v>
      </c>
      <c r="W45" s="299">
        <f t="shared" ref="W45" si="18">(W10/W$24)*100</f>
        <v>5.705928267807443</v>
      </c>
    </row>
    <row r="46" spans="2:23">
      <c r="B46" s="208" t="s">
        <v>9</v>
      </c>
      <c r="C46" s="299">
        <f t="shared" si="6"/>
        <v>8.4818525191067433</v>
      </c>
      <c r="D46" s="299">
        <f t="shared" si="7"/>
        <v>9.2660033485145075</v>
      </c>
      <c r="E46" s="299">
        <f t="shared" si="7"/>
        <v>8.5736457035298947</v>
      </c>
      <c r="F46" s="299">
        <f t="shared" si="7"/>
        <v>7.4248130510652377</v>
      </c>
      <c r="G46" s="299">
        <f t="shared" si="7"/>
        <v>6.9774983945322226</v>
      </c>
      <c r="H46" s="299">
        <f t="shared" si="7"/>
        <v>5.9570141131916658</v>
      </c>
      <c r="I46" s="299">
        <f t="shared" si="7"/>
        <v>6.2940976119776977</v>
      </c>
      <c r="J46" s="299">
        <f t="shared" si="3"/>
        <v>6.7157249768592262</v>
      </c>
      <c r="K46" s="299">
        <f t="shared" si="3"/>
        <v>5.8639821681638251</v>
      </c>
      <c r="L46" s="299">
        <f t="shared" si="3"/>
        <v>6.9665730341888308</v>
      </c>
      <c r="M46" s="299">
        <f t="shared" si="3"/>
        <v>6.763905286368697</v>
      </c>
      <c r="N46" s="299">
        <f t="shared" si="11"/>
        <v>6.7809851769900158</v>
      </c>
      <c r="O46" s="300">
        <f t="shared" si="12"/>
        <v>8.6000275616704425</v>
      </c>
      <c r="P46" s="300">
        <f t="shared" si="12"/>
        <v>8.0691944692513147</v>
      </c>
      <c r="Q46" s="300">
        <f t="shared" si="12"/>
        <v>7.8694311872250333</v>
      </c>
      <c r="R46" s="300">
        <f t="shared" si="12"/>
        <v>5.996715735083205</v>
      </c>
      <c r="S46" s="300">
        <f t="shared" si="12"/>
        <v>5.67096370816828</v>
      </c>
      <c r="T46" s="299">
        <f t="shared" si="5"/>
        <v>5.2750998026987448</v>
      </c>
      <c r="U46" s="299">
        <f t="shared" ref="U46:V46" si="19">(U11/U$24)*100</f>
        <v>4.6263316329726258</v>
      </c>
      <c r="V46" s="299">
        <f t="shared" si="19"/>
        <v>4.8594581349028063</v>
      </c>
      <c r="W46" s="299">
        <f t="shared" ref="W46" si="20">(W11/W$24)*100</f>
        <v>5.5989105097279692</v>
      </c>
    </row>
    <row r="47" spans="2:23">
      <c r="B47" s="208" t="s">
        <v>10</v>
      </c>
      <c r="C47" s="299">
        <f t="shared" si="6"/>
        <v>13.843547965585643</v>
      </c>
      <c r="D47" s="299">
        <f t="shared" si="7"/>
        <v>15.490379893988093</v>
      </c>
      <c r="E47" s="299">
        <f t="shared" si="7"/>
        <v>12.371448898809533</v>
      </c>
      <c r="F47" s="299">
        <f t="shared" si="7"/>
        <v>15.6590880161108</v>
      </c>
      <c r="G47" s="299">
        <f t="shared" si="7"/>
        <v>12.609475947107779</v>
      </c>
      <c r="H47" s="299">
        <f t="shared" si="7"/>
        <v>16.57930852554118</v>
      </c>
      <c r="I47" s="299">
        <f t="shared" si="7"/>
        <v>13.482171889463748</v>
      </c>
      <c r="J47" s="299">
        <f t="shared" si="3"/>
        <v>12.448657803668949</v>
      </c>
      <c r="K47" s="299">
        <f t="shared" si="3"/>
        <v>11.381019014345901</v>
      </c>
      <c r="L47" s="299">
        <f t="shared" si="3"/>
        <v>11.268699890813222</v>
      </c>
      <c r="M47" s="299">
        <f t="shared" si="3"/>
        <v>12.080698761217889</v>
      </c>
      <c r="N47" s="299">
        <f t="shared" si="11"/>
        <v>10.258673860615195</v>
      </c>
      <c r="O47" s="300">
        <f t="shared" si="12"/>
        <v>10.180541586593623</v>
      </c>
      <c r="P47" s="300">
        <f t="shared" si="12"/>
        <v>10.585423757991661</v>
      </c>
      <c r="Q47" s="300">
        <f t="shared" si="12"/>
        <v>9.6509780416071536</v>
      </c>
      <c r="R47" s="300">
        <f t="shared" si="12"/>
        <v>11.355647277658258</v>
      </c>
      <c r="S47" s="300">
        <f t="shared" si="12"/>
        <v>9.3596698483065524</v>
      </c>
      <c r="T47" s="299">
        <f t="shared" si="5"/>
        <v>9.6074777882550144</v>
      </c>
      <c r="U47" s="299">
        <f t="shared" ref="U47:V47" si="21">(U12/U$24)*100</f>
        <v>7.5995322880037364</v>
      </c>
      <c r="V47" s="299">
        <f t="shared" si="21"/>
        <v>8.7512771928865458</v>
      </c>
      <c r="W47" s="299">
        <f t="shared" ref="W47" si="22">(W12/W$24)*100</f>
        <v>12.868982951011795</v>
      </c>
    </row>
    <row r="48" spans="2:23">
      <c r="B48" s="208" t="s">
        <v>11</v>
      </c>
      <c r="C48" s="299">
        <f t="shared" si="6"/>
        <v>5.7655577556549407</v>
      </c>
      <c r="D48" s="299">
        <f t="shared" si="7"/>
        <v>5.4394292986762824</v>
      </c>
      <c r="E48" s="299">
        <f t="shared" si="7"/>
        <v>4.6293851116006222</v>
      </c>
      <c r="F48" s="299">
        <f t="shared" si="7"/>
        <v>5.45187741006138</v>
      </c>
      <c r="G48" s="299">
        <f t="shared" si="7"/>
        <v>4.2293554158268467</v>
      </c>
      <c r="H48" s="299">
        <f t="shared" si="7"/>
        <v>5.4974783935348501</v>
      </c>
      <c r="I48" s="299">
        <f t="shared" si="7"/>
        <v>5.9880160208918083</v>
      </c>
      <c r="J48" s="299">
        <f t="shared" si="3"/>
        <v>7.3260664357520486</v>
      </c>
      <c r="K48" s="299">
        <f t="shared" si="3"/>
        <v>5.5719607310897219</v>
      </c>
      <c r="L48" s="299">
        <f t="shared" si="3"/>
        <v>5.8888843572305571</v>
      </c>
      <c r="M48" s="299">
        <f t="shared" si="3"/>
        <v>6.0462534755499977</v>
      </c>
      <c r="N48" s="299">
        <f t="shared" si="11"/>
        <v>6.9893766508492909</v>
      </c>
      <c r="O48" s="300">
        <f t="shared" si="12"/>
        <v>5.1373878651207985</v>
      </c>
      <c r="P48" s="300">
        <f t="shared" si="12"/>
        <v>5.9154949455996801</v>
      </c>
      <c r="Q48" s="300">
        <f t="shared" si="12"/>
        <v>4.3939948270516833</v>
      </c>
      <c r="R48" s="300">
        <f t="shared" si="12"/>
        <v>4.7826851017247529</v>
      </c>
      <c r="S48" s="300">
        <f t="shared" si="12"/>
        <v>5.0453785355014578</v>
      </c>
      <c r="T48" s="299">
        <f t="shared" si="5"/>
        <v>5.2024822617319124</v>
      </c>
      <c r="U48" s="299">
        <f t="shared" ref="U48:V48" si="23">(U13/U$24)*100</f>
        <v>5.4244401102886224</v>
      </c>
      <c r="V48" s="299">
        <f t="shared" si="23"/>
        <v>4.3647650481921536</v>
      </c>
      <c r="W48" s="299">
        <f t="shared" ref="W48" si="24">(W13/W$24)*100</f>
        <v>4.5176756333589738</v>
      </c>
    </row>
    <row r="49" spans="2:23">
      <c r="B49" s="208" t="s">
        <v>12</v>
      </c>
      <c r="C49" s="299">
        <f t="shared" si="6"/>
        <v>7.6139330991253207</v>
      </c>
      <c r="D49" s="299">
        <f t="shared" si="7"/>
        <v>6.0341955139496601</v>
      </c>
      <c r="E49" s="299">
        <f t="shared" si="7"/>
        <v>5.9089515449124654</v>
      </c>
      <c r="F49" s="299">
        <f t="shared" si="7"/>
        <v>6.4674912942974618</v>
      </c>
      <c r="G49" s="299">
        <f t="shared" si="7"/>
        <v>7.7329867208045799</v>
      </c>
      <c r="H49" s="299">
        <f t="shared" si="7"/>
        <v>6.3283979980866238</v>
      </c>
      <c r="I49" s="299">
        <f t="shared" si="7"/>
        <v>7.8042138389185487</v>
      </c>
      <c r="J49" s="299">
        <f t="shared" si="3"/>
        <v>7.2180933623910581</v>
      </c>
      <c r="K49" s="299">
        <f t="shared" si="3"/>
        <v>9.2450087642743259</v>
      </c>
      <c r="L49" s="299">
        <f t="shared" si="3"/>
        <v>8.1876370862768422</v>
      </c>
      <c r="M49" s="299">
        <f t="shared" si="3"/>
        <v>8.2461909606132817</v>
      </c>
      <c r="N49" s="299">
        <f t="shared" si="11"/>
        <v>8.2487848934692334</v>
      </c>
      <c r="O49" s="300">
        <f t="shared" si="12"/>
        <v>8.4922581124766214</v>
      </c>
      <c r="P49" s="300">
        <f t="shared" si="12"/>
        <v>7.0664119339325442</v>
      </c>
      <c r="Q49" s="300">
        <f t="shared" si="12"/>
        <v>7.7352386658370857</v>
      </c>
      <c r="R49" s="300">
        <f t="shared" si="12"/>
        <v>6.5897312940840598</v>
      </c>
      <c r="S49" s="300">
        <f t="shared" si="12"/>
        <v>7.6280592347149634</v>
      </c>
      <c r="T49" s="299">
        <f t="shared" si="5"/>
        <v>7.7288046219109923</v>
      </c>
      <c r="U49" s="299">
        <f t="shared" ref="U49:V49" si="25">(U14/U$24)*100</f>
        <v>15.25225410078683</v>
      </c>
      <c r="V49" s="299">
        <f t="shared" si="25"/>
        <v>11.684744934580719</v>
      </c>
      <c r="W49" s="299">
        <f t="shared" ref="W49" si="26">(W14/W$24)*100</f>
        <v>8.8896695252134652</v>
      </c>
    </row>
    <row r="50" spans="2:23">
      <c r="B50" s="208" t="s">
        <v>604</v>
      </c>
      <c r="C50" s="253">
        <v>0</v>
      </c>
      <c r="D50" s="253">
        <v>0</v>
      </c>
      <c r="E50" s="253">
        <v>0</v>
      </c>
      <c r="F50" s="253">
        <v>0</v>
      </c>
      <c r="G50" s="253">
        <v>0</v>
      </c>
      <c r="H50" s="253">
        <v>0</v>
      </c>
      <c r="I50" s="253">
        <v>0</v>
      </c>
      <c r="J50" s="253">
        <v>0</v>
      </c>
      <c r="K50" s="253">
        <v>0</v>
      </c>
      <c r="L50" s="253">
        <v>0</v>
      </c>
      <c r="M50" s="253">
        <v>0</v>
      </c>
      <c r="N50" s="253">
        <v>0</v>
      </c>
      <c r="O50" s="253">
        <v>0</v>
      </c>
      <c r="P50" s="253">
        <v>0</v>
      </c>
      <c r="Q50" s="253">
        <v>0</v>
      </c>
      <c r="R50" s="253">
        <v>0</v>
      </c>
      <c r="S50" s="253">
        <v>0</v>
      </c>
      <c r="T50" s="253">
        <v>0</v>
      </c>
      <c r="U50" s="299">
        <f t="shared" ref="U50:V50" si="27">(U15/U$24)*100</f>
        <v>2.7841902011744062</v>
      </c>
      <c r="V50" s="299">
        <f t="shared" si="27"/>
        <v>2.8182353557706574</v>
      </c>
      <c r="W50" s="299">
        <f t="shared" ref="W50" si="28">(W15/W$24)*100</f>
        <v>4.6563833711654148</v>
      </c>
    </row>
    <row r="51" spans="2:23">
      <c r="B51" s="208" t="s">
        <v>13</v>
      </c>
      <c r="C51" s="299">
        <f>(C16/$C$24)*100</f>
        <v>10.878306522329451</v>
      </c>
      <c r="D51" s="299">
        <f t="shared" ref="D51:N51" si="29">(D16/D$24)*100</f>
        <v>11.669823726693615</v>
      </c>
      <c r="E51" s="299">
        <f t="shared" si="29"/>
        <v>15.80304719774262</v>
      </c>
      <c r="F51" s="299">
        <f t="shared" si="29"/>
        <v>16.180211674409577</v>
      </c>
      <c r="G51" s="299">
        <f t="shared" si="29"/>
        <v>13.048648208935848</v>
      </c>
      <c r="H51" s="299">
        <f t="shared" si="29"/>
        <v>13.853406246886472</v>
      </c>
      <c r="I51" s="299">
        <f t="shared" si="29"/>
        <v>11.348864229022633</v>
      </c>
      <c r="J51" s="299">
        <f t="shared" si="29"/>
        <v>11.901186082393826</v>
      </c>
      <c r="K51" s="299">
        <f t="shared" si="29"/>
        <v>14.677977291794916</v>
      </c>
      <c r="L51" s="299">
        <f t="shared" si="29"/>
        <v>10.522876934688485</v>
      </c>
      <c r="M51" s="299">
        <f t="shared" si="29"/>
        <v>11.714910204263957</v>
      </c>
      <c r="N51" s="299">
        <f t="shared" si="29"/>
        <v>11.049753287126357</v>
      </c>
      <c r="O51" s="300">
        <f t="shared" ref="O51:U57" si="30">(O16/O$24)*100</f>
        <v>10.840765350061796</v>
      </c>
      <c r="P51" s="300">
        <f t="shared" si="30"/>
        <v>10.386726012936034</v>
      </c>
      <c r="Q51" s="300">
        <f t="shared" si="30"/>
        <v>9.5699194137295152</v>
      </c>
      <c r="R51" s="300">
        <f t="shared" si="30"/>
        <v>9.2789029332153419</v>
      </c>
      <c r="S51" s="300">
        <f t="shared" si="30"/>
        <v>9.3180625369011967</v>
      </c>
      <c r="T51" s="299">
        <f t="shared" si="30"/>
        <v>8.9029870909912052</v>
      </c>
      <c r="U51" s="299">
        <f t="shared" si="30"/>
        <v>6.1026685108276002</v>
      </c>
      <c r="V51" s="299">
        <f t="shared" ref="V51:W51" si="31">(V16/V$24)*100</f>
        <v>7.2404718405949575</v>
      </c>
      <c r="W51" s="299">
        <f t="shared" si="31"/>
        <v>6.1771000955007809</v>
      </c>
    </row>
    <row r="52" spans="2:23">
      <c r="B52" s="208" t="s">
        <v>14</v>
      </c>
      <c r="C52" s="299">
        <f>(C17/$C$24)*100</f>
        <v>9.2153847117393646</v>
      </c>
      <c r="D52" s="299">
        <f t="shared" ref="D52:N52" si="32">(D17/D$24)*100</f>
        <v>8.3565106318630065</v>
      </c>
      <c r="E52" s="299">
        <f t="shared" si="32"/>
        <v>9.3867278736258246</v>
      </c>
      <c r="F52" s="299">
        <f t="shared" si="32"/>
        <v>9.9015637831315768</v>
      </c>
      <c r="G52" s="299">
        <f t="shared" si="32"/>
        <v>13.023255272210625</v>
      </c>
      <c r="H52" s="299">
        <f t="shared" si="32"/>
        <v>8.2012145937047283</v>
      </c>
      <c r="I52" s="299">
        <f t="shared" si="32"/>
        <v>7.0752114852842718</v>
      </c>
      <c r="J52" s="299">
        <f t="shared" si="32"/>
        <v>7.2393565507789583</v>
      </c>
      <c r="K52" s="299">
        <f t="shared" si="32"/>
        <v>5.2526571584072927</v>
      </c>
      <c r="L52" s="299">
        <f t="shared" si="32"/>
        <v>6.3481372695191158</v>
      </c>
      <c r="M52" s="299">
        <f t="shared" si="32"/>
        <v>6.5664207710016438</v>
      </c>
      <c r="N52" s="299">
        <f t="shared" si="32"/>
        <v>7.6899814026196891</v>
      </c>
      <c r="O52" s="300">
        <f t="shared" si="30"/>
        <v>8.7542410642498769</v>
      </c>
      <c r="P52" s="300">
        <f t="shared" si="30"/>
        <v>8.2925001278574513</v>
      </c>
      <c r="Q52" s="300">
        <f t="shared" si="30"/>
        <v>9.56723296684976</v>
      </c>
      <c r="R52" s="300">
        <f t="shared" si="30"/>
        <v>9.3957878165855462</v>
      </c>
      <c r="S52" s="300">
        <f t="shared" si="30"/>
        <v>9.3209931475568766</v>
      </c>
      <c r="T52" s="299">
        <f t="shared" si="30"/>
        <v>12.969233342177763</v>
      </c>
      <c r="U52" s="299">
        <f t="shared" si="30"/>
        <v>12.277519043715385</v>
      </c>
      <c r="V52" s="299">
        <f t="shared" ref="V52:W52" si="33">(V17/V$24)*100</f>
        <v>12.988896913666547</v>
      </c>
      <c r="W52" s="299">
        <f t="shared" si="33"/>
        <v>14.350995180137172</v>
      </c>
    </row>
    <row r="53" spans="2:23">
      <c r="B53" s="208" t="s">
        <v>15</v>
      </c>
      <c r="C53" s="253">
        <v>0</v>
      </c>
      <c r="D53" s="253">
        <v>0</v>
      </c>
      <c r="E53" s="253">
        <v>0</v>
      </c>
      <c r="F53" s="253">
        <v>0</v>
      </c>
      <c r="G53" s="253">
        <v>0</v>
      </c>
      <c r="H53" s="253">
        <v>0</v>
      </c>
      <c r="I53" s="253">
        <v>0</v>
      </c>
      <c r="J53" s="299">
        <f t="shared" ref="J53:N57" si="34">(J18/J$24)*100</f>
        <v>2.5270529981464276</v>
      </c>
      <c r="K53" s="299">
        <f t="shared" si="34"/>
        <v>4.1064443413304561</v>
      </c>
      <c r="L53" s="299">
        <f t="shared" si="34"/>
        <v>5.4418957758608331</v>
      </c>
      <c r="M53" s="299">
        <f t="shared" si="34"/>
        <v>5.0286227266896102</v>
      </c>
      <c r="N53" s="299">
        <f t="shared" si="34"/>
        <v>5.9863504486749548</v>
      </c>
      <c r="O53" s="300">
        <f t="shared" si="30"/>
        <v>7.0910670859256442</v>
      </c>
      <c r="P53" s="300">
        <f t="shared" si="30"/>
        <v>6.3299932612984149</v>
      </c>
      <c r="Q53" s="300">
        <f t="shared" si="30"/>
        <v>6.2897292970193988</v>
      </c>
      <c r="R53" s="300">
        <f t="shared" si="30"/>
        <v>5.2372469430294952</v>
      </c>
      <c r="S53" s="300">
        <f t="shared" si="30"/>
        <v>5.6993318253538394</v>
      </c>
      <c r="T53" s="299">
        <f t="shared" si="30"/>
        <v>5.1738004376467313</v>
      </c>
      <c r="U53" s="299">
        <f t="shared" si="30"/>
        <v>5.1620919163007866</v>
      </c>
      <c r="V53" s="299">
        <f t="shared" ref="V53:W53" si="35">(V18/V$24)*100</f>
        <v>4.4450473563226369</v>
      </c>
      <c r="W53" s="299">
        <f t="shared" si="35"/>
        <v>4.5518129261558435</v>
      </c>
    </row>
    <row r="54" spans="2:23">
      <c r="B54" s="208" t="s">
        <v>16</v>
      </c>
      <c r="C54" s="299">
        <f>(C19/$C$24)*100</f>
        <v>10.256261384360167</v>
      </c>
      <c r="D54" s="299">
        <f t="shared" ref="D54:I57" si="36">(D19/D$24)*100</f>
        <v>9.9739627327392544</v>
      </c>
      <c r="E54" s="299">
        <f t="shared" si="36"/>
        <v>9.1293570430683761</v>
      </c>
      <c r="F54" s="299">
        <f t="shared" si="36"/>
        <v>8.9832344067660213</v>
      </c>
      <c r="G54" s="299">
        <f t="shared" si="36"/>
        <v>7.2214871373494551</v>
      </c>
      <c r="H54" s="299">
        <f t="shared" si="36"/>
        <v>9.1132157805311902</v>
      </c>
      <c r="I54" s="299">
        <f t="shared" si="36"/>
        <v>10.046118490212823</v>
      </c>
      <c r="J54" s="299">
        <f t="shared" si="34"/>
        <v>9.0784098389708987</v>
      </c>
      <c r="K54" s="299">
        <f t="shared" si="34"/>
        <v>10.356903693993562</v>
      </c>
      <c r="L54" s="299">
        <f t="shared" si="34"/>
        <v>11.157511391115218</v>
      </c>
      <c r="M54" s="299">
        <f t="shared" si="34"/>
        <v>8.4301144511115886</v>
      </c>
      <c r="N54" s="299">
        <f t="shared" si="34"/>
        <v>7.8069491028490656</v>
      </c>
      <c r="O54" s="300">
        <f t="shared" si="30"/>
        <v>7.9136481268708145</v>
      </c>
      <c r="P54" s="300">
        <f t="shared" si="30"/>
        <v>9.5708475130167052</v>
      </c>
      <c r="Q54" s="300">
        <f t="shared" si="30"/>
        <v>9.0325886797417212</v>
      </c>
      <c r="R54" s="300">
        <f t="shared" si="30"/>
        <v>7.2241835944970427</v>
      </c>
      <c r="S54" s="300">
        <f t="shared" si="30"/>
        <v>6.8510300618193698</v>
      </c>
      <c r="T54" s="299">
        <f t="shared" si="30"/>
        <v>7.1101395910863934</v>
      </c>
      <c r="U54" s="299">
        <f t="shared" si="30"/>
        <v>7.4398277973025726</v>
      </c>
      <c r="V54" s="299">
        <f t="shared" ref="V54:W54" si="37">(V19/V$24)*100</f>
        <v>8.1988309826745134</v>
      </c>
      <c r="W54" s="299">
        <f t="shared" si="37"/>
        <v>8.8539767993251175</v>
      </c>
    </row>
    <row r="55" spans="2:23">
      <c r="B55" s="208" t="s">
        <v>83</v>
      </c>
      <c r="C55" s="299">
        <f>(C20/$C$24)*100</f>
        <v>5.2436130574535493</v>
      </c>
      <c r="D55" s="299">
        <f t="shared" si="36"/>
        <v>4.4426457909017625</v>
      </c>
      <c r="E55" s="299">
        <f t="shared" si="36"/>
        <v>4.5333005684821241</v>
      </c>
      <c r="F55" s="299">
        <f t="shared" si="36"/>
        <v>4.6393483370885846</v>
      </c>
      <c r="G55" s="299">
        <f t="shared" si="36"/>
        <v>4.2409232094252136</v>
      </c>
      <c r="H55" s="299">
        <f t="shared" si="36"/>
        <v>5.0356567639887926</v>
      </c>
      <c r="I55" s="299">
        <f t="shared" si="36"/>
        <v>5.0092281751089009</v>
      </c>
      <c r="J55" s="299">
        <f t="shared" si="34"/>
        <v>3.4876291993555935</v>
      </c>
      <c r="K55" s="299">
        <f t="shared" si="34"/>
        <v>4.042661597525627</v>
      </c>
      <c r="L55" s="299">
        <f t="shared" si="34"/>
        <v>4.1145031973495563</v>
      </c>
      <c r="M55" s="299">
        <f t="shared" si="34"/>
        <v>3.6824988264552392</v>
      </c>
      <c r="N55" s="299">
        <f t="shared" si="34"/>
        <v>3.9931034023002834</v>
      </c>
      <c r="O55" s="300">
        <f t="shared" si="30"/>
        <v>4.3598528865755153</v>
      </c>
      <c r="P55" s="300">
        <f t="shared" si="30"/>
        <v>4.5751286793411454</v>
      </c>
      <c r="Q55" s="300">
        <f t="shared" si="30"/>
        <v>3.6576958986677242</v>
      </c>
      <c r="R55" s="300">
        <f t="shared" si="30"/>
        <v>5.1585938001873259</v>
      </c>
      <c r="S55" s="300">
        <f t="shared" si="30"/>
        <v>6.1606218592272652</v>
      </c>
      <c r="T55" s="299">
        <f t="shared" si="30"/>
        <v>4.4310136245422314</v>
      </c>
      <c r="U55" s="299">
        <f t="shared" si="30"/>
        <v>3.3280811596562399</v>
      </c>
      <c r="V55" s="299">
        <f t="shared" ref="V55:W55" si="38">(V20/V$24)*100</f>
        <v>4.5403038316568933</v>
      </c>
      <c r="W55" s="299">
        <f t="shared" si="38"/>
        <v>4.1030463244351729</v>
      </c>
    </row>
    <row r="56" spans="2:23">
      <c r="B56" s="208" t="s">
        <v>18</v>
      </c>
      <c r="C56" s="299">
        <f>(C21/$C$24)*100</f>
        <v>4.5539797792283503</v>
      </c>
      <c r="D56" s="299">
        <f t="shared" si="36"/>
        <v>6.6064816382145679</v>
      </c>
      <c r="E56" s="299">
        <f t="shared" si="36"/>
        <v>5.360226915822655</v>
      </c>
      <c r="F56" s="299">
        <f t="shared" si="36"/>
        <v>5.0305215539636796</v>
      </c>
      <c r="G56" s="299">
        <f t="shared" si="36"/>
        <v>4.5907547284591352</v>
      </c>
      <c r="H56" s="299">
        <f t="shared" si="36"/>
        <v>4.4481242759168298</v>
      </c>
      <c r="I56" s="299">
        <f t="shared" si="36"/>
        <v>7.5752023724291959</v>
      </c>
      <c r="J56" s="299">
        <f t="shared" si="34"/>
        <v>5.2592975009963352</v>
      </c>
      <c r="K56" s="299">
        <f t="shared" si="34"/>
        <v>4.7119289247647043</v>
      </c>
      <c r="L56" s="299">
        <f t="shared" si="34"/>
        <v>4.4883578301886722</v>
      </c>
      <c r="M56" s="299">
        <f t="shared" si="34"/>
        <v>4.8339419295729646</v>
      </c>
      <c r="N56" s="299">
        <f t="shared" si="34"/>
        <v>4.7794237975415301</v>
      </c>
      <c r="O56" s="300">
        <f t="shared" si="30"/>
        <v>4.7634449172466242</v>
      </c>
      <c r="P56" s="300">
        <f t="shared" si="30"/>
        <v>5.2854356891076186</v>
      </c>
      <c r="Q56" s="300">
        <f t="shared" si="30"/>
        <v>6.7659017723764618</v>
      </c>
      <c r="R56" s="300">
        <f t="shared" si="30"/>
        <v>8.2664681532388311</v>
      </c>
      <c r="S56" s="300">
        <f t="shared" si="30"/>
        <v>6.8430133447856116</v>
      </c>
      <c r="T56" s="299">
        <f t="shared" si="30"/>
        <v>7.515983616682373</v>
      </c>
      <c r="U56" s="299">
        <f t="shared" si="30"/>
        <v>6.0242141093064356</v>
      </c>
      <c r="V56" s="299">
        <f t="shared" ref="V56:W56" si="39">(V21/V$24)*100</f>
        <v>6.3928832642859108</v>
      </c>
      <c r="W56" s="299">
        <f t="shared" si="39"/>
        <v>4.8560667298020368</v>
      </c>
    </row>
    <row r="57" spans="2:23">
      <c r="B57" s="208" t="s">
        <v>19</v>
      </c>
      <c r="C57" s="299">
        <f>(C22/$C$24)*100</f>
        <v>0.31509315022135437</v>
      </c>
      <c r="D57" s="299">
        <f t="shared" si="36"/>
        <v>0.76035272930549447</v>
      </c>
      <c r="E57" s="299">
        <f t="shared" si="36"/>
        <v>2.5185081176889237</v>
      </c>
      <c r="F57" s="299">
        <f t="shared" si="36"/>
        <v>0.30274677001826661</v>
      </c>
      <c r="G57" s="299">
        <f t="shared" si="36"/>
        <v>0.40868080377659949</v>
      </c>
      <c r="H57" s="299">
        <f t="shared" si="36"/>
        <v>0.27141356329402844</v>
      </c>
      <c r="I57" s="299">
        <f t="shared" si="36"/>
        <v>0.15414747379889973</v>
      </c>
      <c r="J57" s="299">
        <f t="shared" si="34"/>
        <v>7.7526847126519846E-2</v>
      </c>
      <c r="K57" s="299">
        <f t="shared" si="34"/>
        <v>0.1882908497617207</v>
      </c>
      <c r="L57" s="299">
        <f t="shared" si="34"/>
        <v>0.5635283753299396</v>
      </c>
      <c r="M57" s="299">
        <f t="shared" si="34"/>
        <v>0.22721517979662381</v>
      </c>
      <c r="N57" s="299">
        <f t="shared" si="34"/>
        <v>0.23480561563253366</v>
      </c>
      <c r="O57" s="300">
        <f t="shared" si="30"/>
        <v>0.41614178632447835</v>
      </c>
      <c r="P57" s="300">
        <f t="shared" si="30"/>
        <v>0.33966049199929416</v>
      </c>
      <c r="Q57" s="300">
        <f t="shared" si="30"/>
        <v>0.27637443064062689</v>
      </c>
      <c r="R57" s="300">
        <f t="shared" si="30"/>
        <v>0.24035045968510529</v>
      </c>
      <c r="S57" s="300">
        <f t="shared" si="30"/>
        <v>0.27682344062659692</v>
      </c>
      <c r="T57" s="299">
        <f>(T22/T$24)*100</f>
        <v>0.29062986465567614</v>
      </c>
      <c r="U57" s="299">
        <f>(U22/U$24)*100</f>
        <v>0.24241945109626278</v>
      </c>
      <c r="V57" s="299">
        <f>(V22/V$24)*100</f>
        <v>0.26559978911917664</v>
      </c>
      <c r="W57" s="299">
        <f>(W22/W$24)*100</f>
        <v>0.27603106633843122</v>
      </c>
    </row>
    <row r="58" spans="2:23">
      <c r="B58" s="203"/>
      <c r="C58" s="301"/>
      <c r="D58" s="301"/>
      <c r="E58" s="301"/>
      <c r="F58" s="301"/>
      <c r="G58" s="301"/>
      <c r="H58" s="301"/>
      <c r="I58" s="301"/>
      <c r="J58" s="301"/>
      <c r="K58" s="301"/>
      <c r="L58" s="301"/>
      <c r="M58" s="301"/>
      <c r="N58" s="301"/>
      <c r="O58" s="301"/>
      <c r="P58" s="301"/>
      <c r="Q58" s="301"/>
      <c r="R58" s="301"/>
      <c r="S58" s="301"/>
      <c r="T58" s="301"/>
    </row>
    <row r="59" spans="2:23">
      <c r="B59" s="209" t="s">
        <v>20</v>
      </c>
      <c r="C59" s="210">
        <f>SUM(C41:C57)</f>
        <v>100.00000000000001</v>
      </c>
      <c r="D59" s="210">
        <f t="shared" ref="D59:N59" si="40">SUM(D41:D57)</f>
        <v>100.00000000000001</v>
      </c>
      <c r="E59" s="210">
        <f t="shared" si="40"/>
        <v>100</v>
      </c>
      <c r="F59" s="210">
        <f t="shared" si="40"/>
        <v>100</v>
      </c>
      <c r="G59" s="210">
        <f t="shared" si="40"/>
        <v>100.00000000000003</v>
      </c>
      <c r="H59" s="210">
        <f t="shared" si="40"/>
        <v>100</v>
      </c>
      <c r="I59" s="210">
        <f t="shared" si="40"/>
        <v>100</v>
      </c>
      <c r="J59" s="210">
        <f t="shared" si="40"/>
        <v>100.00000000000001</v>
      </c>
      <c r="K59" s="210">
        <f t="shared" si="40"/>
        <v>99.999999999999972</v>
      </c>
      <c r="L59" s="210">
        <f t="shared" si="40"/>
        <v>100.00000000000001</v>
      </c>
      <c r="M59" s="210">
        <f t="shared" si="40"/>
        <v>99.999999999999986</v>
      </c>
      <c r="N59" s="210">
        <f t="shared" si="40"/>
        <v>100</v>
      </c>
      <c r="O59" s="210">
        <f t="shared" ref="O59:U59" si="41">SUM(O41:O57)</f>
        <v>100.00000000000001</v>
      </c>
      <c r="P59" s="210">
        <f t="shared" si="41"/>
        <v>99.999999999999986</v>
      </c>
      <c r="Q59" s="210">
        <f t="shared" si="41"/>
        <v>100.00000000000003</v>
      </c>
      <c r="R59" s="210">
        <f t="shared" si="41"/>
        <v>100.00000000000001</v>
      </c>
      <c r="S59" s="210">
        <f t="shared" si="41"/>
        <v>100</v>
      </c>
      <c r="T59" s="210">
        <f t="shared" si="41"/>
        <v>100.00000000000001</v>
      </c>
      <c r="U59" s="210">
        <f t="shared" si="41"/>
        <v>99.999999999999986</v>
      </c>
      <c r="V59" s="210">
        <f t="shared" ref="V59:W59" si="42">SUM(V41:V57)</f>
        <v>100</v>
      </c>
      <c r="W59" s="490">
        <f t="shared" si="42"/>
        <v>100.00000000000001</v>
      </c>
    </row>
    <row r="60" spans="2:23" ht="12.75">
      <c r="B60" s="188" t="s">
        <v>839</v>
      </c>
      <c r="C60" s="9"/>
      <c r="D60" s="41"/>
      <c r="E60" s="41"/>
      <c r="F60" s="26"/>
      <c r="G60" s="26"/>
      <c r="H60" s="26"/>
      <c r="I60" s="26"/>
      <c r="J60" s="26"/>
      <c r="K60" s="27"/>
      <c r="L60" s="20"/>
      <c r="M60"/>
      <c r="N60" s="62"/>
      <c r="O60" s="91"/>
      <c r="P60" s="120"/>
      <c r="Q60" s="120"/>
      <c r="R60" s="120"/>
      <c r="S60" s="120"/>
      <c r="T60" s="63"/>
    </row>
    <row r="61" spans="2:23">
      <c r="B61" s="184"/>
      <c r="C61" s="19"/>
      <c r="D61" s="19"/>
      <c r="E61" s="19"/>
      <c r="F61" s="19"/>
      <c r="G61" s="19"/>
      <c r="H61" s="19"/>
      <c r="I61" s="19"/>
    </row>
    <row r="62" spans="2:23">
      <c r="B62" s="184"/>
      <c r="C62" s="19"/>
      <c r="D62" s="19"/>
      <c r="E62" s="19"/>
      <c r="F62" s="19"/>
      <c r="G62" s="19"/>
      <c r="H62" s="19"/>
      <c r="I62" s="19"/>
    </row>
    <row r="63" spans="2:23" ht="12.75">
      <c r="B63" s="188" t="s">
        <v>87</v>
      </c>
      <c r="C63" s="61"/>
      <c r="D63" s="59"/>
      <c r="E63" s="60"/>
      <c r="F63" s="60"/>
      <c r="G63" s="60"/>
      <c r="H63" s="60"/>
      <c r="I63" s="60"/>
      <c r="L63"/>
      <c r="O63" s="26"/>
    </row>
    <row r="64" spans="2:23" ht="12.75">
      <c r="B64" s="191"/>
      <c r="D64" s="26"/>
      <c r="E64" s="26"/>
      <c r="F64" s="26"/>
      <c r="G64" s="26"/>
      <c r="H64" s="26"/>
      <c r="I64" s="26"/>
      <c r="J64" s="40"/>
      <c r="K64" s="27"/>
      <c r="L64" s="27"/>
      <c r="M64" s="62"/>
      <c r="N64" s="62"/>
      <c r="O64" s="55"/>
      <c r="P64" s="120"/>
      <c r="Q64" s="120"/>
      <c r="R64" s="120"/>
      <c r="S64" s="120"/>
      <c r="T64" s="63"/>
    </row>
    <row r="65" spans="2:23" ht="13.5" customHeight="1">
      <c r="B65" s="186" t="s">
        <v>140</v>
      </c>
      <c r="C65" s="15"/>
      <c r="D65" s="26"/>
      <c r="E65" s="26"/>
      <c r="F65" s="26"/>
      <c r="G65" s="26"/>
      <c r="H65" s="26"/>
      <c r="I65" s="26"/>
      <c r="J65" s="40"/>
      <c r="K65" s="27"/>
      <c r="L65" s="27"/>
      <c r="M65" s="62"/>
      <c r="N65" s="62"/>
      <c r="O65" s="55"/>
      <c r="P65" s="120"/>
      <c r="Q65" s="120"/>
      <c r="R65" s="120"/>
      <c r="S65" s="120"/>
      <c r="T65" s="63"/>
    </row>
    <row r="66" spans="2:23" ht="12.75" customHeight="1">
      <c r="B66" s="211" t="s">
        <v>89</v>
      </c>
      <c r="C66" s="211"/>
      <c r="D66" s="215"/>
      <c r="E66" s="215"/>
      <c r="F66" s="215"/>
      <c r="G66" s="26"/>
      <c r="H66" s="26"/>
      <c r="I66" s="26"/>
      <c r="J66" s="40"/>
      <c r="K66" s="27"/>
      <c r="L66" s="27"/>
      <c r="M66" s="62"/>
      <c r="N66" s="62"/>
      <c r="O66" s="55"/>
      <c r="P66" s="120"/>
      <c r="Q66" s="120"/>
      <c r="R66" s="120"/>
      <c r="S66" s="120"/>
      <c r="T66" s="63"/>
    </row>
    <row r="67" spans="2:23" s="21" customFormat="1" ht="12.75">
      <c r="B67" s="1" t="s">
        <v>789</v>
      </c>
      <c r="C67" s="15"/>
      <c r="D67" s="26"/>
      <c r="E67" s="26"/>
      <c r="F67" s="26"/>
      <c r="G67" s="26"/>
      <c r="H67" s="26"/>
      <c r="I67" s="26"/>
      <c r="J67" s="40"/>
      <c r="K67" s="27"/>
      <c r="L67" s="27"/>
      <c r="O67" s="104" t="s">
        <v>182</v>
      </c>
      <c r="P67" s="120"/>
      <c r="Q67" s="120"/>
      <c r="R67" s="120"/>
      <c r="S67" s="120"/>
      <c r="T67" s="63"/>
    </row>
    <row r="68" spans="2:23" s="21" customFormat="1" ht="12.75">
      <c r="B68" s="2" t="s">
        <v>788</v>
      </c>
      <c r="C68" s="11"/>
      <c r="D68" s="26"/>
      <c r="E68" s="26"/>
      <c r="F68" s="26"/>
      <c r="G68" s="26"/>
      <c r="H68" s="26"/>
      <c r="I68" s="26"/>
      <c r="J68" s="40"/>
      <c r="K68" s="27"/>
      <c r="L68" s="20"/>
      <c r="M68" s="36"/>
      <c r="N68" s="36"/>
      <c r="O68" s="26"/>
      <c r="P68" s="120"/>
      <c r="Q68" s="120"/>
      <c r="R68" s="120"/>
      <c r="S68" s="120"/>
      <c r="T68" s="63"/>
    </row>
    <row r="69" spans="2:23" s="21" customFormat="1" ht="12.75">
      <c r="B69" s="204" t="s">
        <v>2</v>
      </c>
      <c r="C69" s="205" t="s">
        <v>31</v>
      </c>
      <c r="D69" s="205" t="s">
        <v>40</v>
      </c>
      <c r="E69" s="206">
        <v>2003</v>
      </c>
      <c r="F69" s="206">
        <v>2004</v>
      </c>
      <c r="G69" s="206">
        <v>2005</v>
      </c>
      <c r="H69" s="206">
        <v>2006</v>
      </c>
      <c r="I69" s="206">
        <v>2007</v>
      </c>
      <c r="J69" s="206">
        <v>2008</v>
      </c>
      <c r="K69" s="205">
        <v>2009</v>
      </c>
      <c r="L69" s="205">
        <v>2010</v>
      </c>
      <c r="M69" s="205">
        <v>2011</v>
      </c>
      <c r="N69" s="205">
        <v>2012</v>
      </c>
      <c r="O69" s="206">
        <v>2013</v>
      </c>
      <c r="P69" s="206">
        <v>2014</v>
      </c>
      <c r="Q69" s="205">
        <v>2015</v>
      </c>
      <c r="R69" s="205">
        <v>2016</v>
      </c>
      <c r="S69" s="205">
        <v>2017</v>
      </c>
      <c r="T69" s="205">
        <v>2018</v>
      </c>
      <c r="U69" s="205">
        <v>2019</v>
      </c>
      <c r="V69" s="205">
        <v>2020</v>
      </c>
      <c r="W69" s="303">
        <v>2021</v>
      </c>
    </row>
    <row r="70" spans="2:23" s="21" customFormat="1" ht="12.75">
      <c r="B70" s="208" t="s">
        <v>3</v>
      </c>
      <c r="C70" s="473">
        <v>0</v>
      </c>
      <c r="D70" s="473">
        <v>0</v>
      </c>
      <c r="E70" s="473">
        <v>0</v>
      </c>
      <c r="F70" s="473">
        <v>0</v>
      </c>
      <c r="G70" s="473">
        <v>0</v>
      </c>
      <c r="H70" s="473">
        <v>0</v>
      </c>
      <c r="I70" s="473">
        <v>0</v>
      </c>
      <c r="J70" s="474">
        <f>(J6/'Población e ICE'!K5)*1000000</f>
        <v>191.78272607810933</v>
      </c>
      <c r="K70" s="474">
        <f>(K6/'Población e ICE'!L5)*1000000</f>
        <v>329.99838221010305</v>
      </c>
      <c r="L70" s="474">
        <f>(L6/'Población e ICE'!M5)*1000000</f>
        <v>176.55405950584466</v>
      </c>
      <c r="M70" s="474">
        <f>(M6/'Población e ICE'!N5)*1000000</f>
        <v>290.41982387499036</v>
      </c>
      <c r="N70" s="474">
        <f>(N6/'Población e ICE'!O5)*1000000</f>
        <v>274.96985773460045</v>
      </c>
      <c r="O70" s="474">
        <f>(O6/'Población e ICE'!P5)*1000000</f>
        <v>228.58652390730251</v>
      </c>
      <c r="P70" s="474">
        <f>(P6/'Población e ICE'!Q5)*1000000</f>
        <v>189.47756390681275</v>
      </c>
      <c r="Q70" s="474">
        <f>(Q6/'Población e ICE'!R5)*1000000</f>
        <v>291.89634196930814</v>
      </c>
      <c r="R70" s="474">
        <f>(R6/'Población e ICE'!S5)*1000000</f>
        <v>412.53766965796672</v>
      </c>
      <c r="S70" s="474">
        <f>(S6/'Población e ICE'!T5)*1000000</f>
        <v>348.48568070200395</v>
      </c>
      <c r="T70" s="474">
        <f>(T6/'Población e ICE'!U5)*1000000</f>
        <v>276.77608749681309</v>
      </c>
      <c r="U70" s="474">
        <f>(U6/'Población e ICE'!V5)*1000000</f>
        <v>325.43884235665308</v>
      </c>
      <c r="V70" s="474">
        <f>(V6/'Población e ICE'!W5)*1000000</f>
        <v>231.64823040930455</v>
      </c>
      <c r="W70" s="474">
        <f>(W6/'Población e ICE'!X5)*1000000</f>
        <v>221.44247737791738</v>
      </c>
    </row>
    <row r="71" spans="2:23" s="21" customFormat="1" ht="12.75">
      <c r="B71" s="208" t="s">
        <v>5</v>
      </c>
      <c r="C71" s="474">
        <f>(C7/'Población e ICE'!D6)*1000000</f>
        <v>179.83421887070571</v>
      </c>
      <c r="D71" s="474">
        <f>(D7/'Población e ICE'!E6)*1000000</f>
        <v>167.95614675659291</v>
      </c>
      <c r="E71" s="474">
        <f>(E7/'Población e ICE'!F6)*1000000</f>
        <v>133.7812430777775</v>
      </c>
      <c r="F71" s="474">
        <f>(F7/'Población e ICE'!G6)*1000000</f>
        <v>94.386620421616982</v>
      </c>
      <c r="G71" s="474">
        <f>(G7/'Población e ICE'!H6)*1000000</f>
        <v>138.92155316828649</v>
      </c>
      <c r="H71" s="474">
        <f>(H7/'Población e ICE'!I6)*1000000</f>
        <v>108.28496076292117</v>
      </c>
      <c r="I71" s="474">
        <f>(I7/'Población e ICE'!J6)*1000000</f>
        <v>157.98131004156596</v>
      </c>
      <c r="J71" s="474">
        <f>(J7/'Población e ICE'!K6)*1000000</f>
        <v>136.86190319683354</v>
      </c>
      <c r="K71" s="474">
        <f>(K7/'Población e ICE'!L6)*1000000</f>
        <v>183.48270534873546</v>
      </c>
      <c r="L71" s="474">
        <f>(L7/'Población e ICE'!M6)*1000000</f>
        <v>236.71100141484956</v>
      </c>
      <c r="M71" s="474">
        <f>(M7/'Población e ICE'!N6)*1000000</f>
        <v>288.57117000813491</v>
      </c>
      <c r="N71" s="474">
        <f>(N7/'Población e ICE'!O6)*1000000</f>
        <v>238.17300198330921</v>
      </c>
      <c r="O71" s="474">
        <f>(O7/'Población e ICE'!P6)*1000000</f>
        <v>243.41884179071187</v>
      </c>
      <c r="P71" s="474">
        <f>(P7/'Población e ICE'!Q6)*1000000</f>
        <v>222.23736167132691</v>
      </c>
      <c r="Q71" s="474">
        <f>(Q7/'Población e ICE'!R6)*1000000</f>
        <v>204.34424219019417</v>
      </c>
      <c r="R71" s="474">
        <f>(R7/'Población e ICE'!S6)*1000000</f>
        <v>206.65788120579649</v>
      </c>
      <c r="S71" s="474">
        <f>(S7/'Población e ICE'!T6)*1000000</f>
        <v>217.07845943958228</v>
      </c>
      <c r="T71" s="474">
        <f>(T7/'Población e ICE'!U6)*1000000</f>
        <v>294.8906406909631</v>
      </c>
      <c r="U71" s="474">
        <f>(U7/'Población e ICE'!V6)*1000000</f>
        <v>320.24503394984407</v>
      </c>
      <c r="V71" s="474">
        <f>(V7/'Población e ICE'!W6)*1000000</f>
        <v>276.09782048227009</v>
      </c>
      <c r="W71" s="474">
        <f>(W7/'Población e ICE'!X6)*1000000</f>
        <v>142.31889902989346</v>
      </c>
    </row>
    <row r="72" spans="2:23" s="21" customFormat="1" ht="12.75">
      <c r="B72" s="208" t="s">
        <v>6</v>
      </c>
      <c r="C72" s="474">
        <f>(C8/'Población e ICE'!D7)*1000000</f>
        <v>169.51889577795274</v>
      </c>
      <c r="D72" s="474">
        <f>(D8/'Población e ICE'!E7)*1000000</f>
        <v>164.19058176277582</v>
      </c>
      <c r="E72" s="474">
        <f>(E8/'Población e ICE'!F7)*1000000</f>
        <v>181.15397787220439</v>
      </c>
      <c r="F72" s="474">
        <f>(F8/'Población e ICE'!G7)*1000000</f>
        <v>144.95310743893893</v>
      </c>
      <c r="G72" s="474">
        <f>(G8/'Población e ICE'!H7)*1000000</f>
        <v>170.31427924907072</v>
      </c>
      <c r="H72" s="474">
        <f>(H8/'Población e ICE'!I7)*1000000</f>
        <v>158.91128534943951</v>
      </c>
      <c r="I72" s="474">
        <f>(I8/'Población e ICE'!J7)*1000000</f>
        <v>177.3010382404095</v>
      </c>
      <c r="J72" s="474">
        <f>(J8/'Población e ICE'!K7)*1000000</f>
        <v>211.76915382618773</v>
      </c>
      <c r="K72" s="474">
        <f>(K8/'Población e ICE'!L7)*1000000</f>
        <v>223.68621300572713</v>
      </c>
      <c r="L72" s="474">
        <f>(L8/'Población e ICE'!M7)*1000000</f>
        <v>218.79335580769788</v>
      </c>
      <c r="M72" s="474">
        <f>(M8/'Población e ICE'!N7)*1000000</f>
        <v>249.29577681066567</v>
      </c>
      <c r="N72" s="474">
        <f>(N8/'Población e ICE'!O7)*1000000</f>
        <v>268.21698380572542</v>
      </c>
      <c r="O72" s="474">
        <f>(O8/'Población e ICE'!P7)*1000000</f>
        <v>247.30601252910719</v>
      </c>
      <c r="P72" s="474">
        <f>(P8/'Población e ICE'!Q7)*1000000</f>
        <v>211.85084883994782</v>
      </c>
      <c r="Q72" s="474">
        <f>(Q8/'Población e ICE'!R7)*1000000</f>
        <v>267.4358935407426</v>
      </c>
      <c r="R72" s="474">
        <f>(R8/'Población e ICE'!S7)*1000000</f>
        <v>310.90572301272579</v>
      </c>
      <c r="S72" s="474">
        <f>(S8/'Población e ICE'!T7)*1000000</f>
        <v>388.20090789064466</v>
      </c>
      <c r="T72" s="474">
        <f>(T8/'Población e ICE'!U7)*1000000</f>
        <v>258.637529237656</v>
      </c>
      <c r="U72" s="474">
        <f>(U8/'Población e ICE'!V7)*1000000</f>
        <v>226.22617456145323</v>
      </c>
      <c r="V72" s="474">
        <f>(V8/'Población e ICE'!W7)*1000000</f>
        <v>165.73877666567051</v>
      </c>
      <c r="W72" s="474">
        <f>(W8/'Población e ICE'!X7)*1000000</f>
        <v>125.21421110096612</v>
      </c>
    </row>
    <row r="73" spans="2:23" s="21" customFormat="1" ht="12.75">
      <c r="B73" s="208" t="s">
        <v>7</v>
      </c>
      <c r="C73" s="474">
        <f>(C9/'Población e ICE'!D8)*1000000</f>
        <v>283.12440325196309</v>
      </c>
      <c r="D73" s="474">
        <f>(D9/'Población e ICE'!E8)*1000000</f>
        <v>229.89341259492255</v>
      </c>
      <c r="E73" s="474">
        <f>(E9/'Población e ICE'!F8)*1000000</f>
        <v>178.51548677492116</v>
      </c>
      <c r="F73" s="474">
        <f>(F9/'Población e ICE'!G8)*1000000</f>
        <v>171.86985889478899</v>
      </c>
      <c r="G73" s="474">
        <f>(G9/'Población e ICE'!H8)*1000000</f>
        <v>250.40002723119682</v>
      </c>
      <c r="H73" s="474">
        <f>(H9/'Población e ICE'!I8)*1000000</f>
        <v>236.32590562143506</v>
      </c>
      <c r="I73" s="474">
        <f>(I9/'Población e ICE'!J8)*1000000</f>
        <v>185.6285762763674</v>
      </c>
      <c r="J73" s="474">
        <f>(J9/'Población e ICE'!K8)*1000000</f>
        <v>309.10867162683292</v>
      </c>
      <c r="K73" s="474">
        <f>(K9/'Población e ICE'!L8)*1000000</f>
        <v>351.27515964981393</v>
      </c>
      <c r="L73" s="474">
        <f>(L9/'Población e ICE'!M8)*1000000</f>
        <v>278.95647320583828</v>
      </c>
      <c r="M73" s="474">
        <f>(M9/'Población e ICE'!N8)*1000000</f>
        <v>342.10013668363956</v>
      </c>
      <c r="N73" s="474">
        <f>(N9/'Población e ICE'!O8)*1000000</f>
        <v>335.44316088872495</v>
      </c>
      <c r="O73" s="474">
        <f>(O9/'Población e ICE'!P8)*1000000</f>
        <v>249.4393614121133</v>
      </c>
      <c r="P73" s="474">
        <f>(P9/'Población e ICE'!Q8)*1000000</f>
        <v>282.29960066301987</v>
      </c>
      <c r="Q73" s="474">
        <f>(Q9/'Población e ICE'!R8)*1000000</f>
        <v>322.90681369565789</v>
      </c>
      <c r="R73" s="474">
        <f>(R9/'Población e ICE'!S8)*1000000</f>
        <v>342.12075428030903</v>
      </c>
      <c r="S73" s="474">
        <f>(S9/'Población e ICE'!T8)*1000000</f>
        <v>360.36698929605774</v>
      </c>
      <c r="T73" s="474">
        <f>(T9/'Población e ICE'!U8)*1000000</f>
        <v>299.26348902988406</v>
      </c>
      <c r="U73" s="474">
        <f>(U9/'Población e ICE'!V8)*1000000</f>
        <v>355.12371269540029</v>
      </c>
      <c r="V73" s="474">
        <f>(V9/'Población e ICE'!W8)*1000000</f>
        <v>332.28530370407219</v>
      </c>
      <c r="W73" s="474">
        <f>(W9/'Población e ICE'!X8)*1000000</f>
        <v>296.91610186639366</v>
      </c>
    </row>
    <row r="74" spans="2:23" s="21" customFormat="1" ht="12.75">
      <c r="B74" s="208" t="s">
        <v>8</v>
      </c>
      <c r="C74" s="474">
        <f>(C10/'Población e ICE'!D9)*1000000</f>
        <v>152.01502003070669</v>
      </c>
      <c r="D74" s="474">
        <f>(D10/'Población e ICE'!E9)*1000000</f>
        <v>143.20594952108345</v>
      </c>
      <c r="E74" s="474">
        <f>(E10/'Población e ICE'!F9)*1000000</f>
        <v>118.74632387811099</v>
      </c>
      <c r="F74" s="474">
        <f>(F10/'Población e ICE'!G9)*1000000</f>
        <v>114.03863398077519</v>
      </c>
      <c r="G74" s="474">
        <f>(G10/'Población e ICE'!H9)*1000000</f>
        <v>108.99812846972178</v>
      </c>
      <c r="H74" s="474">
        <f>(H10/'Población e ICE'!I9)*1000000</f>
        <v>137.64581016258242</v>
      </c>
      <c r="I74" s="474">
        <f>(I10/'Población e ICE'!J9)*1000000</f>
        <v>136.07789221530382</v>
      </c>
      <c r="J74" s="474">
        <f>(J10/'Población e ICE'!K9)*1000000</f>
        <v>168.53028408718563</v>
      </c>
      <c r="K74" s="474">
        <f>(K10/'Población e ICE'!L9)*1000000</f>
        <v>197.40069310277545</v>
      </c>
      <c r="L74" s="474">
        <f>(L10/'Población e ICE'!M9)*1000000</f>
        <v>141.3484390268801</v>
      </c>
      <c r="M74" s="474">
        <f>(M10/'Población e ICE'!N9)*1000000</f>
        <v>139.54207002172063</v>
      </c>
      <c r="N74" s="474">
        <f>(N10/'Población e ICE'!O9)*1000000</f>
        <v>150.55629686766636</v>
      </c>
      <c r="O74" s="474">
        <f>(O10/'Población e ICE'!P9)*1000000</f>
        <v>146.50409533443099</v>
      </c>
      <c r="P74" s="474">
        <f>(P10/'Población e ICE'!Q9)*1000000</f>
        <v>153.72722510572842</v>
      </c>
      <c r="Q74" s="474">
        <f>(Q10/'Población e ICE'!R9)*1000000</f>
        <v>196.87594003215361</v>
      </c>
      <c r="R74" s="474">
        <f>(R10/'Población e ICE'!S9)*1000000</f>
        <v>207.74221884689348</v>
      </c>
      <c r="S74" s="474">
        <f>(S10/'Población e ICE'!T9)*1000000</f>
        <v>222.62494776096653</v>
      </c>
      <c r="T74" s="474">
        <f>(T10/'Población e ICE'!U9)*1000000</f>
        <v>186.86132273540724</v>
      </c>
      <c r="U74" s="474">
        <f>(U10/'Población e ICE'!V9)*1000000</f>
        <v>205.48624004233153</v>
      </c>
      <c r="V74" s="474">
        <f>(V10/'Población e ICE'!W9)*1000000</f>
        <v>154.48626774169625</v>
      </c>
      <c r="W74" s="474">
        <f>(W10/'Población e ICE'!X9)*1000000</f>
        <v>135.72169198872217</v>
      </c>
    </row>
    <row r="75" spans="2:23" s="21" customFormat="1" ht="12.75">
      <c r="B75" s="208" t="s">
        <v>9</v>
      </c>
      <c r="C75" s="474">
        <f>(C11/'Población e ICE'!D10)*1000000</f>
        <v>75.613120521682617</v>
      </c>
      <c r="D75" s="474">
        <f>(D11/'Población e ICE'!E10)*1000000</f>
        <v>81.202942677344495</v>
      </c>
      <c r="E75" s="474">
        <f>(E11/'Población e ICE'!F10)*1000000</f>
        <v>67.153705806411949</v>
      </c>
      <c r="F75" s="474">
        <f>(F11/'Población e ICE'!G10)*1000000</f>
        <v>54.193372429978744</v>
      </c>
      <c r="G75" s="474">
        <f>(G11/'Población e ICE'!H10)*1000000</f>
        <v>47.801135382289395</v>
      </c>
      <c r="H75" s="474">
        <f>(H11/'Población e ICE'!I10)*1000000</f>
        <v>42.142854304278664</v>
      </c>
      <c r="I75" s="474">
        <f>(I11/'Población e ICE'!J10)*1000000</f>
        <v>46.534062402156785</v>
      </c>
      <c r="J75" s="474">
        <f>(J11/'Población e ICE'!K10)*1000000</f>
        <v>58.341743893713847</v>
      </c>
      <c r="K75" s="474">
        <f>(K11/'Población e ICE'!L10)*1000000</f>
        <v>66.742606674020507</v>
      </c>
      <c r="L75" s="474">
        <f>(L11/'Población e ICE'!M10)*1000000</f>
        <v>65.334141531229037</v>
      </c>
      <c r="M75" s="474">
        <f>(M11/'Población e ICE'!N10)*1000000</f>
        <v>71.377017433233561</v>
      </c>
      <c r="N75" s="474">
        <f>(N11/'Población e ICE'!O10)*1000000</f>
        <v>72.10904273017988</v>
      </c>
      <c r="O75" s="474">
        <f>(O11/'Población e ICE'!P10)*1000000</f>
        <v>92.512036386946505</v>
      </c>
      <c r="P75" s="474">
        <f>(P11/'Población e ICE'!Q10)*1000000</f>
        <v>82.707408849856947</v>
      </c>
      <c r="Q75" s="474">
        <f>(Q11/'Población e ICE'!R10)*1000000</f>
        <v>92.198065357033443</v>
      </c>
      <c r="R75" s="474">
        <f>(R11/'Población e ICE'!S10)*1000000</f>
        <v>75.587175906519889</v>
      </c>
      <c r="S75" s="474">
        <f>(S11/'Población e ICE'!T10)*1000000</f>
        <v>74.06408924007107</v>
      </c>
      <c r="T75" s="474">
        <f>(T11/'Población e ICE'!U10)*1000000</f>
        <v>62.24439460908156</v>
      </c>
      <c r="U75" s="474">
        <f>(U11/'Población e ICE'!V10)*1000000</f>
        <v>63.360493641955657</v>
      </c>
      <c r="V75" s="474">
        <f>(V11/'Población e ICE'!W10)*1000000</f>
        <v>54.180810664227337</v>
      </c>
      <c r="W75" s="474">
        <f>(W11/'Población e ICE'!X10)*1000000</f>
        <v>57.060444579019951</v>
      </c>
    </row>
    <row r="76" spans="2:23" s="21" customFormat="1" ht="12.75">
      <c r="B76" s="208" t="s">
        <v>10</v>
      </c>
      <c r="C76" s="474">
        <f>(C12/'Población e ICE'!D11)*1000000</f>
        <v>31.273250275141795</v>
      </c>
      <c r="D76" s="474">
        <f>(D12/'Población e ICE'!E11)*1000000</f>
        <v>34.388301646355863</v>
      </c>
      <c r="E76" s="474">
        <f>(E12/'Población e ICE'!F11)*1000000</f>
        <v>24.543029037620645</v>
      </c>
      <c r="F76" s="474">
        <f>(F12/'Población e ICE'!G11)*1000000</f>
        <v>28.937752350779526</v>
      </c>
      <c r="G76" s="474">
        <f>(G12/'Población e ICE'!H11)*1000000</f>
        <v>21.869017755283178</v>
      </c>
      <c r="H76" s="474">
        <f>(H12/'Población e ICE'!I11)*1000000</f>
        <v>29.685467903677317</v>
      </c>
      <c r="I76" s="474">
        <f>(I12/'Población e ICE'!J11)*1000000</f>
        <v>25.218179500368702</v>
      </c>
      <c r="J76" s="474">
        <f>(J12/'Población e ICE'!K11)*1000000</f>
        <v>27.350092020257161</v>
      </c>
      <c r="K76" s="474">
        <f>(K12/'Población e ICE'!L11)*1000000</f>
        <v>32.760277303116034</v>
      </c>
      <c r="L76" s="474">
        <f>(L12/'Población e ICE'!M11)*1000000</f>
        <v>26.733930824813328</v>
      </c>
      <c r="M76" s="474">
        <f>(M12/'Población e ICE'!N11)*1000000</f>
        <v>32.244947947214193</v>
      </c>
      <c r="N76" s="474">
        <f>(N12/'Población e ICE'!O11)*1000000</f>
        <v>27.594452156010718</v>
      </c>
      <c r="O76" s="474">
        <f>(O12/'Población e ICE'!P11)*1000000</f>
        <v>27.729554673314958</v>
      </c>
      <c r="P76" s="474">
        <f>(P12/'Población e ICE'!Q11)*1000000</f>
        <v>27.488988148360253</v>
      </c>
      <c r="Q76" s="474">
        <f>(Q12/'Población e ICE'!R11)*1000000</f>
        <v>28.65084353997198</v>
      </c>
      <c r="R76" s="474">
        <f>(R12/'Población e ICE'!S11)*1000000</f>
        <v>36.206171586466922</v>
      </c>
      <c r="S76" s="474">
        <f>(S12/'Población e ICE'!T11)*1000000</f>
        <v>30.702722540363002</v>
      </c>
      <c r="T76" s="474">
        <f>(T12/'Población e ICE'!U11)*1000000</f>
        <v>28.115518867211918</v>
      </c>
      <c r="U76" s="474">
        <f>(U12/'Población e ICE'!V11)*1000000</f>
        <v>25.45012357361308</v>
      </c>
      <c r="V76" s="474">
        <f>(V12/'Población e ICE'!W11)*1000000</f>
        <v>23.539412199351009</v>
      </c>
      <c r="W76" s="474">
        <f>(W12/'Población e ICE'!X11)*1000000</f>
        <v>31.495368713817665</v>
      </c>
    </row>
    <row r="77" spans="2:23" s="21" customFormat="1" ht="12.75">
      <c r="B77" s="208" t="s">
        <v>11</v>
      </c>
      <c r="C77" s="474">
        <f>(C13/'Población e ICE'!D12)*1000000</f>
        <v>101.06090011250055</v>
      </c>
      <c r="D77" s="474">
        <f>(D13/'Población e ICE'!E12)*1000000</f>
        <v>94.215292639578692</v>
      </c>
      <c r="E77" s="474">
        <f>(E13/'Población e ICE'!F12)*1000000</f>
        <v>71.714650847139765</v>
      </c>
      <c r="F77" s="474">
        <f>(F13/'Población e ICE'!G12)*1000000</f>
        <v>78.738557824789808</v>
      </c>
      <c r="G77" s="474">
        <f>(G13/'Población e ICE'!H12)*1000000</f>
        <v>57.355458589283252</v>
      </c>
      <c r="H77" s="474">
        <f>(H13/'Población e ICE'!I12)*1000000</f>
        <v>77.026185507605732</v>
      </c>
      <c r="I77" s="474">
        <f>(I13/'Población e ICE'!J12)*1000000</f>
        <v>87.70274844284755</v>
      </c>
      <c r="J77" s="474">
        <f>(J13/'Población e ICE'!K12)*1000000</f>
        <v>126.07228881310982</v>
      </c>
      <c r="K77" s="474">
        <f>(K13/'Población e ICE'!L12)*1000000</f>
        <v>125.60909521899455</v>
      </c>
      <c r="L77" s="474">
        <f>(L13/'Población e ICE'!M12)*1000000</f>
        <v>109.36292556963994</v>
      </c>
      <c r="M77" s="474">
        <f>(M13/'Población e ICE'!N12)*1000000</f>
        <v>126.3368220223486</v>
      </c>
      <c r="N77" s="474">
        <f>(N13/'Población e ICE'!O12)*1000000</f>
        <v>147.2127918047531</v>
      </c>
      <c r="O77" s="474">
        <f>(O13/'Población e ICE'!P12)*1000000</f>
        <v>109.41483716609433</v>
      </c>
      <c r="P77" s="474">
        <f>(P13/'Población e ICE'!Q12)*1000000</f>
        <v>120.0199298718823</v>
      </c>
      <c r="Q77" s="474">
        <f>(Q13/'Población e ICE'!R12)*1000000</f>
        <v>101.89076100885227</v>
      </c>
      <c r="R77" s="474">
        <f>(R13/'Población e ICE'!S12)*1000000</f>
        <v>119.23172650944076</v>
      </c>
      <c r="S77" s="474">
        <f>(S13/'Población e ICE'!T12)*1000000</f>
        <v>130.22636588679279</v>
      </c>
      <c r="T77" s="474">
        <f>(T13/'Población e ICE'!U12)*1000000</f>
        <v>121.34042360409919</v>
      </c>
      <c r="U77" s="474">
        <f>(U13/'Población e ICE'!V12)*1000000</f>
        <v>146.89115861683968</v>
      </c>
      <c r="V77" s="474">
        <f>(V13/'Población e ICE'!W12)*1000000</f>
        <v>96.252274339479555</v>
      </c>
      <c r="W77" s="474">
        <f>(W13/'Población e ICE'!X12)*1000000</f>
        <v>91.045403241872648</v>
      </c>
    </row>
    <row r="78" spans="2:23" s="21" customFormat="1" ht="12.75">
      <c r="B78" s="208" t="s">
        <v>12</v>
      </c>
      <c r="C78" s="474">
        <f>(C14/'Población e ICE'!D13)*1000000</f>
        <v>115.08517343498512</v>
      </c>
      <c r="D78" s="474">
        <f>(D14/'Población e ICE'!E13)*1000000</f>
        <v>89.558306114564118</v>
      </c>
      <c r="E78" s="474">
        <f>(E14/'Población e ICE'!F13)*1000000</f>
        <v>78.611032538759432</v>
      </c>
      <c r="F78" s="474">
        <f>(F14/'Población e ICE'!G13)*1000000</f>
        <v>80.385715138333055</v>
      </c>
      <c r="G78" s="474">
        <f>(G14/'Población e ICE'!H13)*1000000</f>
        <v>90.43938928533062</v>
      </c>
      <c r="H78" s="474">
        <f>(H14/'Población e ICE'!I13)*1000000</f>
        <v>76.607107509935162</v>
      </c>
      <c r="I78" s="474">
        <f>(I14/'Población e ICE'!J13)*1000000</f>
        <v>98.92241311999345</v>
      </c>
      <c r="J78" s="474">
        <f>(J14/'Población e ICE'!K13)*1000000</f>
        <v>107.694668212637</v>
      </c>
      <c r="K78" s="474">
        <f>(K14/'Población e ICE'!L13)*1000000</f>
        <v>180.97144850319739</v>
      </c>
      <c r="L78" s="474">
        <f>(L14/'Población e ICE'!M13)*1000000</f>
        <v>132.21693660240496</v>
      </c>
      <c r="M78" s="474">
        <f>(M14/'Población e ICE'!N13)*1000000</f>
        <v>149.99748621899917</v>
      </c>
      <c r="N78" s="474">
        <f>(N14/'Población e ICE'!O13)*1000000</f>
        <v>151.44278990481013</v>
      </c>
      <c r="O78" s="474">
        <f>(O14/'Población e ICE'!P13)*1000000</f>
        <v>157.78139162776554</v>
      </c>
      <c r="P78" s="474">
        <f>(P14/'Población e ICE'!Q13)*1000000</f>
        <v>125.12336815018232</v>
      </c>
      <c r="Q78" s="474">
        <f>(Q14/'Población e ICE'!R13)*1000000</f>
        <v>156.52628863813453</v>
      </c>
      <c r="R78" s="474">
        <f>(R14/'Población e ICE'!S13)*1000000</f>
        <v>143.38802484888757</v>
      </c>
      <c r="S78" s="474">
        <f>(S14/'Población e ICE'!T13)*1000000</f>
        <v>171.96629350291454</v>
      </c>
      <c r="T78" s="474">
        <f>(T14/'Población e ICE'!U13)*1000000</f>
        <v>157.56266193078105</v>
      </c>
      <c r="U78" s="474">
        <f>(U14/'Población e ICE'!V13)*1000000</f>
        <v>361.31782290227255</v>
      </c>
      <c r="V78" s="474">
        <f>(V14/'Población e ICE'!W13)*1000000</f>
        <v>225.60442058562612</v>
      </c>
      <c r="W78" s="474">
        <f>(W14/'Población e ICE'!X13)*1000000</f>
        <v>156.88957747612059</v>
      </c>
    </row>
    <row r="79" spans="2:23" s="21" customFormat="1" ht="12.75">
      <c r="B79" s="208" t="s">
        <v>604</v>
      </c>
      <c r="C79" s="473">
        <v>0</v>
      </c>
      <c r="D79" s="473">
        <v>0</v>
      </c>
      <c r="E79" s="473">
        <v>0</v>
      </c>
      <c r="F79" s="473">
        <v>0</v>
      </c>
      <c r="G79" s="473">
        <v>0</v>
      </c>
      <c r="H79" s="473">
        <v>0</v>
      </c>
      <c r="I79" s="473">
        <v>0</v>
      </c>
      <c r="J79" s="473">
        <v>0</v>
      </c>
      <c r="K79" s="473">
        <v>0</v>
      </c>
      <c r="L79" s="473">
        <v>0</v>
      </c>
      <c r="M79" s="473">
        <v>0</v>
      </c>
      <c r="N79" s="473">
        <v>0</v>
      </c>
      <c r="O79" s="473">
        <v>0</v>
      </c>
      <c r="P79" s="473">
        <v>0</v>
      </c>
      <c r="Q79" s="473">
        <v>0</v>
      </c>
      <c r="R79" s="473">
        <v>0</v>
      </c>
      <c r="S79" s="473">
        <v>0</v>
      </c>
      <c r="T79" s="473">
        <v>0</v>
      </c>
      <c r="U79" s="474">
        <f>(U15/'Población e ICE'!V14)*1000000</f>
        <v>145.2897947198984</v>
      </c>
      <c r="V79" s="474">
        <f>(V15/'Población e ICE'!W14)*1000000</f>
        <v>120.4036667152585</v>
      </c>
      <c r="W79" s="474">
        <f>(W15/'Población e ICE'!X14)*1000000</f>
        <v>182.56430352705823</v>
      </c>
    </row>
    <row r="80" spans="2:23" s="21" customFormat="1" ht="12.75">
      <c r="B80" s="208" t="s">
        <v>13</v>
      </c>
      <c r="C80" s="474">
        <f>(C16/'Población e ICE'!D15)*1000000</f>
        <v>80.30753813363026</v>
      </c>
      <c r="D80" s="474">
        <f>(D16/'Población e ICE'!E15)*1000000</f>
        <v>84.280478226296452</v>
      </c>
      <c r="E80" s="474">
        <f>(E16/'Población e ICE'!F15)*1000000</f>
        <v>102.52723281929521</v>
      </c>
      <c r="F80" s="474">
        <f>(F16/'Población e ICE'!G15)*1000000</f>
        <v>98.310086875082234</v>
      </c>
      <c r="G80" s="474">
        <f>(G16/'Población e ICE'!H15)*1000000</f>
        <v>74.772541992123948</v>
      </c>
      <c r="H80" s="474">
        <f>(H16/'Población e ICE'!I15)*1000000</f>
        <v>82.36141741672364</v>
      </c>
      <c r="I80" s="474">
        <f>(I16/'Población e ICE'!J15)*1000000</f>
        <v>70.813581032310495</v>
      </c>
      <c r="J80" s="474">
        <f>(J16/'Población e ICE'!K15)*1000000</f>
        <v>87.6552379706404</v>
      </c>
      <c r="K80" s="474">
        <f>(K16/'Población e ICE'!L15)*1000000</f>
        <v>142.2581895236591</v>
      </c>
      <c r="L80" s="474">
        <f>(L16/'Población e ICE'!M15)*1000000</f>
        <v>84.390165135674195</v>
      </c>
      <c r="M80" s="474">
        <f>(M16/'Población e ICE'!N15)*1000000</f>
        <v>106.14024605248261</v>
      </c>
      <c r="N80" s="474">
        <f>(N16/'Población e ICE'!O15)*1000000</f>
        <v>101.36666565142855</v>
      </c>
      <c r="O80" s="474">
        <f>(O16/'Población e ICE'!P15)*1000000</f>
        <v>101.03832288747856</v>
      </c>
      <c r="P80" s="474">
        <f>(P16/'Población e ICE'!Q15)*1000000</f>
        <v>92.637056489997263</v>
      </c>
      <c r="Q80" s="474">
        <f>(Q16/'Población e ICE'!R15)*1000000</f>
        <v>97.991133713379909</v>
      </c>
      <c r="R80" s="474">
        <f>(R16/'Población e ICE'!S15)*1000000</f>
        <v>102.65384748766979</v>
      </c>
      <c r="S80" s="474">
        <f>(S16/'Población e ICE'!T15)*1000000</f>
        <v>107.41311688583431</v>
      </c>
      <c r="T80" s="474">
        <f>(T16/'Población e ICE'!U15)*1000000</f>
        <v>93.356967701357746</v>
      </c>
      <c r="U80" s="474">
        <f>(U16/'Población e ICE'!V15)*1000000</f>
        <v>97.758343582231433</v>
      </c>
      <c r="V80" s="474">
        <f>(V16/'Población e ICE'!W15)*1000000</f>
        <v>95.113965414206319</v>
      </c>
      <c r="W80" s="474">
        <f>(W16/'Población e ICE'!X15)*1000000</f>
        <v>74.588870105276158</v>
      </c>
    </row>
    <row r="81" spans="2:23" s="21" customFormat="1" ht="12.75">
      <c r="B81" s="208" t="s">
        <v>14</v>
      </c>
      <c r="C81" s="474">
        <f>(C17/'Población e ICE'!D16)*1000000</f>
        <v>145.30570633449676</v>
      </c>
      <c r="D81" s="474">
        <f>(D17/'Población e ICE'!E16)*1000000</f>
        <v>129.30005011809718</v>
      </c>
      <c r="E81" s="474">
        <f>(E17/'Población e ICE'!F16)*1000000</f>
        <v>130.64025290698498</v>
      </c>
      <c r="F81" s="474">
        <f>(F17/'Población e ICE'!G16)*1000000</f>
        <v>129.15302662975941</v>
      </c>
      <c r="G81" s="474">
        <f>(G17/'Población e ICE'!H16)*1000000</f>
        <v>160.29880896901057</v>
      </c>
      <c r="H81" s="474">
        <f>(H17/'Población e ICE'!I16)*1000000</f>
        <v>104.78030147190255</v>
      </c>
      <c r="I81" s="474">
        <f>(I17/'Población e ICE'!J16)*1000000</f>
        <v>94.915760025994672</v>
      </c>
      <c r="J81" s="474">
        <f>(J17/'Población e ICE'!K16)*1000000</f>
        <v>114.65981404151184</v>
      </c>
      <c r="K81" s="474">
        <f>(K17/'Población e ICE'!L16)*1000000</f>
        <v>109.46913009176181</v>
      </c>
      <c r="L81" s="474">
        <f>(L17/'Población e ICE'!M16)*1000000</f>
        <v>109.50135189343092</v>
      </c>
      <c r="M81" s="474">
        <f>(M17/'Población e ICE'!N16)*1000000</f>
        <v>127.98546941310082</v>
      </c>
      <c r="N81" s="474">
        <f>(N17/'Población e ICE'!O16)*1000000</f>
        <v>151.70922202132689</v>
      </c>
      <c r="O81" s="474">
        <f>(O17/'Población e ICE'!P16)*1000000</f>
        <v>175.44415368790757</v>
      </c>
      <c r="P81" s="474">
        <f>(P17/'Población e ICE'!Q16)*1000000</f>
        <v>159.02010356212278</v>
      </c>
      <c r="Q81" s="474">
        <f>(Q17/'Población e ICE'!R16)*1000000</f>
        <v>210.54387630501597</v>
      </c>
      <c r="R81" s="474">
        <f>(R17/'Población e ICE'!S16)*1000000</f>
        <v>223.36224483511455</v>
      </c>
      <c r="S81" s="474">
        <f>(S17/'Población e ICE'!T16)*1000000</f>
        <v>230.7642500571379</v>
      </c>
      <c r="T81" s="474">
        <f>(T17/'Población e ICE'!U16)*1000000</f>
        <v>291.93657561915768</v>
      </c>
      <c r="U81" s="474">
        <f>(U17/'Población e ICE'!V16)*1000000</f>
        <v>322.87173934446326</v>
      </c>
      <c r="V81" s="474">
        <f>(V17/'Población e ICE'!W16)*1000000</f>
        <v>279.85870841767263</v>
      </c>
      <c r="W81" s="474">
        <f>(W17/'Población e ICE'!X16)*1000000</f>
        <v>283.94459656224484</v>
      </c>
    </row>
    <row r="82" spans="2:23" s="21" customFormat="1" ht="12.75">
      <c r="B82" s="208" t="s">
        <v>15</v>
      </c>
      <c r="C82" s="473">
        <v>0</v>
      </c>
      <c r="D82" s="473">
        <v>0</v>
      </c>
      <c r="E82" s="473">
        <v>0</v>
      </c>
      <c r="F82" s="473">
        <v>0</v>
      </c>
      <c r="G82" s="473">
        <v>0</v>
      </c>
      <c r="H82" s="473">
        <v>0</v>
      </c>
      <c r="I82" s="473">
        <v>0</v>
      </c>
      <c r="J82" s="474">
        <f>(J18/'Población e ICE'!K17)*1000000</f>
        <v>99.185096985944782</v>
      </c>
      <c r="K82" s="474">
        <f>(K18/'Población e ICE'!L17)*1000000</f>
        <v>212.41928993500647</v>
      </c>
      <c r="L82" s="474">
        <f>(L18/'Población e ICE'!M17)*1000000</f>
        <v>233.14888723722393</v>
      </c>
      <c r="M82" s="474">
        <f>(M18/'Población e ICE'!N17)*1000000</f>
        <v>243.63645618465424</v>
      </c>
      <c r="N82" s="474">
        <f>(N18/'Población e ICE'!O17)*1000000</f>
        <v>293.80555178882292</v>
      </c>
      <c r="O82" s="474">
        <f>(O18/'Población e ICE'!P17)*1000000</f>
        <v>353.74107223557644</v>
      </c>
      <c r="P82" s="474">
        <f>(P18/'Población e ICE'!Q17)*1000000</f>
        <v>302.31145091657504</v>
      </c>
      <c r="Q82" s="474">
        <f>(Q18/'Población e ICE'!R17)*1000000</f>
        <v>345.18264903615824</v>
      </c>
      <c r="R82" s="474">
        <f>(R18/'Población e ICE'!S17)*1000000</f>
        <v>310.63367182791569</v>
      </c>
      <c r="S82" s="474">
        <f>(S18/'Población e ICE'!T17)*1000000</f>
        <v>352.27658613020128</v>
      </c>
      <c r="T82" s="474">
        <f>(T18/'Población e ICE'!U17)*1000000</f>
        <v>290.88824351986739</v>
      </c>
      <c r="U82" s="474">
        <f>(U18/'Población e ICE'!V17)*1000000</f>
        <v>339.18818274688556</v>
      </c>
      <c r="V82" s="474">
        <f>(V18/'Población e ICE'!W17)*1000000</f>
        <v>239.37472114414268</v>
      </c>
      <c r="W82" s="474">
        <f>(W18/'Población e ICE'!X17)*1000000</f>
        <v>225.15276323663949</v>
      </c>
    </row>
    <row r="83" spans="2:23" s="21" customFormat="1" ht="14.25" customHeight="1">
      <c r="B83" s="208" t="s">
        <v>16</v>
      </c>
      <c r="C83" s="474">
        <f>(C19/'Población e ICE'!D18)*1000000</f>
        <v>130.7211354013036</v>
      </c>
      <c r="D83" s="474">
        <f>(D19/'Población e ICE'!E18)*1000000</f>
        <v>125.54625892196249</v>
      </c>
      <c r="E83" s="474">
        <f>(E19/'Población e ICE'!F18)*1000000</f>
        <v>102.91110958616204</v>
      </c>
      <c r="F83" s="474">
        <f>(F19/'Población e ICE'!G18)*1000000</f>
        <v>94.55843485731188</v>
      </c>
      <c r="G83" s="474">
        <f>(G19/'Población e ICE'!H18)*1000000</f>
        <v>71.481287999931723</v>
      </c>
      <c r="H83" s="474">
        <f>(H19/'Población e ICE'!I18)*1000000</f>
        <v>93.303726989980902</v>
      </c>
      <c r="I83" s="474">
        <f>(I19/'Población e ICE'!J18)*1000000</f>
        <v>107.6872030241465</v>
      </c>
      <c r="J83" s="474">
        <f>(J19/'Población e ICE'!K18)*1000000</f>
        <v>168.74997889127957</v>
      </c>
      <c r="K83" s="474">
        <f>(K19/'Población e ICE'!L18)*1000000</f>
        <v>252.01893548485816</v>
      </c>
      <c r="L83" s="474">
        <f>(L19/'Población e ICE'!M18)*1000000</f>
        <v>223.71253378990431</v>
      </c>
      <c r="M83" s="474">
        <f>(M19/'Población e ICE'!N18)*1000000</f>
        <v>190.25768289888424</v>
      </c>
      <c r="N83" s="474">
        <f>(N19/'Población e ICE'!O18)*1000000</f>
        <v>177.7944699739646</v>
      </c>
      <c r="O83" s="474">
        <f>(O19/'Población e ICE'!P18)*1000000</f>
        <v>182.59530607642395</v>
      </c>
      <c r="P83" s="474">
        <f>(P19/'Población e ICE'!Q18)*1000000</f>
        <v>210.83257160327906</v>
      </c>
      <c r="Q83" s="474">
        <f>(Q19/'Población e ICE'!R18)*1000000</f>
        <v>227.99849151058396</v>
      </c>
      <c r="R83" s="474">
        <f>(R19/'Población e ICE'!S18)*1000000</f>
        <v>196.62678774859913</v>
      </c>
      <c r="S83" s="474">
        <f>(S19/'Población e ICE'!T18)*1000000</f>
        <v>193.91162785597444</v>
      </c>
      <c r="T83" s="474">
        <f>(T19/'Población e ICE'!U18)*1000000</f>
        <v>182.68239760666108</v>
      </c>
      <c r="U83" s="474">
        <f>(U19/'Población e ICE'!V18)*1000000</f>
        <v>222.97059450520382</v>
      </c>
      <c r="V83" s="474">
        <f>(V19/'Población e ICE'!W18)*1000000</f>
        <v>201.00701211350355</v>
      </c>
      <c r="W83" s="474">
        <f>(W19/'Población e ICE'!X18)*1000000</f>
        <v>199.04832478557208</v>
      </c>
    </row>
    <row r="84" spans="2:23">
      <c r="B84" s="208" t="s">
        <v>83</v>
      </c>
      <c r="C84" s="474">
        <f>(C20/'Población e ICE'!D19)*1000000</f>
        <v>779.78797739523986</v>
      </c>
      <c r="D84" s="474">
        <f>(D20/'Población e ICE'!E19)*1000000</f>
        <v>668.42851455079392</v>
      </c>
      <c r="E84" s="474">
        <f>(E20/'Población e ICE'!F19)*1000000</f>
        <v>611.30834973309288</v>
      </c>
      <c r="F84" s="474">
        <f>(F20/'Población e ICE'!G19)*1000000</f>
        <v>584.32517894643252</v>
      </c>
      <c r="G84" s="474">
        <f>(G20/'Población e ICE'!H19)*1000000</f>
        <v>502.16733805485154</v>
      </c>
      <c r="H84" s="474">
        <f>(H20/'Población e ICE'!I19)*1000000</f>
        <v>617.16112710284779</v>
      </c>
      <c r="I84" s="474">
        <f>(I20/'Población e ICE'!J19)*1000000</f>
        <v>642.75088583343165</v>
      </c>
      <c r="J84" s="474">
        <f>(J20/'Población e ICE'!K19)*1000000</f>
        <v>526.48952692074101</v>
      </c>
      <c r="K84" s="474">
        <f>(K20/'Población e ICE'!L19)*1000000</f>
        <v>800.03729499457404</v>
      </c>
      <c r="L84" s="474">
        <f>(L20/'Población e ICE'!M19)*1000000</f>
        <v>672.22472141187677</v>
      </c>
      <c r="M84" s="474">
        <f>(M20/'Población e ICE'!N19)*1000000</f>
        <v>678.03050449623595</v>
      </c>
      <c r="N84" s="474">
        <f>(N20/'Población e ICE'!O19)*1000000</f>
        <v>743.58449857105211</v>
      </c>
      <c r="O84" s="474">
        <f>(O20/'Población e ICE'!P19)*1000000</f>
        <v>824.06043062233618</v>
      </c>
      <c r="P84" s="474">
        <f>(P20/'Población e ICE'!Q19)*1000000</f>
        <v>827.23540196280931</v>
      </c>
      <c r="Q84" s="474">
        <f>(Q20/'Población e ICE'!R19)*1000000</f>
        <v>759.36778854652653</v>
      </c>
      <c r="R84" s="474">
        <f>(R20/'Población e ICE'!S19)*1000000</f>
        <v>1157.6537382732977</v>
      </c>
      <c r="S84" s="474">
        <f>(S20/'Población e ICE'!T19)*1000000</f>
        <v>1439.9209439827282</v>
      </c>
      <c r="T84" s="474">
        <f>(T20/'Población e ICE'!U19)*1000000</f>
        <v>942.09231853112806</v>
      </c>
      <c r="U84" s="474">
        <f>(U20/'Población e ICE'!V19)*1000000</f>
        <v>826.94337192077387</v>
      </c>
      <c r="V84" s="474">
        <f>(V20/'Población e ICE'!W19)*1000000</f>
        <v>924.80193304076704</v>
      </c>
      <c r="W84" s="474">
        <f>(W20/'Población e ICE'!X19)*1000000</f>
        <v>768.24688689810466</v>
      </c>
    </row>
    <row r="85" spans="2:23">
      <c r="B85" s="208" t="s">
        <v>18</v>
      </c>
      <c r="C85" s="474">
        <f>(C21/'Población e ICE'!D20)*1000000</f>
        <v>417.61750626923919</v>
      </c>
      <c r="D85" s="474">
        <f>(D21/'Población e ICE'!E20)*1000000</f>
        <v>606.84905122317923</v>
      </c>
      <c r="E85" s="474">
        <f>(E21/'Población e ICE'!F20)*1000000</f>
        <v>442.70270664210096</v>
      </c>
      <c r="F85" s="474">
        <f>(F21/'Población e ICE'!G20)*1000000</f>
        <v>389.32518357895657</v>
      </c>
      <c r="G85" s="474">
        <f>(G21/'Población e ICE'!H20)*1000000</f>
        <v>335.11110017278389</v>
      </c>
      <c r="H85" s="474">
        <f>(H21/'Población e ICE'!I20)*1000000</f>
        <v>336.72449334635121</v>
      </c>
      <c r="I85" s="474">
        <f>(I21/'Población e ICE'!J20)*1000000</f>
        <v>601.63513024184965</v>
      </c>
      <c r="J85" s="474">
        <f>(J21/'Población e ICE'!K20)*1000000</f>
        <v>492.42145359604979</v>
      </c>
      <c r="K85" s="474">
        <f>(K21/'Población e ICE'!L20)*1000000</f>
        <v>579.89202021284859</v>
      </c>
      <c r="L85" s="474">
        <f>(L21/'Población e ICE'!M20)*1000000</f>
        <v>456.56901639304988</v>
      </c>
      <c r="M85" s="474">
        <f>(M21/'Población e ICE'!N20)*1000000</f>
        <v>554.7225743810792</v>
      </c>
      <c r="N85" s="474">
        <f>(N21/'Población e ICE'!O20)*1000000</f>
        <v>554.24665875140784</v>
      </c>
      <c r="O85" s="474">
        <f>(O21/'Población e ICE'!P20)*1000000</f>
        <v>560.3064752696198</v>
      </c>
      <c r="P85" s="474">
        <f>(P21/'Población e ICE'!Q20)*1000000</f>
        <v>593.84249209505901</v>
      </c>
      <c r="Q85" s="474">
        <f>(Q21/'Población e ICE'!R20)*1000000</f>
        <v>870.56264083300414</v>
      </c>
      <c r="R85" s="474">
        <f>(R21/'Población e ICE'!S20)*1000000</f>
        <v>1145.7346696330196</v>
      </c>
      <c r="S85" s="474">
        <f>(S21/'Población e ICE'!T20)*1000000</f>
        <v>983.98460593348875</v>
      </c>
      <c r="T85" s="474">
        <f>(T21/'Población e ICE'!U20)*1000000</f>
        <v>976.13331165766067</v>
      </c>
      <c r="U85" s="474">
        <f>(U21/'Población e ICE'!V20)*1000000</f>
        <v>907.38601875437905</v>
      </c>
      <c r="V85" s="474">
        <f>(V21/'Población e ICE'!W20)*1000000</f>
        <v>783.33193551955117</v>
      </c>
      <c r="W85" s="474">
        <f>(W21/'Población e ICE'!X20)*1000000</f>
        <v>544.37036599831538</v>
      </c>
    </row>
    <row r="86" spans="2:23">
      <c r="B86" s="203"/>
      <c r="C86" s="476"/>
      <c r="D86" s="476"/>
      <c r="E86" s="476"/>
      <c r="F86" s="476"/>
      <c r="G86" s="476"/>
      <c r="H86" s="476"/>
      <c r="I86" s="476"/>
      <c r="J86" s="476"/>
      <c r="K86" s="476"/>
      <c r="L86" s="476"/>
      <c r="M86" s="476"/>
      <c r="N86" s="476"/>
      <c r="O86" s="476"/>
      <c r="P86" s="476"/>
      <c r="Q86" s="476"/>
      <c r="R86" s="476"/>
      <c r="S86" s="476"/>
      <c r="T86" s="476"/>
      <c r="U86" s="477"/>
      <c r="V86" s="477"/>
      <c r="W86" s="477"/>
    </row>
    <row r="87" spans="2:23">
      <c r="B87" s="209" t="s">
        <v>20</v>
      </c>
      <c r="C87" s="478">
        <f>(C24/'Población e ICE'!D22)*1000000</f>
        <v>90.595642898817644</v>
      </c>
      <c r="D87" s="478">
        <f>(D24/'Población e ICE'!E22)*1000000</f>
        <v>89.208921564441169</v>
      </c>
      <c r="E87" s="478">
        <f>(E24/'Población e ICE'!F22)*1000000</f>
        <v>79.816390733965051</v>
      </c>
      <c r="F87" s="478">
        <f>(F24/'Población e ICE'!G22)*1000000</f>
        <v>74.439652084844624</v>
      </c>
      <c r="G87" s="478">
        <f>(G24/'Población e ICE'!H22)*1000000</f>
        <v>69.92800121774026</v>
      </c>
      <c r="H87" s="478">
        <f>(H24/'Población e ICE'!I22)*1000000</f>
        <v>72.261706074659784</v>
      </c>
      <c r="I87" s="478">
        <f>(I24/'Población e ICE'!J22)*1000000</f>
        <v>75.556661485139855</v>
      </c>
      <c r="J87" s="478">
        <f>(J24/'Población e ICE'!K22)*1000000</f>
        <v>88.820217011275915</v>
      </c>
      <c r="K87" s="478">
        <f>(K24/'Población e ICE'!L22)*1000000</f>
        <v>116.42684831684538</v>
      </c>
      <c r="L87" s="478">
        <f>(L24/'Población e ICE'!M22)*1000000</f>
        <v>95.988631619603282</v>
      </c>
      <c r="M87" s="478">
        <f>(M24/'Población e ICE'!N22)*1000000</f>
        <v>108.04258934692739</v>
      </c>
      <c r="N87" s="478">
        <f>(N24/'Población e ICE'!O22)*1000000</f>
        <v>108.9462137106969</v>
      </c>
      <c r="O87" s="478">
        <f>(O24/'Población e ICE'!P22)*1000000</f>
        <v>110.29498695795374</v>
      </c>
      <c r="P87" s="478">
        <f>(P24/'Población e ICE'!Q22)*1000000</f>
        <v>105.15301537196858</v>
      </c>
      <c r="Q87" s="478">
        <f>(Q24/'Población e ICE'!R22)*1000000</f>
        <v>120.25421919163772</v>
      </c>
      <c r="R87" s="478">
        <f>(R24/'Población e ICE'!S22)*1000000</f>
        <v>129.33732952941884</v>
      </c>
      <c r="S87" s="478">
        <f>(S24/'Población e ICE'!T22)*1000000</f>
        <v>133.72418442030289</v>
      </c>
      <c r="T87" s="478">
        <f>(T24/'Población e ICE'!U22)*1000000</f>
        <v>120.21444399099194</v>
      </c>
      <c r="U87" s="478">
        <f>(U24/'Población e ICE'!V22)*1000000</f>
        <v>138.72906391967339</v>
      </c>
      <c r="V87" s="478">
        <f>(V24/'Población e ICE'!W22)*1000000</f>
        <v>112.31720145393444</v>
      </c>
      <c r="W87" s="479">
        <f>(W24/'Población e ICE'!X22)*1000000</f>
        <v>102.51095970508888</v>
      </c>
    </row>
    <row r="88" spans="2:23">
      <c r="B88" s="184" t="s">
        <v>839</v>
      </c>
      <c r="C88" s="19"/>
      <c r="D88" s="41"/>
      <c r="E88" s="41"/>
      <c r="F88" s="41"/>
      <c r="G88" s="18"/>
      <c r="H88" s="18"/>
      <c r="I88" s="18"/>
      <c r="J88" s="43"/>
      <c r="K88" s="44"/>
      <c r="L88" s="34"/>
    </row>
    <row r="89" spans="2:23">
      <c r="B89" s="184"/>
      <c r="C89" s="19"/>
      <c r="D89" s="41"/>
      <c r="E89" s="41"/>
      <c r="F89" s="41"/>
      <c r="G89" s="18"/>
      <c r="H89" s="18"/>
      <c r="I89" s="18"/>
      <c r="J89" s="43"/>
      <c r="K89" s="44"/>
      <c r="L89" s="34"/>
    </row>
    <row r="90" spans="2:23">
      <c r="B90" s="19"/>
      <c r="R90" s="135"/>
      <c r="S90" s="135"/>
      <c r="T90" s="49"/>
    </row>
    <row r="92" spans="2:23">
      <c r="B92" s="19"/>
    </row>
  </sheetData>
  <phoneticPr fontId="14" type="noConversion"/>
  <hyperlinks>
    <hyperlink ref="O3" location="'Indice Regiones'!A1" display="&lt; Volver &gt;" xr:uid="{00000000-0004-0000-0900-000000000000}"/>
    <hyperlink ref="O38" location="'Indice Regiones'!A1" display="&lt; Volver &gt;" xr:uid="{00000000-0004-0000-0900-000001000000}"/>
    <hyperlink ref="O67" location="'Indice Regiones'!A1" display="&lt; Volver &gt;" xr:uid="{00000000-0004-0000-0900-000002000000}"/>
  </hyperlinks>
  <pageMargins left="0.75" right="0.75" top="1" bottom="1" header="0" footer="0"/>
  <pageSetup orientation="portrait" horizontalDpi="4294967295" verticalDpi="4294967295" r:id="rId1"/>
  <headerFooter alignWithMargins="0"/>
  <ignoredErrors>
    <ignoredError sqref="C24:O24 T24 S24"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1:R421"/>
  <sheetViews>
    <sheetView showGridLines="0" zoomScale="90" zoomScaleNormal="90" workbookViewId="0">
      <selection activeCell="J219" sqref="J219"/>
    </sheetView>
  </sheetViews>
  <sheetFormatPr baseColWidth="10" defaultColWidth="12" defaultRowHeight="12"/>
  <cols>
    <col min="1" max="1" width="3.7109375" style="216" customWidth="1"/>
    <col min="2" max="2" width="17.140625" style="191" customWidth="1"/>
    <col min="3" max="7" width="11.7109375" style="193" customWidth="1"/>
    <col min="8" max="8" width="11.7109375" style="364" customWidth="1"/>
    <col min="9" max="9" width="11.7109375" style="193" customWidth="1"/>
    <col min="10" max="13" width="11.7109375" style="216" customWidth="1"/>
    <col min="14" max="14" width="10.85546875" style="216" customWidth="1"/>
    <col min="15" max="16384" width="12" style="216"/>
  </cols>
  <sheetData>
    <row r="1" spans="2:18">
      <c r="B1" s="186" t="s">
        <v>164</v>
      </c>
    </row>
    <row r="2" spans="2:18" ht="14.25" customHeight="1">
      <c r="B2" s="211" t="s">
        <v>91</v>
      </c>
      <c r="C2" s="215"/>
      <c r="D2" s="215"/>
      <c r="E2" s="215"/>
      <c r="F2" s="254"/>
      <c r="G2" s="199"/>
      <c r="H2" s="103"/>
      <c r="I2" s="199"/>
      <c r="J2" s="199"/>
      <c r="K2" s="199"/>
      <c r="M2" s="217"/>
    </row>
    <row r="3" spans="2:18" ht="14.25" customHeight="1">
      <c r="B3" s="1" t="s">
        <v>787</v>
      </c>
      <c r="F3" s="218"/>
      <c r="H3" s="104" t="s">
        <v>182</v>
      </c>
      <c r="I3" s="199"/>
      <c r="J3" s="199"/>
      <c r="K3" s="199"/>
    </row>
    <row r="4" spans="2:18">
      <c r="B4" s="2" t="s">
        <v>788</v>
      </c>
      <c r="J4" s="193"/>
      <c r="K4" s="193"/>
      <c r="L4" s="193"/>
      <c r="M4" s="193"/>
      <c r="N4" s="193"/>
      <c r="O4" s="193"/>
      <c r="P4" s="193"/>
      <c r="Q4" s="193"/>
    </row>
    <row r="5" spans="2:18" ht="14.25" customHeight="1">
      <c r="B5" s="204" t="s">
        <v>2</v>
      </c>
      <c r="C5" s="205">
        <v>2001</v>
      </c>
      <c r="D5" s="205">
        <v>2002</v>
      </c>
      <c r="E5" s="206" t="s">
        <v>65</v>
      </c>
      <c r="F5" s="206">
        <v>2004</v>
      </c>
      <c r="J5" s="193"/>
      <c r="K5" s="193"/>
      <c r="L5" s="193"/>
      <c r="M5" s="193"/>
      <c r="N5" s="193"/>
      <c r="O5" s="193"/>
      <c r="P5" s="193"/>
      <c r="Q5" s="193"/>
      <c r="R5" s="199"/>
    </row>
    <row r="6" spans="2:18" ht="14.25" customHeight="1">
      <c r="B6" s="208" t="s">
        <v>3</v>
      </c>
      <c r="C6" s="473">
        <v>0</v>
      </c>
      <c r="D6" s="473">
        <v>0</v>
      </c>
      <c r="E6" s="473">
        <v>0</v>
      </c>
      <c r="F6" s="473">
        <v>0</v>
      </c>
      <c r="J6" s="193"/>
      <c r="K6" s="193"/>
      <c r="L6" s="193"/>
      <c r="M6" s="193"/>
      <c r="N6" s="193"/>
      <c r="O6" s="193"/>
      <c r="P6" s="193"/>
      <c r="Q6" s="193"/>
      <c r="R6" s="199"/>
    </row>
    <row r="7" spans="2:18" ht="12.75">
      <c r="B7" s="208" t="s">
        <v>5</v>
      </c>
      <c r="C7" s="474">
        <v>6.8795412121382098</v>
      </c>
      <c r="D7" s="474">
        <v>5.5477218309765863</v>
      </c>
      <c r="E7" s="474">
        <v>3.1068190999881646</v>
      </c>
      <c r="F7" s="474">
        <v>1.664023903408987</v>
      </c>
      <c r="J7" s="193"/>
      <c r="K7" s="193"/>
      <c r="L7" s="193"/>
      <c r="M7" s="193"/>
      <c r="N7" s="193"/>
      <c r="O7" s="193"/>
      <c r="P7" s="193"/>
      <c r="Q7" s="193"/>
      <c r="R7" s="199"/>
    </row>
    <row r="8" spans="2:18" ht="12.75">
      <c r="B8" s="208" t="s">
        <v>6</v>
      </c>
      <c r="C8" s="474">
        <v>12.024412359996985</v>
      </c>
      <c r="D8" s="474">
        <v>9.8871958914374822</v>
      </c>
      <c r="E8" s="474">
        <v>5.0021537285871318</v>
      </c>
      <c r="F8" s="474">
        <v>3.2450294503071673</v>
      </c>
      <c r="J8" s="193"/>
      <c r="K8" s="193"/>
      <c r="L8" s="193"/>
      <c r="M8" s="193"/>
      <c r="N8" s="193"/>
      <c r="O8" s="193"/>
      <c r="P8" s="193"/>
      <c r="Q8" s="193"/>
      <c r="R8" s="199"/>
    </row>
    <row r="9" spans="2:18" ht="12.75">
      <c r="B9" s="208" t="s">
        <v>7</v>
      </c>
      <c r="C9" s="474">
        <v>11.629001549649814</v>
      </c>
      <c r="D9" s="474">
        <v>8.5589769098954296</v>
      </c>
      <c r="E9" s="474">
        <v>3.8459702533741513</v>
      </c>
      <c r="F9" s="474">
        <v>1.9984711446956094</v>
      </c>
      <c r="J9" s="193"/>
      <c r="K9" s="193"/>
      <c r="L9" s="193"/>
      <c r="M9" s="193"/>
      <c r="N9" s="193"/>
      <c r="O9" s="193"/>
      <c r="P9" s="193"/>
      <c r="Q9" s="193"/>
      <c r="R9" s="199"/>
    </row>
    <row r="10" spans="2:18" ht="12.75">
      <c r="B10" s="208" t="s">
        <v>8</v>
      </c>
      <c r="C10" s="474">
        <v>13.425186934996288</v>
      </c>
      <c r="D10" s="474">
        <v>13.100727459149432</v>
      </c>
      <c r="E10" s="474">
        <v>7.9742025412040469</v>
      </c>
      <c r="F10" s="474">
        <v>6.0419258053082663</v>
      </c>
      <c r="J10" s="193"/>
      <c r="K10" s="193"/>
      <c r="L10" s="193"/>
      <c r="M10" s="193"/>
      <c r="N10" s="193"/>
      <c r="O10" s="193"/>
      <c r="P10" s="193"/>
      <c r="Q10" s="193"/>
      <c r="R10" s="199"/>
    </row>
    <row r="11" spans="2:18" ht="12.75">
      <c r="B11" s="208" t="s">
        <v>9</v>
      </c>
      <c r="C11" s="474">
        <v>34.452551737280615</v>
      </c>
      <c r="D11" s="474">
        <v>43.220485814002899</v>
      </c>
      <c r="E11" s="474">
        <v>24.834374787407185</v>
      </c>
      <c r="F11" s="474">
        <v>10.28388218972797</v>
      </c>
      <c r="J11" s="193"/>
      <c r="K11" s="193"/>
      <c r="L11" s="193"/>
      <c r="M11" s="193"/>
      <c r="N11" s="193"/>
      <c r="O11" s="193"/>
      <c r="P11" s="193"/>
      <c r="Q11" s="193"/>
      <c r="R11" s="199"/>
    </row>
    <row r="12" spans="2:18" ht="12.75">
      <c r="B12" s="208" t="s">
        <v>10</v>
      </c>
      <c r="C12" s="474">
        <v>36.388845575032505</v>
      </c>
      <c r="D12" s="474">
        <v>44.590190372740778</v>
      </c>
      <c r="E12" s="474">
        <v>27.706988733732224</v>
      </c>
      <c r="F12" s="474">
        <v>12.334392029860499</v>
      </c>
      <c r="J12" s="193"/>
      <c r="K12" s="193"/>
      <c r="L12" s="193"/>
      <c r="M12" s="193"/>
      <c r="N12" s="193"/>
      <c r="O12" s="193"/>
      <c r="P12" s="193"/>
      <c r="Q12" s="193"/>
      <c r="R12" s="199"/>
    </row>
    <row r="13" spans="2:18" ht="12.75">
      <c r="B13" s="208" t="s">
        <v>11</v>
      </c>
      <c r="C13" s="474">
        <v>15.905579119217633</v>
      </c>
      <c r="D13" s="474">
        <v>16.115322897181052</v>
      </c>
      <c r="E13" s="474">
        <v>10.380760694733658</v>
      </c>
      <c r="F13" s="474">
        <v>9.1123220382586254</v>
      </c>
      <c r="J13" s="193"/>
      <c r="K13" s="193"/>
      <c r="L13" s="193"/>
      <c r="M13" s="193"/>
      <c r="N13" s="193"/>
      <c r="O13" s="193"/>
      <c r="P13" s="193"/>
      <c r="Q13" s="193"/>
      <c r="R13" s="199"/>
    </row>
    <row r="14" spans="2:18" ht="12.75">
      <c r="B14" s="208" t="s">
        <v>12</v>
      </c>
      <c r="C14" s="474">
        <v>34.106304204183338</v>
      </c>
      <c r="D14" s="474">
        <v>26.023709763406277</v>
      </c>
      <c r="E14" s="474">
        <v>14.545748193608134</v>
      </c>
      <c r="F14" s="474">
        <v>6.8125993316266307</v>
      </c>
      <c r="J14" s="193"/>
      <c r="K14" s="193"/>
      <c r="L14" s="193"/>
      <c r="M14" s="193"/>
      <c r="N14" s="193"/>
      <c r="O14" s="193"/>
      <c r="P14" s="193"/>
      <c r="Q14" s="193"/>
      <c r="R14" s="199"/>
    </row>
    <row r="15" spans="2:18" ht="12.75">
      <c r="B15" s="208" t="s">
        <v>604</v>
      </c>
      <c r="C15" s="473">
        <v>0</v>
      </c>
      <c r="D15" s="473">
        <v>0</v>
      </c>
      <c r="E15" s="473">
        <v>0</v>
      </c>
      <c r="F15" s="473">
        <v>0</v>
      </c>
      <c r="J15" s="193"/>
      <c r="K15" s="193"/>
      <c r="L15" s="193"/>
      <c r="M15" s="193"/>
      <c r="N15" s="193"/>
      <c r="O15" s="193"/>
      <c r="P15" s="193"/>
      <c r="Q15" s="193"/>
      <c r="R15" s="199"/>
    </row>
    <row r="16" spans="2:18" ht="12.75">
      <c r="B16" s="208" t="s">
        <v>13</v>
      </c>
      <c r="C16" s="474">
        <v>42.85228592077668</v>
      </c>
      <c r="D16" s="474">
        <v>41.589794204935529</v>
      </c>
      <c r="E16" s="474">
        <v>38.343601953319315</v>
      </c>
      <c r="F16" s="474">
        <v>23.588337935245725</v>
      </c>
      <c r="J16" s="193"/>
      <c r="K16" s="193"/>
      <c r="L16" s="193"/>
      <c r="M16" s="193"/>
      <c r="N16" s="193"/>
      <c r="O16" s="193"/>
      <c r="P16" s="193"/>
      <c r="Q16" s="193"/>
      <c r="R16" s="199"/>
    </row>
    <row r="17" spans="2:18" ht="12.75">
      <c r="B17" s="208" t="s">
        <v>14</v>
      </c>
      <c r="C17" s="474">
        <v>25.343952585653899</v>
      </c>
      <c r="D17" s="474">
        <v>20.52311882628598</v>
      </c>
      <c r="E17" s="474">
        <v>6.2437405797375307</v>
      </c>
      <c r="F17" s="474">
        <v>5.3540545222632314</v>
      </c>
      <c r="J17" s="193"/>
      <c r="K17" s="193"/>
      <c r="L17" s="193"/>
      <c r="M17" s="193"/>
      <c r="N17" s="193"/>
      <c r="O17" s="193"/>
      <c r="P17" s="193"/>
      <c r="Q17" s="193"/>
      <c r="R17" s="199"/>
    </row>
    <row r="18" spans="2:18" ht="12.75">
      <c r="B18" s="208" t="s">
        <v>15</v>
      </c>
      <c r="C18" s="473">
        <v>0</v>
      </c>
      <c r="D18" s="473">
        <v>0</v>
      </c>
      <c r="E18" s="473">
        <v>0</v>
      </c>
      <c r="F18" s="473">
        <v>0</v>
      </c>
      <c r="J18" s="193"/>
      <c r="K18" s="193"/>
      <c r="L18" s="193"/>
      <c r="M18" s="193"/>
      <c r="N18" s="193"/>
      <c r="O18" s="193"/>
      <c r="P18" s="193"/>
      <c r="Q18" s="193"/>
      <c r="R18" s="199"/>
    </row>
    <row r="19" spans="2:18" ht="12.75">
      <c r="B19" s="208" t="s">
        <v>16</v>
      </c>
      <c r="C19" s="474">
        <v>33.0675883906123</v>
      </c>
      <c r="D19" s="474">
        <v>38.530705768907765</v>
      </c>
      <c r="E19" s="474">
        <v>16.003302447521879</v>
      </c>
      <c r="F19" s="474">
        <v>8.3939993709424279</v>
      </c>
      <c r="J19" s="193"/>
      <c r="K19" s="193"/>
      <c r="L19" s="193"/>
      <c r="M19" s="193"/>
      <c r="N19" s="193"/>
      <c r="O19" s="193"/>
      <c r="P19" s="193"/>
      <c r="Q19" s="193"/>
      <c r="R19" s="199"/>
    </row>
    <row r="20" spans="2:18" ht="12.75">
      <c r="B20" s="208" t="s">
        <v>83</v>
      </c>
      <c r="C20" s="474">
        <v>8.0719649712144594</v>
      </c>
      <c r="D20" s="474">
        <v>10.39211696490629</v>
      </c>
      <c r="E20" s="474">
        <v>5.1369948284254754</v>
      </c>
      <c r="F20" s="474">
        <v>1.9754773823018266</v>
      </c>
      <c r="J20" s="193"/>
      <c r="K20" s="193"/>
      <c r="L20" s="193"/>
      <c r="M20" s="193"/>
      <c r="N20" s="193"/>
      <c r="O20" s="193"/>
      <c r="P20" s="193"/>
      <c r="Q20" s="193"/>
      <c r="R20" s="199"/>
    </row>
    <row r="21" spans="2:18" ht="12.75">
      <c r="B21" s="208" t="s">
        <v>18</v>
      </c>
      <c r="C21" s="474">
        <v>4.9324106370597551</v>
      </c>
      <c r="D21" s="474">
        <v>6.0019887183376159</v>
      </c>
      <c r="E21" s="474">
        <v>3.2235286676273649</v>
      </c>
      <c r="F21" s="474">
        <v>2.2052297663218159</v>
      </c>
      <c r="J21" s="193"/>
      <c r="K21" s="193"/>
      <c r="L21" s="193"/>
      <c r="M21" s="193"/>
      <c r="N21" s="193"/>
      <c r="O21" s="193"/>
      <c r="P21" s="193"/>
      <c r="Q21" s="193"/>
      <c r="R21" s="199"/>
    </row>
    <row r="22" spans="2:18" ht="12.75">
      <c r="B22" s="208" t="s">
        <v>19</v>
      </c>
      <c r="C22" s="473">
        <v>0</v>
      </c>
      <c r="D22" s="473">
        <v>0</v>
      </c>
      <c r="E22" s="473">
        <v>0</v>
      </c>
      <c r="F22" s="473">
        <v>0</v>
      </c>
      <c r="J22" s="193"/>
      <c r="K22" s="193"/>
      <c r="L22" s="193"/>
      <c r="M22" s="193"/>
      <c r="N22" s="193"/>
      <c r="O22" s="193"/>
      <c r="P22" s="193"/>
      <c r="Q22" s="193"/>
      <c r="R22" s="199"/>
    </row>
    <row r="23" spans="2:18" ht="12.75">
      <c r="B23" s="203"/>
      <c r="C23" s="480"/>
      <c r="D23" s="480"/>
      <c r="E23" s="480"/>
      <c r="F23" s="480"/>
      <c r="J23" s="193"/>
      <c r="K23" s="193"/>
      <c r="L23" s="193"/>
      <c r="M23" s="193"/>
      <c r="N23" s="193"/>
      <c r="O23" s="193"/>
      <c r="P23" s="193"/>
      <c r="Q23" s="193"/>
      <c r="R23" s="199"/>
    </row>
    <row r="24" spans="2:18" ht="14.25" customHeight="1">
      <c r="B24" s="209" t="s">
        <v>20</v>
      </c>
      <c r="C24" s="478">
        <f>SUM(C6:C22)</f>
        <v>279.07962519781256</v>
      </c>
      <c r="D24" s="478">
        <f>SUM(D6:D22)</f>
        <v>284.08205542216314</v>
      </c>
      <c r="E24" s="478">
        <f>SUM(E6:E22)</f>
        <v>166.34818650926627</v>
      </c>
      <c r="F24" s="478">
        <f>SUM(F6:F22)</f>
        <v>93.00974487026879</v>
      </c>
      <c r="J24" s="193"/>
      <c r="K24" s="193"/>
      <c r="L24" s="193"/>
      <c r="M24" s="193"/>
      <c r="N24" s="193"/>
      <c r="O24" s="193"/>
      <c r="P24" s="193"/>
      <c r="Q24" s="193"/>
      <c r="R24" s="199"/>
    </row>
    <row r="25" spans="2:18">
      <c r="B25" s="184" t="s">
        <v>840</v>
      </c>
      <c r="C25" s="220"/>
      <c r="D25" s="220"/>
      <c r="E25" s="220"/>
      <c r="F25" s="220"/>
      <c r="G25" s="220"/>
      <c r="H25" s="365"/>
      <c r="I25" s="220"/>
      <c r="J25" s="184"/>
      <c r="M25" s="221"/>
      <c r="N25" s="217"/>
    </row>
    <row r="26" spans="2:18">
      <c r="B26" s="222" t="s">
        <v>84</v>
      </c>
      <c r="C26" s="220"/>
      <c r="D26" s="220"/>
      <c r="E26" s="220"/>
      <c r="F26" s="220"/>
      <c r="G26" s="220"/>
      <c r="H26" s="365"/>
    </row>
    <row r="27" spans="2:18" ht="12.75">
      <c r="B27" s="222" t="s">
        <v>191</v>
      </c>
      <c r="C27" s="220"/>
      <c r="D27" s="220"/>
      <c r="E27" s="220"/>
      <c r="F27" s="220"/>
      <c r="G27" s="220"/>
      <c r="H27" s="365"/>
      <c r="L27" s="199" t="s">
        <v>92</v>
      </c>
    </row>
    <row r="28" spans="2:18" ht="12.75">
      <c r="B28" s="222" t="s">
        <v>93</v>
      </c>
      <c r="C28" s="220"/>
      <c r="D28" s="220"/>
      <c r="E28" s="220"/>
      <c r="F28" s="220"/>
      <c r="G28" s="220"/>
      <c r="H28" s="365"/>
      <c r="J28" s="199"/>
      <c r="K28" s="199"/>
      <c r="L28" s="199"/>
    </row>
    <row r="29" spans="2:18">
      <c r="B29" s="184" t="s">
        <v>94</v>
      </c>
      <c r="I29" s="218"/>
      <c r="J29" s="184"/>
      <c r="K29" s="184"/>
      <c r="L29" s="184"/>
    </row>
    <row r="30" spans="2:18">
      <c r="B30" s="184" t="s">
        <v>841</v>
      </c>
    </row>
    <row r="32" spans="2:18">
      <c r="C32" s="223"/>
      <c r="D32" s="223"/>
      <c r="E32" s="223"/>
      <c r="F32" s="223"/>
    </row>
    <row r="33" spans="2:13">
      <c r="B33" s="184"/>
    </row>
    <row r="36" spans="2:13" s="191" customFormat="1" ht="12.75">
      <c r="B36" s="186" t="s">
        <v>165</v>
      </c>
      <c r="C36" s="193"/>
      <c r="D36" s="193"/>
      <c r="E36" s="193"/>
      <c r="F36" s="193"/>
      <c r="G36" s="193"/>
      <c r="H36" s="364"/>
      <c r="I36" s="193"/>
      <c r="J36" s="193"/>
      <c r="K36" s="193"/>
      <c r="L36" s="199"/>
    </row>
    <row r="37" spans="2:13" s="191" customFormat="1" ht="12.75">
      <c r="B37" s="211" t="s">
        <v>99</v>
      </c>
      <c r="C37" s="215"/>
      <c r="D37" s="215"/>
      <c r="E37" s="215"/>
      <c r="F37" s="254"/>
      <c r="G37" s="193"/>
      <c r="H37" s="364"/>
      <c r="I37" s="193"/>
      <c r="J37" s="193"/>
      <c r="K37" s="193"/>
      <c r="L37" s="199"/>
    </row>
    <row r="38" spans="2:13" s="191" customFormat="1" ht="12.75">
      <c r="B38" s="1" t="s">
        <v>787</v>
      </c>
      <c r="C38" s="193"/>
      <c r="D38" s="193"/>
      <c r="E38" s="193"/>
      <c r="F38" s="193"/>
      <c r="G38" s="193"/>
      <c r="H38" s="104" t="s">
        <v>182</v>
      </c>
      <c r="I38" s="193"/>
      <c r="J38" s="193"/>
      <c r="K38" s="193"/>
      <c r="L38" s="199"/>
    </row>
    <row r="39" spans="2:13" s="191" customFormat="1" ht="12.75">
      <c r="B39" s="2" t="s">
        <v>788</v>
      </c>
      <c r="C39" s="193"/>
      <c r="D39" s="193"/>
      <c r="E39" s="193"/>
      <c r="F39" s="193"/>
      <c r="G39" s="193"/>
      <c r="H39" s="364"/>
      <c r="I39" s="193"/>
      <c r="J39" s="193"/>
      <c r="K39" s="193"/>
      <c r="L39" s="199"/>
    </row>
    <row r="40" spans="2:13" s="191" customFormat="1">
      <c r="B40" s="204" t="s">
        <v>2</v>
      </c>
      <c r="C40" s="205" t="s">
        <v>31</v>
      </c>
      <c r="D40" s="205" t="s">
        <v>64</v>
      </c>
      <c r="E40" s="206" t="s">
        <v>65</v>
      </c>
      <c r="F40" s="251" t="s">
        <v>197</v>
      </c>
      <c r="G40" s="179"/>
      <c r="H40" s="366"/>
      <c r="I40" s="179"/>
      <c r="J40" s="179"/>
      <c r="K40" s="179"/>
      <c r="L40" s="179"/>
      <c r="M40" s="221"/>
    </row>
    <row r="41" spans="2:13" s="191" customFormat="1">
      <c r="B41" s="208" t="s">
        <v>3</v>
      </c>
      <c r="C41" s="473">
        <v>0</v>
      </c>
      <c r="D41" s="473">
        <v>0</v>
      </c>
      <c r="E41" s="473">
        <v>0</v>
      </c>
      <c r="F41" s="473">
        <v>0</v>
      </c>
      <c r="G41" s="221"/>
      <c r="H41" s="367"/>
      <c r="I41" s="221"/>
      <c r="J41" s="221"/>
      <c r="K41" s="221"/>
      <c r="L41" s="221"/>
      <c r="M41" s="221"/>
    </row>
    <row r="42" spans="2:13" s="191" customFormat="1">
      <c r="B42" s="208" t="s">
        <v>5</v>
      </c>
      <c r="C42" s="474">
        <v>5.5737717622603533</v>
      </c>
      <c r="D42" s="474">
        <v>2.7989684887757327</v>
      </c>
      <c r="E42" s="474">
        <v>1.2606920547720692</v>
      </c>
      <c r="F42" s="474">
        <v>1.2484587299538161</v>
      </c>
      <c r="G42" s="221"/>
      <c r="H42" s="367"/>
      <c r="I42" s="221"/>
      <c r="J42" s="221"/>
      <c r="K42" s="221"/>
      <c r="L42" s="221"/>
      <c r="M42" s="221"/>
    </row>
    <row r="43" spans="2:13" s="191" customFormat="1">
      <c r="B43" s="208" t="s">
        <v>6</v>
      </c>
      <c r="C43" s="474">
        <v>6.557542409421738</v>
      </c>
      <c r="D43" s="474">
        <v>4.3510793387804254</v>
      </c>
      <c r="E43" s="474">
        <v>0.21097158320994347</v>
      </c>
      <c r="F43" s="474">
        <v>0.16385156806490037</v>
      </c>
      <c r="G43" s="221"/>
      <c r="H43" s="367"/>
      <c r="I43" s="221"/>
      <c r="J43" s="221"/>
      <c r="K43" s="221"/>
      <c r="L43" s="221"/>
      <c r="M43" s="221"/>
    </row>
    <row r="44" spans="2:13" s="191" customFormat="1">
      <c r="B44" s="208" t="s">
        <v>7</v>
      </c>
      <c r="C44" s="474">
        <v>7.6999687073719665</v>
      </c>
      <c r="D44" s="474">
        <v>3.6935261717006322</v>
      </c>
      <c r="E44" s="474">
        <v>0.89069337358819556</v>
      </c>
      <c r="F44" s="474">
        <v>1.2383425722185835</v>
      </c>
      <c r="G44" s="221"/>
      <c r="H44" s="367"/>
      <c r="I44" s="221"/>
      <c r="J44" s="221"/>
      <c r="K44" s="221"/>
      <c r="L44" s="221"/>
      <c r="M44" s="221"/>
    </row>
    <row r="45" spans="2:13" s="191" customFormat="1">
      <c r="B45" s="208" t="s">
        <v>8</v>
      </c>
      <c r="C45" s="474">
        <v>6.4915003015406754</v>
      </c>
      <c r="D45" s="474">
        <v>4.3536623546989581</v>
      </c>
      <c r="E45" s="474">
        <v>4.1472773008545367</v>
      </c>
      <c r="F45" s="474">
        <v>4.261674144562841</v>
      </c>
      <c r="G45" s="221"/>
      <c r="H45" s="367"/>
      <c r="I45" s="221"/>
      <c r="J45" s="221"/>
      <c r="K45" s="221"/>
      <c r="L45" s="221"/>
      <c r="M45" s="221"/>
    </row>
    <row r="46" spans="2:13" s="191" customFormat="1">
      <c r="B46" s="208" t="s">
        <v>9</v>
      </c>
      <c r="C46" s="474">
        <v>9.5312510400204342</v>
      </c>
      <c r="D46" s="474">
        <v>5.8816992036499025</v>
      </c>
      <c r="E46" s="474">
        <v>3.1482762588477158</v>
      </c>
      <c r="F46" s="474">
        <v>1.9674331673512944</v>
      </c>
      <c r="G46" s="221"/>
      <c r="H46" s="367"/>
      <c r="I46" s="221"/>
      <c r="J46" s="221"/>
      <c r="K46" s="221"/>
      <c r="L46" s="221"/>
      <c r="M46" s="221"/>
    </row>
    <row r="47" spans="2:13" s="191" customFormat="1">
      <c r="B47" s="208" t="s">
        <v>48</v>
      </c>
      <c r="C47" s="474">
        <v>9.9514922135427692</v>
      </c>
      <c r="D47" s="474">
        <v>13.76135390295949</v>
      </c>
      <c r="E47" s="474">
        <v>1.7299804366902842</v>
      </c>
      <c r="F47" s="474">
        <v>2.0389632185873308</v>
      </c>
      <c r="G47" s="221"/>
      <c r="H47" s="367"/>
      <c r="I47" s="221"/>
      <c r="J47" s="221"/>
      <c r="K47" s="221"/>
      <c r="L47" s="221"/>
      <c r="M47" s="221"/>
    </row>
    <row r="48" spans="2:13" s="191" customFormat="1">
      <c r="B48" s="208" t="s">
        <v>11</v>
      </c>
      <c r="C48" s="474">
        <v>12.127181517616876</v>
      </c>
      <c r="D48" s="474">
        <v>6.338834482625848</v>
      </c>
      <c r="E48" s="474">
        <v>1.4181046284962808</v>
      </c>
      <c r="F48" s="474">
        <v>6.3127259829734887</v>
      </c>
      <c r="G48" s="221"/>
      <c r="H48" s="367"/>
      <c r="I48" s="221"/>
      <c r="J48" s="221"/>
      <c r="K48" s="221"/>
      <c r="L48" s="221"/>
      <c r="M48" s="221"/>
    </row>
    <row r="49" spans="2:13" s="191" customFormat="1">
      <c r="B49" s="208" t="s">
        <v>12</v>
      </c>
      <c r="C49" s="474">
        <v>18.860442081972636</v>
      </c>
      <c r="D49" s="474">
        <v>11.348634101911014</v>
      </c>
      <c r="E49" s="474">
        <v>8.8096551092130539</v>
      </c>
      <c r="F49" s="474">
        <v>5.0827192070575906</v>
      </c>
      <c r="G49" s="221"/>
      <c r="H49" s="367"/>
      <c r="I49" s="221"/>
      <c r="J49" s="221"/>
      <c r="K49" s="221"/>
      <c r="L49" s="221"/>
      <c r="M49" s="221"/>
    </row>
    <row r="50" spans="2:13" s="191" customFormat="1">
      <c r="B50" s="208" t="s">
        <v>604</v>
      </c>
      <c r="C50" s="473">
        <v>0</v>
      </c>
      <c r="D50" s="473">
        <v>0</v>
      </c>
      <c r="E50" s="473">
        <v>0</v>
      </c>
      <c r="F50" s="473">
        <v>0</v>
      </c>
      <c r="G50" s="221"/>
      <c r="H50" s="367"/>
      <c r="I50" s="221"/>
      <c r="J50" s="221"/>
      <c r="K50" s="221"/>
      <c r="L50" s="221"/>
      <c r="M50" s="221"/>
    </row>
    <row r="51" spans="2:13" s="191" customFormat="1">
      <c r="B51" s="208" t="s">
        <v>13</v>
      </c>
      <c r="C51" s="474">
        <v>9.776558497574829</v>
      </c>
      <c r="D51" s="474">
        <v>4.0074430963834162</v>
      </c>
      <c r="E51" s="474">
        <v>5.2347549798706074</v>
      </c>
      <c r="F51" s="474">
        <v>4.2234598355867501</v>
      </c>
      <c r="G51" s="221"/>
      <c r="H51" s="367"/>
      <c r="I51" s="221"/>
      <c r="J51" s="221"/>
      <c r="K51" s="221"/>
      <c r="L51" s="221"/>
      <c r="M51" s="221"/>
    </row>
    <row r="52" spans="2:13" s="191" customFormat="1">
      <c r="B52" s="208" t="s">
        <v>14</v>
      </c>
      <c r="C52" s="474">
        <v>15.789922203364737</v>
      </c>
      <c r="D52" s="474">
        <v>5.885438357005059</v>
      </c>
      <c r="E52" s="474">
        <v>2.477020098910423</v>
      </c>
      <c r="F52" s="474">
        <v>2.1918787707621252</v>
      </c>
      <c r="G52" s="221"/>
      <c r="H52" s="367"/>
      <c r="I52" s="221"/>
      <c r="J52" s="221"/>
      <c r="K52" s="221"/>
      <c r="L52" s="221"/>
      <c r="M52" s="221"/>
    </row>
    <row r="53" spans="2:13" s="191" customFormat="1">
      <c r="B53" s="208" t="s">
        <v>15</v>
      </c>
      <c r="C53" s="473">
        <v>0</v>
      </c>
      <c r="D53" s="473">
        <v>0</v>
      </c>
      <c r="E53" s="473">
        <v>0</v>
      </c>
      <c r="F53" s="473">
        <v>0</v>
      </c>
      <c r="G53" s="221"/>
      <c r="H53" s="367"/>
      <c r="I53" s="221"/>
      <c r="J53" s="221"/>
      <c r="K53" s="221"/>
      <c r="L53" s="221"/>
      <c r="M53" s="221"/>
    </row>
    <row r="54" spans="2:13" s="191" customFormat="1">
      <c r="B54" s="208" t="s">
        <v>16</v>
      </c>
      <c r="C54" s="474">
        <v>21.849204287657034</v>
      </c>
      <c r="D54" s="474">
        <v>20.172154282352395</v>
      </c>
      <c r="E54" s="474">
        <v>5.4380363291542597</v>
      </c>
      <c r="F54" s="474">
        <v>3.4984445186464632</v>
      </c>
      <c r="G54" s="221"/>
      <c r="H54" s="367"/>
      <c r="I54" s="221"/>
      <c r="J54" s="221"/>
      <c r="K54" s="221"/>
      <c r="L54" s="221"/>
      <c r="M54" s="221"/>
    </row>
    <row r="55" spans="2:13" s="191" customFormat="1">
      <c r="B55" s="208" t="s">
        <v>83</v>
      </c>
      <c r="C55" s="474">
        <v>5.2083265204175362</v>
      </c>
      <c r="D55" s="474">
        <v>5.3341290982231113</v>
      </c>
      <c r="E55" s="474">
        <v>0.67796210057099304</v>
      </c>
      <c r="F55" s="474">
        <v>1.2432891640986123</v>
      </c>
      <c r="G55" s="221"/>
      <c r="H55" s="367"/>
      <c r="I55" s="221"/>
      <c r="J55" s="221"/>
      <c r="K55" s="221"/>
      <c r="L55" s="221"/>
      <c r="M55" s="221"/>
    </row>
    <row r="56" spans="2:13" s="191" customFormat="1">
      <c r="B56" s="208" t="s">
        <v>18</v>
      </c>
      <c r="C56" s="474">
        <v>3.3181921326551715</v>
      </c>
      <c r="D56" s="474">
        <v>2.3574520411825306</v>
      </c>
      <c r="E56" s="474">
        <v>0.15932096971236592</v>
      </c>
      <c r="F56" s="474">
        <v>1.4666713531663034</v>
      </c>
      <c r="G56" s="221"/>
      <c r="H56" s="367"/>
      <c r="I56" s="221"/>
      <c r="J56" s="221"/>
      <c r="K56" s="221"/>
      <c r="L56" s="221"/>
      <c r="M56" s="221"/>
    </row>
    <row r="57" spans="2:13" s="191" customFormat="1">
      <c r="B57" s="208" t="s">
        <v>19</v>
      </c>
      <c r="C57" s="473">
        <v>0</v>
      </c>
      <c r="D57" s="473">
        <v>0</v>
      </c>
      <c r="E57" s="473">
        <v>0</v>
      </c>
      <c r="F57" s="473">
        <v>0</v>
      </c>
      <c r="G57" s="221"/>
      <c r="H57" s="367"/>
      <c r="I57" s="221"/>
      <c r="J57" s="221"/>
      <c r="K57" s="221"/>
      <c r="L57" s="221"/>
      <c r="M57" s="221"/>
    </row>
    <row r="58" spans="2:13" s="191" customFormat="1">
      <c r="B58" s="203"/>
      <c r="C58" s="476"/>
      <c r="D58" s="476"/>
      <c r="E58" s="476"/>
      <c r="F58" s="476"/>
      <c r="G58" s="221"/>
      <c r="H58" s="368"/>
      <c r="I58" s="224"/>
      <c r="J58" s="224"/>
      <c r="K58" s="224"/>
      <c r="L58" s="224"/>
      <c r="M58" s="221"/>
    </row>
    <row r="59" spans="2:13" s="191" customFormat="1">
      <c r="B59" s="209" t="s">
        <v>20</v>
      </c>
      <c r="C59" s="478">
        <f>SUM(C41:C57)</f>
        <v>132.73535367541677</v>
      </c>
      <c r="D59" s="478">
        <f>SUM(D41:D57)</f>
        <v>90.28437492024851</v>
      </c>
      <c r="E59" s="478">
        <f>SUM(E41:E57)</f>
        <v>35.602745223890729</v>
      </c>
      <c r="F59" s="481">
        <f>SUM(F41:F57)</f>
        <v>34.937912233030104</v>
      </c>
      <c r="G59" s="221"/>
      <c r="H59" s="369"/>
      <c r="I59" s="225"/>
      <c r="J59" s="225"/>
      <c r="K59" s="225"/>
      <c r="L59" s="225"/>
      <c r="M59" s="221"/>
    </row>
    <row r="60" spans="2:13" s="191" customFormat="1" ht="12.75">
      <c r="B60" s="184" t="s">
        <v>831</v>
      </c>
      <c r="C60" s="220"/>
      <c r="D60" s="193"/>
      <c r="E60" s="193"/>
      <c r="F60" s="193"/>
      <c r="G60" s="193"/>
      <c r="H60" s="364"/>
      <c r="I60" s="193"/>
      <c r="J60" s="193"/>
      <c r="K60" s="193"/>
      <c r="L60" s="199"/>
    </row>
    <row r="61" spans="2:13" s="191" customFormat="1" ht="12.75">
      <c r="B61" s="184" t="s">
        <v>95</v>
      </c>
      <c r="C61" s="220"/>
      <c r="D61" s="193"/>
      <c r="E61" s="193"/>
      <c r="F61" s="193"/>
      <c r="G61" s="193"/>
      <c r="H61" s="364"/>
      <c r="I61" s="193"/>
      <c r="J61" s="193"/>
      <c r="K61" s="193"/>
      <c r="L61" s="199"/>
      <c r="M61" s="226"/>
    </row>
    <row r="62" spans="2:13" s="191" customFormat="1" ht="12.75">
      <c r="B62" s="184" t="s">
        <v>97</v>
      </c>
      <c r="C62" s="220"/>
      <c r="D62" s="193"/>
      <c r="E62" s="193"/>
      <c r="F62" s="193"/>
      <c r="G62" s="193"/>
      <c r="H62" s="364"/>
      <c r="I62" s="193"/>
      <c r="J62" s="193"/>
      <c r="K62" s="193"/>
      <c r="L62" s="199"/>
    </row>
    <row r="63" spans="2:13" s="191" customFormat="1" ht="12.75">
      <c r="B63" s="184" t="s">
        <v>98</v>
      </c>
      <c r="C63" s="220"/>
      <c r="D63" s="193"/>
      <c r="E63" s="193"/>
      <c r="F63" s="193"/>
      <c r="G63" s="193"/>
      <c r="H63" s="364"/>
      <c r="I63" s="193"/>
      <c r="J63" s="193"/>
      <c r="K63" s="193"/>
      <c r="L63" s="199"/>
    </row>
    <row r="64" spans="2:13" s="191" customFormat="1" ht="12.75">
      <c r="B64" s="184" t="s">
        <v>100</v>
      </c>
      <c r="C64" s="220"/>
      <c r="D64" s="193"/>
      <c r="E64" s="193"/>
      <c r="F64" s="193"/>
      <c r="G64" s="193"/>
      <c r="H64" s="364"/>
      <c r="I64" s="193"/>
      <c r="J64" s="193"/>
      <c r="K64" s="193"/>
      <c r="L64" s="199"/>
    </row>
    <row r="65" spans="2:13" s="191" customFormat="1" ht="12.75">
      <c r="B65" s="184"/>
      <c r="C65" s="220"/>
      <c r="D65" s="193"/>
      <c r="E65" s="193"/>
      <c r="F65" s="193"/>
      <c r="G65" s="193"/>
      <c r="H65" s="364"/>
      <c r="I65" s="193"/>
      <c r="J65" s="193"/>
      <c r="K65" s="193"/>
      <c r="L65" s="199"/>
    </row>
    <row r="66" spans="2:13" s="191" customFormat="1" ht="12.75">
      <c r="B66" s="184"/>
      <c r="C66" s="220"/>
      <c r="D66" s="193"/>
      <c r="E66" s="193"/>
      <c r="F66" s="193"/>
      <c r="G66" s="193"/>
      <c r="H66" s="364"/>
      <c r="I66" s="193"/>
      <c r="J66" s="193"/>
      <c r="K66" s="193"/>
      <c r="L66" s="199"/>
    </row>
    <row r="67" spans="2:13" s="191" customFormat="1" ht="12.75">
      <c r="B67" s="184"/>
      <c r="C67" s="220"/>
      <c r="D67" s="193"/>
      <c r="E67" s="193"/>
      <c r="F67" s="193"/>
      <c r="G67" s="193"/>
      <c r="H67" s="364"/>
      <c r="I67" s="193"/>
      <c r="J67" s="193"/>
      <c r="K67" s="193"/>
      <c r="L67" s="199"/>
    </row>
    <row r="68" spans="2:13" s="191" customFormat="1" ht="12.75">
      <c r="B68" s="184"/>
      <c r="C68" s="220"/>
      <c r="D68" s="193"/>
      <c r="E68" s="193"/>
      <c r="F68" s="193"/>
      <c r="G68" s="193"/>
      <c r="H68" s="364"/>
      <c r="I68" s="193"/>
      <c r="J68" s="193"/>
      <c r="K68" s="193"/>
      <c r="L68" s="199"/>
    </row>
    <row r="69" spans="2:13" s="191" customFormat="1" ht="12.75">
      <c r="C69" s="193"/>
      <c r="D69" s="193"/>
      <c r="E69" s="193"/>
      <c r="F69" s="193"/>
      <c r="G69" s="193"/>
      <c r="H69" s="364"/>
      <c r="I69" s="193"/>
      <c r="J69" s="193"/>
      <c r="K69" s="193"/>
      <c r="L69" s="199"/>
    </row>
    <row r="70" spans="2:13" s="191" customFormat="1" ht="12.75">
      <c r="B70" s="186" t="s">
        <v>166</v>
      </c>
      <c r="C70" s="193"/>
      <c r="D70" s="193"/>
      <c r="E70" s="193"/>
      <c r="F70" s="193"/>
      <c r="G70" s="193"/>
      <c r="H70" s="364"/>
      <c r="I70" s="193"/>
      <c r="J70" s="193"/>
      <c r="K70" s="193"/>
      <c r="L70" s="199"/>
      <c r="M70" s="193"/>
    </row>
    <row r="71" spans="2:13" s="191" customFormat="1" ht="12.75">
      <c r="B71" s="211" t="s">
        <v>184</v>
      </c>
      <c r="C71" s="215"/>
      <c r="D71" s="215"/>
      <c r="E71" s="215"/>
      <c r="F71" s="254"/>
      <c r="G71" s="193"/>
      <c r="H71" s="364"/>
      <c r="I71" s="193"/>
      <c r="J71" s="193"/>
      <c r="K71" s="193"/>
      <c r="L71" s="199"/>
      <c r="M71" s="193"/>
    </row>
    <row r="72" spans="2:13" s="191" customFormat="1" ht="12.75">
      <c r="B72" s="1" t="s">
        <v>787</v>
      </c>
      <c r="C72" s="193"/>
      <c r="D72" s="193"/>
      <c r="E72" s="193"/>
      <c r="F72" s="193"/>
      <c r="G72" s="193"/>
      <c r="H72" s="104" t="s">
        <v>182</v>
      </c>
      <c r="I72" s="193"/>
      <c r="J72" s="193"/>
      <c r="K72" s="193"/>
      <c r="L72" s="199"/>
    </row>
    <row r="73" spans="2:13" s="191" customFormat="1" ht="12.75">
      <c r="B73" s="2" t="s">
        <v>788</v>
      </c>
      <c r="C73" s="193"/>
      <c r="D73" s="193"/>
      <c r="E73" s="193"/>
      <c r="F73" s="193"/>
      <c r="G73" s="193"/>
      <c r="H73" s="364"/>
      <c r="I73" s="193"/>
      <c r="J73" s="193"/>
      <c r="K73" s="193"/>
      <c r="L73" s="199"/>
      <c r="M73" s="193"/>
    </row>
    <row r="74" spans="2:13" s="191" customFormat="1">
      <c r="B74" s="204" t="s">
        <v>2</v>
      </c>
      <c r="C74" s="205">
        <v>2001</v>
      </c>
      <c r="D74" s="205">
        <v>2002</v>
      </c>
      <c r="E74" s="251" t="s">
        <v>102</v>
      </c>
      <c r="F74" s="179"/>
      <c r="G74" s="179"/>
      <c r="H74" s="366"/>
      <c r="I74" s="179"/>
      <c r="J74" s="179"/>
      <c r="K74" s="179"/>
      <c r="L74" s="179"/>
      <c r="M74" s="221"/>
    </row>
    <row r="75" spans="2:13" s="191" customFormat="1">
      <c r="B75" s="208" t="s">
        <v>3</v>
      </c>
      <c r="C75" s="473">
        <v>0</v>
      </c>
      <c r="D75" s="473">
        <v>0</v>
      </c>
      <c r="E75" s="473">
        <v>0</v>
      </c>
      <c r="F75" s="221"/>
      <c r="G75" s="221"/>
      <c r="H75" s="367"/>
      <c r="I75" s="221"/>
      <c r="J75" s="221"/>
      <c r="K75" s="221"/>
      <c r="L75" s="221"/>
      <c r="M75" s="221"/>
    </row>
    <row r="76" spans="2:13" s="191" customFormat="1">
      <c r="B76" s="208" t="s">
        <v>5</v>
      </c>
      <c r="C76" s="474">
        <v>0.56928457707801361</v>
      </c>
      <c r="D76" s="474">
        <v>2.2414212099638995</v>
      </c>
      <c r="E76" s="473">
        <v>0</v>
      </c>
      <c r="F76" s="221"/>
      <c r="G76" s="221"/>
      <c r="H76" s="367"/>
      <c r="I76" s="232"/>
      <c r="J76" s="221"/>
      <c r="K76" s="221"/>
      <c r="L76" s="221"/>
      <c r="M76" s="221"/>
    </row>
    <row r="77" spans="2:13" s="191" customFormat="1">
      <c r="B77" s="208" t="s">
        <v>6</v>
      </c>
      <c r="C77" s="474">
        <v>0.92383568362113921</v>
      </c>
      <c r="D77" s="474">
        <v>2.0002604532073849</v>
      </c>
      <c r="E77" s="474">
        <v>0.93939818845470757</v>
      </c>
      <c r="F77" s="221"/>
      <c r="G77" s="221"/>
      <c r="H77" s="367"/>
      <c r="I77" s="221"/>
      <c r="J77" s="221"/>
      <c r="K77" s="221"/>
      <c r="L77" s="221"/>
      <c r="M77" s="221"/>
    </row>
    <row r="78" spans="2:13" s="191" customFormat="1">
      <c r="B78" s="208" t="s">
        <v>7</v>
      </c>
      <c r="C78" s="474">
        <v>0.49815700877781049</v>
      </c>
      <c r="D78" s="474">
        <v>2.3540202155004009</v>
      </c>
      <c r="E78" s="473">
        <v>0</v>
      </c>
      <c r="F78" s="221"/>
      <c r="G78" s="221"/>
      <c r="H78" s="367"/>
      <c r="I78" s="221"/>
      <c r="J78" s="221"/>
      <c r="K78" s="221"/>
      <c r="L78" s="221"/>
      <c r="M78" s="221"/>
    </row>
    <row r="79" spans="2:13" s="191" customFormat="1">
      <c r="B79" s="208" t="s">
        <v>8</v>
      </c>
      <c r="C79" s="474">
        <v>0.24656255990012843</v>
      </c>
      <c r="D79" s="474">
        <v>3.4870385620545097</v>
      </c>
      <c r="E79" s="474">
        <v>0.36505243035743312</v>
      </c>
      <c r="F79" s="221"/>
      <c r="G79" s="221"/>
      <c r="H79" s="367"/>
      <c r="I79" s="221"/>
      <c r="J79" s="221"/>
      <c r="K79" s="221"/>
      <c r="L79" s="221"/>
      <c r="M79" s="221"/>
    </row>
    <row r="80" spans="2:13" s="191" customFormat="1">
      <c r="B80" s="208" t="s">
        <v>9</v>
      </c>
      <c r="C80" s="474">
        <v>1.7010884234680221</v>
      </c>
      <c r="D80" s="474">
        <v>11.789923712412218</v>
      </c>
      <c r="E80" s="474">
        <v>0.51233528066400236</v>
      </c>
      <c r="F80" s="221"/>
      <c r="G80" s="221"/>
      <c r="H80" s="367"/>
      <c r="I80" s="221"/>
      <c r="J80" s="221"/>
      <c r="K80" s="221"/>
      <c r="L80" s="221"/>
      <c r="M80" s="221"/>
    </row>
    <row r="81" spans="2:13" s="191" customFormat="1">
      <c r="B81" s="208" t="s">
        <v>10</v>
      </c>
      <c r="C81" s="474">
        <v>5.2851632737782026</v>
      </c>
      <c r="D81" s="474">
        <v>17.676873097142991</v>
      </c>
      <c r="E81" s="474">
        <v>7.2361312779412268</v>
      </c>
      <c r="F81" s="221"/>
      <c r="G81" s="221"/>
      <c r="H81" s="367"/>
      <c r="I81" s="221"/>
      <c r="J81" s="221"/>
      <c r="K81" s="221"/>
      <c r="L81" s="221"/>
      <c r="M81" s="221"/>
    </row>
    <row r="82" spans="2:13" s="191" customFormat="1">
      <c r="B82" s="208" t="s">
        <v>11</v>
      </c>
      <c r="C82" s="474">
        <v>0.55504605321073064</v>
      </c>
      <c r="D82" s="474">
        <v>2.3357305602925447</v>
      </c>
      <c r="E82" s="474">
        <v>0.19110514556702413</v>
      </c>
      <c r="F82" s="221"/>
      <c r="G82" s="221"/>
      <c r="H82" s="367"/>
      <c r="I82" s="221"/>
      <c r="J82" s="221"/>
      <c r="K82" s="221"/>
      <c r="L82" s="221"/>
      <c r="M82" s="221"/>
    </row>
    <row r="83" spans="2:13" s="191" customFormat="1">
      <c r="B83" s="208" t="s">
        <v>12</v>
      </c>
      <c r="C83" s="474">
        <v>1.0445857129562592</v>
      </c>
      <c r="D83" s="474">
        <v>2.2591510897673137</v>
      </c>
      <c r="E83" s="474">
        <v>0.10097503745115258</v>
      </c>
      <c r="F83" s="221"/>
      <c r="G83" s="221"/>
      <c r="H83" s="367"/>
      <c r="I83" s="221"/>
      <c r="J83" s="221"/>
      <c r="K83" s="221"/>
      <c r="L83" s="221"/>
      <c r="M83" s="221"/>
    </row>
    <row r="84" spans="2:13" s="191" customFormat="1">
      <c r="B84" s="208" t="s">
        <v>604</v>
      </c>
      <c r="C84" s="473">
        <v>0</v>
      </c>
      <c r="D84" s="473">
        <v>0</v>
      </c>
      <c r="E84" s="473">
        <v>0</v>
      </c>
      <c r="F84" s="221"/>
      <c r="G84" s="221"/>
      <c r="H84" s="367"/>
      <c r="I84" s="221"/>
      <c r="J84" s="221"/>
      <c r="K84" s="221"/>
      <c r="L84" s="221"/>
      <c r="M84" s="221"/>
    </row>
    <row r="85" spans="2:13" s="191" customFormat="1">
      <c r="B85" s="208" t="s">
        <v>13</v>
      </c>
      <c r="C85" s="474">
        <v>2.0358525354081594</v>
      </c>
      <c r="D85" s="474">
        <v>4.4895267968161257</v>
      </c>
      <c r="E85" s="474">
        <v>1.8402566916940921</v>
      </c>
      <c r="F85" s="221"/>
      <c r="G85" s="221"/>
      <c r="H85" s="367"/>
      <c r="I85" s="221"/>
      <c r="J85" s="221"/>
      <c r="K85" s="221"/>
      <c r="L85" s="221"/>
      <c r="M85" s="221"/>
    </row>
    <row r="86" spans="2:13" s="191" customFormat="1">
      <c r="B86" s="208" t="s">
        <v>14</v>
      </c>
      <c r="C86" s="474">
        <v>1.8435348866455212</v>
      </c>
      <c r="D86" s="474">
        <v>5.2783198562665934</v>
      </c>
      <c r="E86" s="474">
        <v>8.6104419361638901E-2</v>
      </c>
      <c r="F86" s="221"/>
      <c r="G86" s="221"/>
      <c r="H86" s="367"/>
      <c r="I86" s="221"/>
      <c r="J86" s="221"/>
      <c r="K86" s="221"/>
      <c r="L86" s="221"/>
      <c r="M86" s="221"/>
    </row>
    <row r="87" spans="2:13" s="191" customFormat="1">
      <c r="B87" s="208" t="s">
        <v>15</v>
      </c>
      <c r="C87" s="473">
        <v>0</v>
      </c>
      <c r="D87" s="473">
        <v>0</v>
      </c>
      <c r="E87" s="473">
        <v>0</v>
      </c>
      <c r="F87" s="221"/>
      <c r="G87" s="221"/>
      <c r="H87" s="367"/>
      <c r="I87" s="221"/>
      <c r="J87" s="221"/>
      <c r="K87" s="221"/>
      <c r="L87" s="221"/>
      <c r="M87" s="221"/>
    </row>
    <row r="88" spans="2:13" s="191" customFormat="1">
      <c r="B88" s="208" t="s">
        <v>16</v>
      </c>
      <c r="C88" s="474">
        <v>1.5740973211881186</v>
      </c>
      <c r="D88" s="474">
        <v>4.1278496882799027</v>
      </c>
      <c r="E88" s="474">
        <v>0.46729855159290368</v>
      </c>
      <c r="F88" s="221"/>
      <c r="G88" s="221"/>
      <c r="H88" s="367"/>
      <c r="I88" s="221"/>
      <c r="J88" s="221"/>
      <c r="K88" s="221"/>
      <c r="L88" s="221"/>
      <c r="M88" s="221"/>
    </row>
    <row r="89" spans="2:13" s="191" customFormat="1">
      <c r="B89" s="208" t="s">
        <v>83</v>
      </c>
      <c r="C89" s="474">
        <v>0.80812902285819854</v>
      </c>
      <c r="D89" s="474">
        <v>2.2803054779273104</v>
      </c>
      <c r="E89" s="474">
        <v>1.0847903458898958</v>
      </c>
      <c r="F89" s="221"/>
      <c r="G89" s="221"/>
      <c r="H89" s="367"/>
      <c r="I89" s="221"/>
      <c r="J89" s="221"/>
      <c r="K89" s="221"/>
      <c r="L89" s="221"/>
      <c r="M89" s="221"/>
    </row>
    <row r="90" spans="2:13" s="191" customFormat="1">
      <c r="B90" s="208" t="s">
        <v>18</v>
      </c>
      <c r="C90" s="474">
        <v>0.83887137726554906</v>
      </c>
      <c r="D90" s="474">
        <v>2.9706439221260457</v>
      </c>
      <c r="E90" s="474">
        <v>0.91919185096974221</v>
      </c>
      <c r="F90" s="221"/>
      <c r="G90" s="221"/>
      <c r="H90" s="367"/>
      <c r="I90" s="221"/>
      <c r="J90" s="221"/>
      <c r="K90" s="221"/>
      <c r="L90" s="221"/>
      <c r="M90" s="221"/>
    </row>
    <row r="91" spans="2:13" s="191" customFormat="1">
      <c r="B91" s="208" t="s">
        <v>19</v>
      </c>
      <c r="C91" s="473">
        <v>0</v>
      </c>
      <c r="D91" s="473">
        <v>0</v>
      </c>
      <c r="E91" s="473">
        <v>0</v>
      </c>
      <c r="F91" s="221"/>
      <c r="G91" s="221"/>
      <c r="H91" s="367"/>
      <c r="I91" s="221"/>
      <c r="J91" s="221"/>
      <c r="K91" s="221"/>
      <c r="L91" s="221"/>
      <c r="M91" s="221"/>
    </row>
    <row r="92" spans="2:13" s="191" customFormat="1">
      <c r="B92" s="203"/>
      <c r="C92" s="476"/>
      <c r="D92" s="476"/>
      <c r="E92" s="476"/>
      <c r="F92" s="224"/>
      <c r="G92" s="224"/>
      <c r="H92" s="368"/>
      <c r="I92" s="224"/>
      <c r="J92" s="224"/>
      <c r="K92" s="224"/>
      <c r="L92" s="224"/>
      <c r="M92" s="221"/>
    </row>
    <row r="93" spans="2:13" s="191" customFormat="1">
      <c r="B93" s="209" t="s">
        <v>20</v>
      </c>
      <c r="C93" s="478">
        <f>SUM(C75:C91)</f>
        <v>17.924208436155851</v>
      </c>
      <c r="D93" s="478">
        <f>SUM(D75:D91)</f>
        <v>63.291064641757231</v>
      </c>
      <c r="E93" s="481">
        <f>SUM(E75:E91)</f>
        <v>13.742639219943822</v>
      </c>
      <c r="F93" s="225"/>
      <c r="G93" s="225"/>
      <c r="H93" s="369"/>
      <c r="I93" s="225"/>
      <c r="J93" s="225"/>
      <c r="K93" s="225"/>
      <c r="L93" s="225"/>
      <c r="M93" s="221"/>
    </row>
    <row r="94" spans="2:13" s="191" customFormat="1" ht="12.75">
      <c r="B94" s="184" t="s">
        <v>832</v>
      </c>
      <c r="C94" s="220"/>
      <c r="D94" s="220"/>
      <c r="E94" s="252"/>
      <c r="F94" s="220"/>
      <c r="G94" s="220"/>
      <c r="H94" s="365"/>
      <c r="I94" s="220"/>
      <c r="J94" s="227"/>
      <c r="K94" s="227"/>
      <c r="L94" s="199"/>
      <c r="M94" s="227"/>
    </row>
    <row r="95" spans="2:13" s="191" customFormat="1" ht="12.75">
      <c r="B95" s="184" t="s">
        <v>235</v>
      </c>
      <c r="C95" s="220"/>
      <c r="D95" s="220"/>
      <c r="E95" s="220"/>
      <c r="F95" s="220"/>
      <c r="G95" s="220"/>
      <c r="H95" s="365"/>
      <c r="I95" s="220"/>
      <c r="J95" s="227"/>
      <c r="K95" s="227"/>
      <c r="L95" s="199"/>
      <c r="M95" s="227"/>
    </row>
    <row r="96" spans="2:13" s="191" customFormat="1" ht="12.75">
      <c r="B96" s="184" t="s">
        <v>203</v>
      </c>
      <c r="C96" s="220"/>
      <c r="D96" s="220"/>
      <c r="E96" s="220"/>
      <c r="F96" s="220"/>
      <c r="G96" s="220"/>
      <c r="H96" s="365"/>
      <c r="I96" s="220"/>
      <c r="J96" s="227"/>
      <c r="K96" s="227"/>
      <c r="L96" s="199"/>
      <c r="M96" s="227"/>
    </row>
    <row r="97" spans="2:13" s="191" customFormat="1" ht="12.75">
      <c r="B97" s="184"/>
      <c r="C97" s="220"/>
      <c r="D97" s="220"/>
      <c r="E97" s="220"/>
      <c r="F97" s="220"/>
      <c r="G97" s="220"/>
      <c r="H97" s="365"/>
      <c r="I97" s="220"/>
      <c r="J97" s="227"/>
      <c r="K97" s="227"/>
      <c r="L97" s="199"/>
      <c r="M97" s="227"/>
    </row>
    <row r="98" spans="2:13" s="191" customFormat="1" ht="12.75">
      <c r="B98" s="184"/>
      <c r="C98" s="220"/>
      <c r="D98" s="220"/>
      <c r="E98" s="220"/>
      <c r="F98" s="220"/>
      <c r="G98" s="220"/>
      <c r="H98" s="365"/>
      <c r="I98" s="220"/>
      <c r="J98" s="227"/>
      <c r="K98" s="227"/>
      <c r="L98" s="199"/>
      <c r="M98" s="227"/>
    </row>
    <row r="99" spans="2:13" s="191" customFormat="1" ht="12.75">
      <c r="C99" s="193"/>
      <c r="D99" s="193"/>
      <c r="E99" s="193"/>
      <c r="F99" s="193"/>
      <c r="G99" s="193"/>
      <c r="H99" s="364"/>
      <c r="I99" s="193"/>
      <c r="J99" s="193"/>
      <c r="K99" s="193"/>
      <c r="L99" s="199"/>
    </row>
    <row r="100" spans="2:13" s="191" customFormat="1" ht="12.75">
      <c r="C100" s="193"/>
      <c r="D100" s="193"/>
      <c r="E100" s="193"/>
      <c r="F100" s="193"/>
      <c r="G100" s="193"/>
      <c r="H100" s="364"/>
      <c r="I100" s="193"/>
      <c r="J100" s="193"/>
      <c r="K100" s="193"/>
      <c r="L100" s="199"/>
    </row>
    <row r="101" spans="2:13" s="191" customFormat="1">
      <c r="B101" s="186" t="s">
        <v>167</v>
      </c>
      <c r="E101" s="193"/>
      <c r="F101" s="193"/>
      <c r="G101" s="193"/>
      <c r="H101" s="364"/>
      <c r="I101" s="193"/>
      <c r="J101" s="193"/>
      <c r="K101" s="193"/>
      <c r="L101" s="216"/>
      <c r="M101" s="216"/>
    </row>
    <row r="102" spans="2:13" s="191" customFormat="1">
      <c r="B102" s="211" t="s">
        <v>842</v>
      </c>
      <c r="C102" s="215"/>
      <c r="D102" s="215"/>
      <c r="E102" s="215"/>
      <c r="F102" s="254"/>
      <c r="G102" s="193"/>
      <c r="H102" s="370"/>
      <c r="J102" s="193"/>
      <c r="K102" s="193"/>
      <c r="L102" s="216"/>
    </row>
    <row r="103" spans="2:13" s="191" customFormat="1" ht="12.75">
      <c r="B103" s="1" t="s">
        <v>787</v>
      </c>
      <c r="C103" s="193"/>
      <c r="D103" s="193"/>
      <c r="E103" s="193"/>
      <c r="F103" s="228"/>
      <c r="G103" s="193"/>
      <c r="H103" s="104" t="s">
        <v>182</v>
      </c>
      <c r="I103" s="228"/>
      <c r="J103" s="193"/>
      <c r="K103" s="193"/>
      <c r="L103" s="216"/>
    </row>
    <row r="104" spans="2:13" s="191" customFormat="1">
      <c r="B104" s="2" t="s">
        <v>788</v>
      </c>
      <c r="C104" s="193"/>
      <c r="D104" s="193"/>
      <c r="E104" s="193"/>
      <c r="F104" s="193"/>
      <c r="G104" s="193"/>
      <c r="H104" s="370"/>
      <c r="J104" s="193"/>
      <c r="K104" s="193"/>
      <c r="L104" s="216"/>
    </row>
    <row r="105" spans="2:13" s="191" customFormat="1">
      <c r="B105" s="204" t="s">
        <v>2</v>
      </c>
      <c r="C105" s="207">
        <v>2001</v>
      </c>
      <c r="D105" s="231"/>
      <c r="E105" s="231"/>
      <c r="F105" s="231"/>
      <c r="G105" s="231"/>
      <c r="H105" s="371"/>
      <c r="I105" s="231"/>
      <c r="J105" s="231"/>
      <c r="K105" s="231"/>
      <c r="L105" s="231"/>
      <c r="M105" s="231"/>
    </row>
    <row r="106" spans="2:13" s="191" customFormat="1">
      <c r="B106" s="208" t="s">
        <v>3</v>
      </c>
      <c r="C106" s="473">
        <v>0</v>
      </c>
      <c r="D106" s="232"/>
      <c r="E106" s="232"/>
      <c r="F106" s="232"/>
      <c r="G106" s="232"/>
      <c r="H106" s="372"/>
      <c r="I106" s="232"/>
      <c r="J106" s="232"/>
      <c r="K106" s="232"/>
      <c r="L106" s="232"/>
      <c r="M106" s="232"/>
    </row>
    <row r="107" spans="2:13" s="191" customFormat="1">
      <c r="B107" s="208" t="s">
        <v>5</v>
      </c>
      <c r="C107" s="474">
        <v>0.14177682015767298</v>
      </c>
      <c r="D107" s="232"/>
      <c r="E107" s="232"/>
      <c r="F107" s="232"/>
      <c r="G107" s="232"/>
      <c r="H107" s="372"/>
      <c r="I107" s="232"/>
      <c r="J107" s="232"/>
      <c r="K107" s="232"/>
      <c r="L107" s="232"/>
      <c r="M107" s="232"/>
    </row>
    <row r="108" spans="2:13" s="191" customFormat="1">
      <c r="B108" s="208" t="s">
        <v>6</v>
      </c>
      <c r="C108" s="474">
        <v>0.67489302110197025</v>
      </c>
      <c r="D108" s="232"/>
      <c r="E108" s="232"/>
      <c r="F108" s="232"/>
      <c r="G108" s="232"/>
      <c r="H108" s="372"/>
      <c r="I108" s="232"/>
      <c r="J108" s="232"/>
      <c r="K108" s="232"/>
      <c r="L108" s="232"/>
      <c r="M108" s="232"/>
    </row>
    <row r="109" spans="2:13" s="191" customFormat="1">
      <c r="B109" s="208" t="s">
        <v>7</v>
      </c>
      <c r="C109" s="473">
        <v>0</v>
      </c>
      <c r="D109" s="232"/>
      <c r="E109" s="232"/>
      <c r="F109" s="232"/>
      <c r="G109" s="232"/>
      <c r="H109" s="372"/>
      <c r="I109" s="232"/>
      <c r="J109" s="232"/>
      <c r="K109" s="232"/>
      <c r="L109" s="232"/>
      <c r="M109" s="232"/>
    </row>
    <row r="110" spans="2:13" s="191" customFormat="1">
      <c r="B110" s="208" t="s">
        <v>8</v>
      </c>
      <c r="C110" s="474">
        <v>0.24028322163992652</v>
      </c>
      <c r="D110" s="232"/>
      <c r="E110" s="232"/>
      <c r="F110" s="232"/>
      <c r="G110" s="232"/>
      <c r="H110" s="372"/>
      <c r="I110" s="232"/>
      <c r="J110" s="232"/>
      <c r="K110" s="232"/>
      <c r="L110" s="232"/>
      <c r="M110" s="232"/>
    </row>
    <row r="111" spans="2:13" s="191" customFormat="1">
      <c r="B111" s="208" t="s">
        <v>9</v>
      </c>
      <c r="C111" s="474">
        <v>0.16766330603839572</v>
      </c>
      <c r="D111" s="232"/>
      <c r="E111" s="232"/>
      <c r="F111" s="232"/>
      <c r="G111" s="232"/>
      <c r="H111" s="372"/>
      <c r="I111" s="232"/>
      <c r="J111" s="232"/>
      <c r="K111" s="232"/>
      <c r="L111" s="232"/>
      <c r="M111" s="232"/>
    </row>
    <row r="112" spans="2:13" s="191" customFormat="1">
      <c r="B112" s="208" t="s">
        <v>10</v>
      </c>
      <c r="C112" s="474">
        <v>8.1979611752934764E-2</v>
      </c>
      <c r="D112" s="232"/>
      <c r="E112" s="232"/>
      <c r="F112" s="232"/>
      <c r="G112" s="232"/>
      <c r="H112" s="372"/>
      <c r="I112" s="232"/>
      <c r="J112" s="232"/>
      <c r="K112" s="232"/>
      <c r="L112" s="232"/>
      <c r="M112" s="232"/>
    </row>
    <row r="113" spans="2:13" s="191" customFormat="1">
      <c r="B113" s="208" t="s">
        <v>11</v>
      </c>
      <c r="C113" s="474">
        <v>9.0221960694113895E-2</v>
      </c>
      <c r="D113" s="232"/>
      <c r="E113" s="232"/>
      <c r="F113" s="232"/>
      <c r="G113" s="232"/>
      <c r="H113" s="372"/>
      <c r="I113" s="232"/>
      <c r="J113" s="232"/>
      <c r="K113" s="232"/>
      <c r="L113" s="232"/>
      <c r="M113" s="232"/>
    </row>
    <row r="114" spans="2:13" s="191" customFormat="1">
      <c r="B114" s="208" t="s">
        <v>12</v>
      </c>
      <c r="C114" s="474">
        <v>2.2752556547934562E-2</v>
      </c>
      <c r="D114" s="232"/>
      <c r="E114" s="232"/>
      <c r="F114" s="232"/>
      <c r="G114" s="232"/>
      <c r="H114" s="372"/>
      <c r="I114" s="232"/>
      <c r="J114" s="232"/>
      <c r="K114" s="232"/>
      <c r="L114" s="232"/>
      <c r="M114" s="232"/>
    </row>
    <row r="115" spans="2:13" s="191" customFormat="1">
      <c r="B115" s="208" t="s">
        <v>604</v>
      </c>
      <c r="C115" s="473">
        <v>0</v>
      </c>
      <c r="D115" s="232"/>
      <c r="E115" s="232"/>
      <c r="F115" s="232"/>
      <c r="G115" s="232"/>
      <c r="H115" s="372"/>
      <c r="I115" s="232"/>
      <c r="J115" s="232"/>
      <c r="K115" s="232"/>
      <c r="L115" s="232"/>
      <c r="M115" s="232"/>
    </row>
    <row r="116" spans="2:13" s="191" customFormat="1">
      <c r="B116" s="208" t="s">
        <v>13</v>
      </c>
      <c r="C116" s="474">
        <v>5.9418381782093493E-2</v>
      </c>
      <c r="D116" s="232"/>
      <c r="E116" s="232"/>
      <c r="F116" s="232"/>
      <c r="G116" s="232"/>
      <c r="H116" s="372"/>
      <c r="I116" s="232"/>
      <c r="J116" s="232"/>
      <c r="K116" s="232"/>
      <c r="L116" s="232"/>
      <c r="M116" s="232"/>
    </row>
    <row r="117" spans="2:13" s="191" customFormat="1">
      <c r="B117" s="208" t="s">
        <v>14</v>
      </c>
      <c r="C117" s="474">
        <v>0.42047841847793294</v>
      </c>
      <c r="D117" s="232"/>
      <c r="E117" s="232"/>
      <c r="F117" s="232"/>
      <c r="G117" s="232"/>
      <c r="H117" s="372"/>
      <c r="I117" s="232"/>
      <c r="J117" s="232"/>
      <c r="K117" s="232"/>
      <c r="L117" s="232"/>
      <c r="M117" s="232"/>
    </row>
    <row r="118" spans="2:13" s="191" customFormat="1">
      <c r="B118" s="208" t="s">
        <v>15</v>
      </c>
      <c r="C118" s="473">
        <v>0</v>
      </c>
      <c r="D118" s="232"/>
      <c r="E118" s="232"/>
      <c r="F118" s="232"/>
      <c r="G118" s="232"/>
      <c r="H118" s="372"/>
      <c r="I118" s="232"/>
      <c r="J118" s="232"/>
      <c r="K118" s="232"/>
      <c r="L118" s="232"/>
      <c r="M118" s="232"/>
    </row>
    <row r="119" spans="2:13" s="191" customFormat="1">
      <c r="B119" s="208" t="s">
        <v>16</v>
      </c>
      <c r="C119" s="474">
        <v>0.54890064355449408</v>
      </c>
      <c r="D119" s="232"/>
      <c r="E119" s="232"/>
      <c r="F119" s="232"/>
      <c r="G119" s="232"/>
      <c r="H119" s="372"/>
      <c r="I119" s="232"/>
      <c r="J119" s="232"/>
      <c r="K119" s="232"/>
      <c r="L119" s="232"/>
      <c r="M119" s="232"/>
    </row>
    <row r="120" spans="2:13" s="191" customFormat="1">
      <c r="B120" s="208" t="s">
        <v>83</v>
      </c>
      <c r="C120" s="474">
        <v>0.1324056444116434</v>
      </c>
      <c r="D120" s="232"/>
      <c r="E120" s="232"/>
      <c r="F120" s="232"/>
      <c r="G120" s="232"/>
      <c r="H120" s="372"/>
      <c r="I120" s="232"/>
      <c r="J120" s="232"/>
      <c r="K120" s="232"/>
      <c r="L120" s="232"/>
      <c r="M120" s="232"/>
    </row>
    <row r="121" spans="2:13" s="191" customFormat="1">
      <c r="B121" s="208" t="s">
        <v>18</v>
      </c>
      <c r="C121" s="474">
        <v>2.9808680711135259E-2</v>
      </c>
      <c r="D121" s="232"/>
      <c r="E121" s="232"/>
      <c r="F121" s="232"/>
      <c r="G121" s="232"/>
      <c r="H121" s="372"/>
      <c r="I121" s="232"/>
      <c r="J121" s="232"/>
      <c r="K121" s="232"/>
      <c r="L121" s="232"/>
      <c r="M121" s="232"/>
    </row>
    <row r="122" spans="2:13" s="191" customFormat="1">
      <c r="B122" s="208" t="s">
        <v>19</v>
      </c>
      <c r="C122" s="473">
        <v>0</v>
      </c>
      <c r="D122" s="232"/>
      <c r="E122" s="232"/>
      <c r="F122" s="232"/>
      <c r="G122" s="232"/>
      <c r="H122" s="372"/>
      <c r="I122" s="232"/>
      <c r="J122" s="232"/>
      <c r="K122" s="232"/>
      <c r="L122" s="232"/>
      <c r="M122" s="232"/>
    </row>
    <row r="123" spans="2:13" s="191" customFormat="1">
      <c r="B123" s="203"/>
      <c r="C123" s="476"/>
      <c r="D123" s="233"/>
      <c r="E123" s="233"/>
      <c r="F123" s="233"/>
      <c r="G123" s="233"/>
      <c r="H123" s="373"/>
      <c r="I123" s="233"/>
      <c r="J123" s="233"/>
      <c r="K123" s="233"/>
      <c r="L123" s="233"/>
      <c r="M123" s="233"/>
    </row>
    <row r="124" spans="2:13" s="191" customFormat="1">
      <c r="B124" s="209" t="s">
        <v>20</v>
      </c>
      <c r="C124" s="481">
        <f>SUM(C106:C122)</f>
        <v>2.6105822668702476</v>
      </c>
      <c r="D124" s="234"/>
      <c r="E124" s="234"/>
      <c r="F124" s="234"/>
      <c r="G124" s="234"/>
      <c r="H124" s="374"/>
      <c r="I124" s="234"/>
      <c r="J124" s="234"/>
      <c r="K124" s="234"/>
      <c r="L124" s="234"/>
      <c r="M124" s="234"/>
    </row>
    <row r="125" spans="2:13" s="191" customFormat="1">
      <c r="B125" s="187" t="s">
        <v>834</v>
      </c>
      <c r="C125" s="235"/>
      <c r="D125" s="235"/>
      <c r="E125" s="235"/>
      <c r="F125" s="235"/>
      <c r="G125" s="235"/>
      <c r="H125" s="375"/>
      <c r="I125" s="235"/>
      <c r="J125" s="220"/>
      <c r="K125" s="220"/>
      <c r="L125" s="216"/>
    </row>
    <row r="126" spans="2:13" s="191" customFormat="1">
      <c r="B126" s="184" t="s">
        <v>236</v>
      </c>
      <c r="C126" s="183"/>
      <c r="D126" s="183"/>
      <c r="E126" s="184"/>
      <c r="F126" s="235"/>
      <c r="G126" s="235"/>
      <c r="H126" s="375"/>
      <c r="I126" s="220"/>
      <c r="J126" s="220"/>
      <c r="K126" s="220"/>
    </row>
    <row r="127" spans="2:13" s="191" customFormat="1">
      <c r="B127" s="184" t="s">
        <v>104</v>
      </c>
      <c r="C127" s="183"/>
      <c r="D127" s="183"/>
      <c r="E127" s="184"/>
      <c r="F127" s="235"/>
      <c r="G127" s="235"/>
      <c r="H127" s="375"/>
      <c r="I127" s="220"/>
      <c r="J127" s="220"/>
      <c r="K127" s="220"/>
    </row>
    <row r="128" spans="2:13" s="191" customFormat="1">
      <c r="B128" s="184"/>
      <c r="C128" s="184"/>
      <c r="D128" s="184"/>
      <c r="E128" s="220"/>
      <c r="F128" s="236"/>
      <c r="G128" s="235"/>
      <c r="H128" s="375"/>
      <c r="I128" s="235"/>
      <c r="J128" s="220"/>
      <c r="K128" s="220"/>
    </row>
    <row r="129" spans="2:12" s="191" customFormat="1" ht="12.75">
      <c r="C129" s="193"/>
      <c r="D129" s="193"/>
      <c r="E129" s="193"/>
      <c r="F129" s="193"/>
      <c r="G129" s="193"/>
      <c r="H129" s="364"/>
      <c r="I129" s="193"/>
      <c r="J129" s="193"/>
      <c r="K129" s="193"/>
      <c r="L129" s="199"/>
    </row>
    <row r="130" spans="2:12" s="191" customFormat="1" ht="12.75">
      <c r="C130" s="193"/>
      <c r="D130" s="193"/>
      <c r="E130" s="193"/>
      <c r="F130" s="193"/>
      <c r="G130" s="193"/>
      <c r="H130" s="364"/>
      <c r="I130" s="193"/>
      <c r="J130" s="193"/>
      <c r="K130" s="193"/>
      <c r="L130" s="199"/>
    </row>
    <row r="131" spans="2:12" s="191" customFormat="1" ht="12.75">
      <c r="C131" s="193"/>
      <c r="D131" s="193"/>
      <c r="E131" s="193"/>
      <c r="F131" s="193"/>
      <c r="G131" s="193"/>
      <c r="H131" s="364"/>
      <c r="I131" s="193"/>
      <c r="J131" s="193"/>
      <c r="K131" s="193"/>
      <c r="L131" s="199"/>
    </row>
    <row r="132" spans="2:12" s="191" customFormat="1" ht="12.75">
      <c r="B132" s="186" t="s">
        <v>168</v>
      </c>
      <c r="C132" s="216"/>
      <c r="D132" s="216"/>
      <c r="E132" s="237"/>
      <c r="F132" s="237"/>
      <c r="G132" s="237"/>
      <c r="H132" s="376"/>
      <c r="I132" s="237"/>
      <c r="J132" s="193"/>
      <c r="K132" s="193"/>
      <c r="L132" s="199"/>
    </row>
    <row r="133" spans="2:12" s="191" customFormat="1" ht="12.75">
      <c r="B133" s="211" t="s">
        <v>183</v>
      </c>
      <c r="C133" s="215"/>
      <c r="D133" s="215"/>
      <c r="E133" s="215"/>
      <c r="F133" s="254"/>
      <c r="G133" s="237"/>
      <c r="H133" s="376"/>
      <c r="I133" s="237"/>
      <c r="J133" s="193"/>
      <c r="K133" s="193"/>
      <c r="L133" s="199"/>
    </row>
    <row r="134" spans="2:12" s="191" customFormat="1" ht="12.75">
      <c r="B134" s="1" t="s">
        <v>787</v>
      </c>
      <c r="C134" s="216"/>
      <c r="D134" s="216"/>
      <c r="E134" s="237"/>
      <c r="F134" s="237"/>
      <c r="G134" s="237"/>
      <c r="H134" s="376"/>
      <c r="I134" s="237"/>
      <c r="J134" s="193"/>
      <c r="K134" s="193"/>
      <c r="L134" s="199"/>
    </row>
    <row r="135" spans="2:12" s="191" customFormat="1" ht="12.75">
      <c r="B135" s="2" t="s">
        <v>788</v>
      </c>
      <c r="C135" s="216"/>
      <c r="D135" s="216"/>
      <c r="E135" s="237"/>
      <c r="F135" s="193"/>
      <c r="G135" s="237"/>
      <c r="H135" s="104" t="s">
        <v>182</v>
      </c>
      <c r="I135" s="237"/>
      <c r="J135" s="193"/>
      <c r="K135" s="193"/>
      <c r="L135" s="199"/>
    </row>
    <row r="136" spans="2:12" s="191" customFormat="1" ht="12.75">
      <c r="B136" s="204" t="s">
        <v>2</v>
      </c>
      <c r="C136" s="205" t="s">
        <v>78</v>
      </c>
      <c r="D136" s="193"/>
      <c r="H136" s="377"/>
      <c r="J136" s="193"/>
      <c r="K136" s="193"/>
      <c r="L136" s="199"/>
    </row>
    <row r="137" spans="2:12" s="191" customFormat="1" ht="12.75">
      <c r="B137" s="208" t="s">
        <v>3</v>
      </c>
      <c r="C137" s="482">
        <v>0</v>
      </c>
      <c r="D137" s="193"/>
      <c r="E137" s="237"/>
      <c r="F137" s="237"/>
      <c r="G137" s="237"/>
      <c r="H137" s="376"/>
      <c r="I137" s="237"/>
      <c r="J137" s="193"/>
      <c r="K137" s="193"/>
      <c r="L137" s="199"/>
    </row>
    <row r="138" spans="2:12" s="191" customFormat="1" ht="12.75">
      <c r="B138" s="208" t="s">
        <v>5</v>
      </c>
      <c r="C138" s="474">
        <v>4.2352051105371637E-2</v>
      </c>
      <c r="D138" s="193"/>
      <c r="E138" s="237"/>
      <c r="F138" s="237"/>
      <c r="G138" s="237"/>
      <c r="H138" s="376"/>
      <c r="I138" s="237"/>
      <c r="J138" s="193"/>
      <c r="K138" s="193"/>
      <c r="L138" s="199"/>
    </row>
    <row r="139" spans="2:12" s="191" customFormat="1" ht="12.75">
      <c r="B139" s="208" t="s">
        <v>6</v>
      </c>
      <c r="C139" s="482">
        <v>0</v>
      </c>
      <c r="D139" s="193"/>
      <c r="E139" s="237"/>
      <c r="F139" s="237"/>
      <c r="G139" s="237"/>
      <c r="H139" s="376"/>
      <c r="I139" s="237"/>
      <c r="J139" s="193"/>
      <c r="K139" s="193"/>
      <c r="L139" s="199"/>
    </row>
    <row r="140" spans="2:12" s="191" customFormat="1" ht="12.75">
      <c r="B140" s="208" t="s">
        <v>7</v>
      </c>
      <c r="C140" s="474">
        <v>2.3066332134367568E-2</v>
      </c>
      <c r="D140" s="193"/>
      <c r="E140" s="237"/>
      <c r="F140" s="237"/>
      <c r="G140" s="237"/>
      <c r="H140" s="376"/>
      <c r="I140" s="237"/>
      <c r="J140" s="193"/>
      <c r="K140" s="193"/>
      <c r="L140" s="199"/>
    </row>
    <row r="141" spans="2:12" s="191" customFormat="1" ht="12.75">
      <c r="B141" s="208" t="s">
        <v>8</v>
      </c>
      <c r="C141" s="482">
        <v>0</v>
      </c>
      <c r="D141" s="193"/>
      <c r="E141" s="237"/>
      <c r="F141" s="237"/>
      <c r="G141" s="237"/>
      <c r="H141" s="376"/>
      <c r="I141" s="237"/>
      <c r="J141" s="193"/>
      <c r="K141" s="193"/>
      <c r="L141" s="199"/>
    </row>
    <row r="142" spans="2:12" s="191" customFormat="1" ht="12.75">
      <c r="B142" s="208" t="s">
        <v>9</v>
      </c>
      <c r="C142" s="474">
        <v>1.4146687110278182E-2</v>
      </c>
      <c r="D142" s="193"/>
      <c r="E142" s="237"/>
      <c r="F142" s="237"/>
      <c r="G142" s="237"/>
      <c r="H142" s="376"/>
      <c r="I142" s="237"/>
      <c r="J142" s="193"/>
      <c r="K142" s="193"/>
      <c r="L142" s="199"/>
    </row>
    <row r="143" spans="2:12" s="191" customFormat="1" ht="12.75">
      <c r="B143" s="208" t="s">
        <v>10</v>
      </c>
      <c r="C143" s="474">
        <v>1.2397962195645474E-3</v>
      </c>
      <c r="D143" s="193"/>
      <c r="E143" s="237"/>
      <c r="F143" s="237"/>
      <c r="G143" s="237"/>
      <c r="H143" s="376"/>
      <c r="I143" s="237"/>
      <c r="J143" s="193"/>
      <c r="K143" s="193"/>
      <c r="L143" s="199"/>
    </row>
    <row r="144" spans="2:12" s="191" customFormat="1" ht="12.75">
      <c r="B144" s="208" t="s">
        <v>11</v>
      </c>
      <c r="C144" s="474">
        <v>3.2778069187623188E-2</v>
      </c>
      <c r="D144" s="193"/>
      <c r="E144" s="237"/>
      <c r="F144" s="237"/>
      <c r="G144" s="237"/>
      <c r="H144" s="376"/>
      <c r="I144" s="237"/>
      <c r="J144" s="193"/>
      <c r="K144" s="193"/>
      <c r="L144" s="199"/>
    </row>
    <row r="145" spans="2:12" s="191" customFormat="1" ht="12.75">
      <c r="B145" s="208" t="s">
        <v>12</v>
      </c>
      <c r="C145" s="474">
        <v>4.5065061968554553E-2</v>
      </c>
      <c r="D145" s="193"/>
      <c r="E145" s="237"/>
      <c r="F145" s="237"/>
      <c r="G145" s="237"/>
      <c r="H145" s="376"/>
      <c r="I145" s="237"/>
      <c r="J145" s="193"/>
      <c r="K145" s="193"/>
      <c r="L145" s="199"/>
    </row>
    <row r="146" spans="2:12" s="191" customFormat="1" ht="12.75">
      <c r="B146" s="208" t="s">
        <v>604</v>
      </c>
      <c r="C146" s="473">
        <v>0</v>
      </c>
      <c r="D146" s="193"/>
      <c r="E146" s="237"/>
      <c r="F146" s="237"/>
      <c r="G146" s="237"/>
      <c r="H146" s="376"/>
      <c r="I146" s="237"/>
      <c r="J146" s="193"/>
      <c r="K146" s="193"/>
      <c r="L146" s="199"/>
    </row>
    <row r="147" spans="2:12" s="191" customFormat="1" ht="12.75">
      <c r="B147" s="208" t="s">
        <v>13</v>
      </c>
      <c r="C147" s="474">
        <v>3.7989805147644523E-2</v>
      </c>
      <c r="D147" s="193"/>
      <c r="E147" s="237"/>
      <c r="F147" s="237"/>
      <c r="G147" s="237"/>
      <c r="H147" s="376"/>
      <c r="I147" s="237"/>
      <c r="J147" s="193"/>
      <c r="K147" s="193"/>
      <c r="L147" s="199"/>
    </row>
    <row r="148" spans="2:12" s="191" customFormat="1" ht="12.75">
      <c r="B148" s="208" t="s">
        <v>14</v>
      </c>
      <c r="C148" s="482">
        <v>0</v>
      </c>
      <c r="D148" s="193"/>
      <c r="E148" s="237"/>
      <c r="F148" s="237"/>
      <c r="G148" s="237"/>
      <c r="H148" s="376"/>
      <c r="I148" s="237"/>
      <c r="J148" s="193"/>
      <c r="K148" s="193"/>
      <c r="L148" s="199"/>
    </row>
    <row r="149" spans="2:12" s="191" customFormat="1" ht="12.75">
      <c r="B149" s="208" t="s">
        <v>15</v>
      </c>
      <c r="C149" s="482">
        <v>0</v>
      </c>
      <c r="D149" s="193"/>
      <c r="E149" s="237"/>
      <c r="F149" s="237"/>
      <c r="G149" s="237"/>
      <c r="H149" s="376"/>
      <c r="I149" s="237"/>
      <c r="J149" s="193"/>
      <c r="K149" s="193"/>
      <c r="L149" s="199"/>
    </row>
    <row r="150" spans="2:12" s="191" customFormat="1" ht="12.75">
      <c r="B150" s="208" t="s">
        <v>16</v>
      </c>
      <c r="C150" s="474">
        <v>0.10228701464561701</v>
      </c>
      <c r="D150" s="193"/>
      <c r="E150" s="237"/>
      <c r="F150" s="237"/>
      <c r="G150" s="237"/>
      <c r="H150" s="376"/>
      <c r="I150" s="237"/>
      <c r="J150" s="193"/>
      <c r="K150" s="193"/>
      <c r="L150" s="199"/>
    </row>
    <row r="151" spans="2:12" s="191" customFormat="1" ht="12.75">
      <c r="B151" s="208" t="s">
        <v>83</v>
      </c>
      <c r="C151" s="482">
        <v>0</v>
      </c>
      <c r="D151" s="193"/>
      <c r="E151" s="237"/>
      <c r="F151" s="237"/>
      <c r="G151" s="237"/>
      <c r="H151" s="376"/>
      <c r="I151" s="237"/>
      <c r="J151" s="193"/>
      <c r="K151" s="193"/>
      <c r="L151" s="199"/>
    </row>
    <row r="152" spans="2:12" s="191" customFormat="1" ht="12.75">
      <c r="B152" s="208" t="s">
        <v>18</v>
      </c>
      <c r="C152" s="482">
        <v>0</v>
      </c>
      <c r="D152" s="193"/>
      <c r="E152" s="237"/>
      <c r="F152" s="237"/>
      <c r="G152" s="237"/>
      <c r="H152" s="376"/>
      <c r="I152" s="237"/>
      <c r="J152" s="193"/>
      <c r="K152" s="193"/>
      <c r="L152" s="199"/>
    </row>
    <row r="153" spans="2:12" s="191" customFormat="1" ht="12.75">
      <c r="B153" s="208" t="s">
        <v>19</v>
      </c>
      <c r="C153" s="482">
        <v>0</v>
      </c>
      <c r="D153" s="193"/>
      <c r="E153" s="237"/>
      <c r="F153" s="237"/>
      <c r="G153" s="237"/>
      <c r="H153" s="376"/>
      <c r="I153" s="237"/>
      <c r="J153" s="193"/>
      <c r="K153" s="193"/>
      <c r="L153" s="199"/>
    </row>
    <row r="154" spans="2:12" s="191" customFormat="1" ht="12.75">
      <c r="B154" s="203"/>
      <c r="C154" s="480"/>
      <c r="D154" s="193"/>
      <c r="E154" s="239"/>
      <c r="F154" s="239"/>
      <c r="G154" s="239"/>
      <c r="H154" s="378"/>
      <c r="I154" s="237"/>
      <c r="J154" s="193"/>
      <c r="K154" s="193"/>
      <c r="L154" s="199"/>
    </row>
    <row r="155" spans="2:12" s="191" customFormat="1" ht="12.75">
      <c r="B155" s="209" t="s">
        <v>20</v>
      </c>
      <c r="C155" s="478">
        <f>SUM(C137:C153)</f>
        <v>0.29892481751902122</v>
      </c>
      <c r="D155" s="193"/>
      <c r="E155" s="184"/>
      <c r="F155" s="184"/>
      <c r="G155" s="184"/>
      <c r="H155" s="379"/>
      <c r="I155" s="184"/>
      <c r="J155" s="193"/>
      <c r="K155" s="193"/>
      <c r="L155" s="199"/>
    </row>
    <row r="156" spans="2:12" s="191" customFormat="1" ht="12.75">
      <c r="B156" s="188" t="s">
        <v>106</v>
      </c>
      <c r="C156" s="184"/>
      <c r="D156" s="184"/>
      <c r="E156" s="240"/>
      <c r="F156" s="240"/>
      <c r="G156" s="240"/>
      <c r="H156" s="380"/>
      <c r="I156" s="240"/>
      <c r="J156" s="193"/>
      <c r="K156" s="193"/>
      <c r="L156" s="199"/>
    </row>
    <row r="157" spans="2:12" s="191" customFormat="1" ht="12.75">
      <c r="B157" s="184" t="s">
        <v>107</v>
      </c>
      <c r="C157" s="240"/>
      <c r="D157" s="240"/>
      <c r="E157" s="240"/>
      <c r="F157" s="240"/>
      <c r="G157" s="240"/>
      <c r="H157" s="380"/>
      <c r="I157" s="240"/>
      <c r="J157" s="193"/>
      <c r="K157" s="193"/>
      <c r="L157" s="199"/>
    </row>
    <row r="158" spans="2:12" s="191" customFormat="1" ht="12.75">
      <c r="B158" s="184" t="s">
        <v>108</v>
      </c>
      <c r="C158" s="184"/>
      <c r="D158" s="184"/>
      <c r="E158" s="238"/>
      <c r="F158" s="238"/>
      <c r="G158" s="216"/>
      <c r="H158" s="381"/>
      <c r="I158" s="216"/>
      <c r="J158" s="193"/>
      <c r="K158" s="193"/>
      <c r="L158" s="199"/>
    </row>
    <row r="159" spans="2:12" s="191" customFormat="1" ht="12.75">
      <c r="B159" s="184"/>
      <c r="C159" s="184"/>
      <c r="D159" s="184"/>
      <c r="E159" s="238"/>
      <c r="F159" s="238"/>
      <c r="G159" s="216"/>
      <c r="H159" s="381"/>
      <c r="I159" s="216"/>
      <c r="J159" s="193"/>
      <c r="K159" s="193"/>
      <c r="L159" s="199"/>
    </row>
    <row r="160" spans="2:12" s="191" customFormat="1" ht="12.75">
      <c r="B160" s="184"/>
      <c r="C160" s="184"/>
      <c r="D160" s="184"/>
      <c r="E160" s="237"/>
      <c r="F160" s="237"/>
      <c r="G160" s="237"/>
      <c r="H160" s="376"/>
      <c r="I160" s="237"/>
      <c r="J160" s="193"/>
      <c r="K160" s="193"/>
      <c r="L160" s="199"/>
    </row>
    <row r="161" spans="2:13" s="191" customFormat="1" ht="12.75">
      <c r="B161" s="184"/>
      <c r="C161" s="184"/>
      <c r="D161" s="184"/>
      <c r="E161" s="237"/>
      <c r="F161" s="237"/>
      <c r="G161" s="237"/>
      <c r="H161" s="376"/>
      <c r="I161" s="237"/>
      <c r="J161" s="193"/>
      <c r="K161" s="193"/>
      <c r="L161" s="199"/>
    </row>
    <row r="162" spans="2:13" s="191" customFormat="1" ht="12.75">
      <c r="C162" s="193"/>
      <c r="D162" s="193"/>
      <c r="E162" s="193"/>
      <c r="F162" s="193"/>
      <c r="G162" s="193"/>
      <c r="H162" s="364"/>
      <c r="I162" s="193"/>
      <c r="J162" s="193"/>
      <c r="K162" s="193"/>
      <c r="L162" s="199"/>
    </row>
    <row r="163" spans="2:13" s="191" customFormat="1" ht="12.75">
      <c r="C163" s="193"/>
      <c r="D163" s="193"/>
      <c r="E163" s="193"/>
      <c r="F163" s="193"/>
      <c r="G163" s="193"/>
      <c r="H163" s="364"/>
      <c r="I163" s="193"/>
      <c r="J163" s="193"/>
      <c r="K163" s="193"/>
      <c r="L163" s="199"/>
    </row>
    <row r="164" spans="2:13" s="191" customFormat="1">
      <c r="B164" s="186" t="s">
        <v>169</v>
      </c>
      <c r="C164" s="193"/>
      <c r="D164" s="193"/>
      <c r="E164" s="193"/>
      <c r="F164" s="193"/>
      <c r="G164" s="193"/>
      <c r="H164" s="364"/>
      <c r="I164" s="241"/>
    </row>
    <row r="165" spans="2:13" s="191" customFormat="1">
      <c r="B165" s="242" t="s">
        <v>200</v>
      </c>
      <c r="C165" s="218"/>
      <c r="D165" s="218"/>
      <c r="E165" s="218"/>
      <c r="F165" s="218"/>
      <c r="G165" s="218"/>
      <c r="H165" s="382"/>
      <c r="I165" s="243"/>
      <c r="J165" s="244"/>
      <c r="K165" s="244"/>
    </row>
    <row r="166" spans="2:13" s="191" customFormat="1">
      <c r="B166" s="211" t="s">
        <v>843</v>
      </c>
      <c r="C166" s="215"/>
      <c r="D166" s="215"/>
      <c r="E166" s="515"/>
      <c r="F166" s="516"/>
      <c r="G166" s="515"/>
      <c r="H166" s="382"/>
      <c r="I166" s="243"/>
      <c r="J166" s="244"/>
      <c r="K166" s="244"/>
    </row>
    <row r="167" spans="2:13" s="191" customFormat="1" ht="12.75">
      <c r="B167" s="1" t="s">
        <v>787</v>
      </c>
      <c r="C167" s="193"/>
      <c r="D167" s="193"/>
      <c r="E167" s="193"/>
      <c r="F167" s="193"/>
      <c r="G167" s="193"/>
      <c r="H167" s="104" t="s">
        <v>182</v>
      </c>
      <c r="I167" s="241"/>
    </row>
    <row r="168" spans="2:13" s="191" customFormat="1">
      <c r="B168" s="2" t="s">
        <v>788</v>
      </c>
      <c r="C168" s="241"/>
      <c r="D168" s="241"/>
      <c r="E168" s="241"/>
      <c r="F168" s="241"/>
      <c r="G168" s="241"/>
      <c r="H168" s="383"/>
      <c r="I168" s="241"/>
    </row>
    <row r="169" spans="2:13" s="191" customFormat="1">
      <c r="B169" s="204" t="s">
        <v>2</v>
      </c>
      <c r="C169" s="205">
        <v>2001</v>
      </c>
      <c r="D169" s="205">
        <v>2002</v>
      </c>
      <c r="E169" s="206" t="s">
        <v>102</v>
      </c>
      <c r="F169" s="251" t="s">
        <v>197</v>
      </c>
      <c r="G169" s="230"/>
      <c r="H169" s="371"/>
      <c r="I169" s="231"/>
      <c r="J169" s="231"/>
      <c r="K169" s="231"/>
      <c r="L169" s="231"/>
      <c r="M169" s="231"/>
    </row>
    <row r="170" spans="2:13" s="191" customFormat="1">
      <c r="B170" s="208" t="s">
        <v>3</v>
      </c>
      <c r="C170" s="473">
        <v>0</v>
      </c>
      <c r="D170" s="473">
        <v>0</v>
      </c>
      <c r="E170" s="473">
        <v>0</v>
      </c>
      <c r="F170" s="473">
        <v>0</v>
      </c>
      <c r="G170" s="232"/>
      <c r="H170" s="372"/>
      <c r="I170" s="232"/>
      <c r="J170" s="232"/>
      <c r="K170" s="232"/>
      <c r="L170" s="232"/>
      <c r="M170" s="232"/>
    </row>
    <row r="171" spans="2:13" s="191" customFormat="1">
      <c r="B171" s="208" t="s">
        <v>5</v>
      </c>
      <c r="C171" s="474">
        <v>0.55235600153679898</v>
      </c>
      <c r="D171" s="473">
        <v>0</v>
      </c>
      <c r="E171" s="474">
        <v>1.2552536572993329</v>
      </c>
      <c r="F171" s="474">
        <v>0.40321584559934232</v>
      </c>
      <c r="G171" s="245"/>
      <c r="H171" s="384"/>
      <c r="I171" s="245"/>
      <c r="J171" s="245"/>
      <c r="K171" s="245"/>
      <c r="L171" s="245"/>
      <c r="M171" s="245"/>
    </row>
    <row r="172" spans="2:13" s="191" customFormat="1">
      <c r="B172" s="208" t="s">
        <v>6</v>
      </c>
      <c r="C172" s="473">
        <v>0.28244011963666299</v>
      </c>
      <c r="D172" s="473">
        <v>1.1264473882117791</v>
      </c>
      <c r="E172" s="473">
        <v>0.60225295137859503</v>
      </c>
      <c r="F172" s="473">
        <v>0.41905385857444205</v>
      </c>
      <c r="G172" s="245"/>
      <c r="H172" s="384"/>
      <c r="I172" s="245"/>
      <c r="J172" s="245"/>
      <c r="K172" s="245"/>
      <c r="L172" s="245"/>
      <c r="M172" s="245"/>
    </row>
    <row r="173" spans="2:13" s="191" customFormat="1">
      <c r="B173" s="208" t="s">
        <v>7</v>
      </c>
      <c r="C173" s="473">
        <v>0.31442227026357805</v>
      </c>
      <c r="D173" s="473">
        <v>0.53700022867234165</v>
      </c>
      <c r="E173" s="473">
        <v>0.50367491593853786</v>
      </c>
      <c r="F173" s="473">
        <v>0.40288996055870235</v>
      </c>
      <c r="G173" s="245"/>
      <c r="H173" s="384"/>
      <c r="I173" s="245"/>
      <c r="J173" s="245"/>
      <c r="K173" s="245"/>
      <c r="L173" s="245"/>
      <c r="M173" s="245"/>
    </row>
    <row r="174" spans="2:13" s="191" customFormat="1">
      <c r="B174" s="208" t="s">
        <v>8</v>
      </c>
      <c r="C174" s="473">
        <v>0.21601535860141305</v>
      </c>
      <c r="D174" s="473">
        <v>0.60959175677377531</v>
      </c>
      <c r="E174" s="473">
        <v>0.6968867324015765</v>
      </c>
      <c r="F174" s="473">
        <v>0.47751420449639403</v>
      </c>
      <c r="G174" s="245"/>
      <c r="H174" s="384"/>
      <c r="I174" s="245"/>
      <c r="J174" s="245"/>
      <c r="K174" s="245"/>
      <c r="L174" s="245"/>
      <c r="M174" s="245"/>
    </row>
    <row r="175" spans="2:13" s="191" customFormat="1">
      <c r="B175" s="208" t="s">
        <v>9</v>
      </c>
      <c r="C175" s="473">
        <v>0.36975391635895888</v>
      </c>
      <c r="D175" s="473">
        <v>0.64293680929715946</v>
      </c>
      <c r="E175" s="473">
        <v>1.0140840974976126</v>
      </c>
      <c r="F175" s="473">
        <v>0.63022050417140929</v>
      </c>
      <c r="G175" s="245"/>
      <c r="H175" s="384"/>
      <c r="I175" s="245"/>
      <c r="J175" s="245"/>
      <c r="K175" s="245"/>
      <c r="L175" s="245"/>
      <c r="M175" s="245"/>
    </row>
    <row r="176" spans="2:13" s="191" customFormat="1">
      <c r="B176" s="208" t="s">
        <v>10</v>
      </c>
      <c r="C176" s="473">
        <v>1.579714669491578</v>
      </c>
      <c r="D176" s="473">
        <v>4.7405000871328475</v>
      </c>
      <c r="E176" s="473">
        <v>3.6271030800833475</v>
      </c>
      <c r="F176" s="473">
        <v>1.6597565245610286</v>
      </c>
      <c r="G176" s="245"/>
      <c r="H176" s="384"/>
      <c r="I176" s="245"/>
      <c r="J176" s="245"/>
      <c r="K176" s="245"/>
      <c r="L176" s="245"/>
      <c r="M176" s="245"/>
    </row>
    <row r="177" spans="2:13" s="191" customFormat="1">
      <c r="B177" s="208" t="s">
        <v>11</v>
      </c>
      <c r="C177" s="473">
        <v>4.5918378502390646E-2</v>
      </c>
      <c r="D177" s="473">
        <v>0.66893526697009875</v>
      </c>
      <c r="E177" s="473">
        <v>0.68784398035381022</v>
      </c>
      <c r="F177" s="473">
        <v>0.4379517605627084</v>
      </c>
      <c r="G177" s="245"/>
      <c r="H177" s="384"/>
      <c r="I177" s="245"/>
      <c r="J177" s="245"/>
      <c r="K177" s="245"/>
      <c r="L177" s="245"/>
      <c r="M177" s="245"/>
    </row>
    <row r="178" spans="2:13" s="191" customFormat="1">
      <c r="B178" s="208" t="s">
        <v>12</v>
      </c>
      <c r="C178" s="473">
        <v>8.2875020133731381E-2</v>
      </c>
      <c r="D178" s="473">
        <v>0.56664271446831027</v>
      </c>
      <c r="E178" s="473">
        <v>0.96556693566889695</v>
      </c>
      <c r="F178" s="473">
        <v>0.4956265520182756</v>
      </c>
      <c r="G178" s="245"/>
      <c r="H178" s="384"/>
      <c r="I178" s="245"/>
      <c r="J178" s="245"/>
      <c r="K178" s="245"/>
      <c r="L178" s="245"/>
      <c r="M178" s="245"/>
    </row>
    <row r="179" spans="2:13" s="191" customFormat="1">
      <c r="B179" s="208" t="s">
        <v>604</v>
      </c>
      <c r="C179" s="473">
        <v>0</v>
      </c>
      <c r="D179" s="473">
        <v>0</v>
      </c>
      <c r="E179" s="473">
        <v>0</v>
      </c>
      <c r="F179" s="473">
        <v>0</v>
      </c>
      <c r="G179" s="245"/>
      <c r="H179" s="384"/>
      <c r="I179" s="245"/>
      <c r="J179" s="245"/>
      <c r="K179" s="245"/>
      <c r="L179" s="245"/>
      <c r="M179" s="245"/>
    </row>
    <row r="180" spans="2:13" s="191" customFormat="1">
      <c r="B180" s="208" t="s">
        <v>13</v>
      </c>
      <c r="C180" s="473">
        <v>9.4515329084087413E-2</v>
      </c>
      <c r="D180" s="473">
        <v>0</v>
      </c>
      <c r="E180" s="473">
        <v>2.0432477098626634</v>
      </c>
      <c r="F180" s="473">
        <v>0.82625579277613781</v>
      </c>
      <c r="G180" s="245"/>
      <c r="H180" s="384"/>
      <c r="I180" s="245"/>
      <c r="J180" s="245"/>
      <c r="K180" s="245"/>
      <c r="L180" s="245"/>
      <c r="M180" s="245"/>
    </row>
    <row r="181" spans="2:13" s="191" customFormat="1">
      <c r="B181" s="208" t="s">
        <v>14</v>
      </c>
      <c r="C181" s="473">
        <v>4.8290828058347501E-2</v>
      </c>
      <c r="D181" s="473">
        <v>0.83553979371547382</v>
      </c>
      <c r="E181" s="473">
        <v>0.76908004260281071</v>
      </c>
      <c r="F181" s="473">
        <v>0.4604309676291648</v>
      </c>
      <c r="G181" s="245"/>
      <c r="H181" s="384"/>
      <c r="I181" s="245"/>
      <c r="J181" s="245"/>
      <c r="K181" s="245"/>
      <c r="L181" s="245"/>
      <c r="M181" s="245"/>
    </row>
    <row r="182" spans="2:13" s="191" customFormat="1">
      <c r="B182" s="208" t="s">
        <v>15</v>
      </c>
      <c r="C182" s="473">
        <v>0</v>
      </c>
      <c r="D182" s="473">
        <v>0</v>
      </c>
      <c r="E182" s="473">
        <v>0</v>
      </c>
      <c r="F182" s="473">
        <v>0</v>
      </c>
      <c r="G182" s="232"/>
      <c r="H182" s="372"/>
      <c r="I182" s="232"/>
      <c r="J182" s="232"/>
      <c r="K182" s="232"/>
      <c r="L182" s="232"/>
      <c r="M182" s="232"/>
    </row>
    <row r="183" spans="2:13" s="191" customFormat="1">
      <c r="B183" s="208" t="s">
        <v>16</v>
      </c>
      <c r="C183" s="473">
        <v>0.14973217923321214</v>
      </c>
      <c r="D183" s="473">
        <v>0.8131268255611781</v>
      </c>
      <c r="E183" s="473">
        <v>0.83739991085406207</v>
      </c>
      <c r="F183" s="473">
        <v>0.5080890820461158</v>
      </c>
      <c r="G183" s="245"/>
      <c r="H183" s="384"/>
      <c r="I183" s="245"/>
      <c r="J183" s="245"/>
      <c r="K183" s="245"/>
      <c r="L183" s="245"/>
      <c r="M183" s="245"/>
    </row>
    <row r="184" spans="2:13" s="191" customFormat="1">
      <c r="B184" s="208" t="s">
        <v>83</v>
      </c>
      <c r="C184" s="473">
        <v>0.20825515263450906</v>
      </c>
      <c r="D184" s="473">
        <v>0.34595217593303085</v>
      </c>
      <c r="E184" s="473">
        <v>0.80463498233016706</v>
      </c>
      <c r="F184" s="473">
        <v>0.17936026563051147</v>
      </c>
      <c r="G184" s="245"/>
      <c r="H184" s="384"/>
      <c r="I184" s="245"/>
      <c r="J184" s="245"/>
      <c r="K184" s="245"/>
      <c r="L184" s="245"/>
      <c r="M184" s="245"/>
    </row>
    <row r="185" spans="2:13" s="191" customFormat="1">
      <c r="B185" s="208" t="s">
        <v>18</v>
      </c>
      <c r="C185" s="473">
        <v>0.11665181405378157</v>
      </c>
      <c r="D185" s="473">
        <v>6.428270494139357E-2</v>
      </c>
      <c r="E185" s="473">
        <v>0.8759572991861585</v>
      </c>
      <c r="F185" s="473">
        <v>0.67889057739876846</v>
      </c>
      <c r="G185" s="245"/>
      <c r="H185" s="384"/>
      <c r="I185" s="245"/>
      <c r="J185" s="245"/>
      <c r="K185" s="245"/>
      <c r="L185" s="245"/>
      <c r="M185" s="245"/>
    </row>
    <row r="186" spans="2:13" s="191" customFormat="1">
      <c r="B186" s="208" t="s">
        <v>19</v>
      </c>
      <c r="C186" s="473">
        <v>0</v>
      </c>
      <c r="D186" s="473">
        <v>0</v>
      </c>
      <c r="E186" s="473">
        <v>0</v>
      </c>
      <c r="F186" s="473">
        <v>0</v>
      </c>
      <c r="G186" s="245"/>
      <c r="H186" s="384"/>
      <c r="I186" s="245"/>
      <c r="J186" s="245"/>
      <c r="K186" s="245"/>
      <c r="L186" s="245"/>
      <c r="M186" s="245"/>
    </row>
    <row r="187" spans="2:13" s="191" customFormat="1">
      <c r="B187" s="203"/>
      <c r="C187" s="476"/>
      <c r="D187" s="476"/>
      <c r="E187" s="476"/>
      <c r="F187" s="476"/>
      <c r="G187" s="246"/>
      <c r="H187" s="385"/>
      <c r="I187" s="246"/>
      <c r="J187" s="246"/>
      <c r="K187" s="246"/>
      <c r="L187" s="246"/>
      <c r="M187" s="246"/>
    </row>
    <row r="188" spans="2:13" s="191" customFormat="1">
      <c r="B188" s="209" t="s">
        <v>20</v>
      </c>
      <c r="C188" s="478">
        <f>SUM(C170:C186)</f>
        <v>4.0609410375890498</v>
      </c>
      <c r="D188" s="478">
        <f>SUM(D170:D186)</f>
        <v>10.950955751677387</v>
      </c>
      <c r="E188" s="478">
        <f>SUM(E170:E186)</f>
        <v>14.682986295457573</v>
      </c>
      <c r="F188" s="478">
        <f>SUM(F170:F186)</f>
        <v>7.5792558960230005</v>
      </c>
      <c r="G188" s="247"/>
      <c r="H188" s="386"/>
      <c r="I188" s="247"/>
      <c r="J188" s="247"/>
      <c r="K188" s="247"/>
      <c r="L188" s="247"/>
      <c r="M188" s="247"/>
    </row>
    <row r="189" spans="2:13" s="191" customFormat="1">
      <c r="B189" s="182" t="s">
        <v>835</v>
      </c>
      <c r="C189" s="220"/>
      <c r="D189" s="220"/>
      <c r="E189" s="220"/>
      <c r="F189" s="220"/>
      <c r="G189" s="220"/>
      <c r="H189" s="365"/>
      <c r="I189" s="220"/>
      <c r="J189" s="184"/>
      <c r="K189" s="184"/>
    </row>
    <row r="190" spans="2:13" s="191" customFormat="1">
      <c r="B190" s="184" t="s">
        <v>110</v>
      </c>
      <c r="C190" s="220"/>
      <c r="D190" s="220"/>
      <c r="E190" s="220"/>
      <c r="F190" s="220"/>
      <c r="G190" s="220"/>
      <c r="H190" s="365"/>
      <c r="I190" s="220"/>
      <c r="J190" s="184"/>
      <c r="K190" s="184"/>
    </row>
    <row r="191" spans="2:13" s="191" customFormat="1">
      <c r="B191" s="184" t="s">
        <v>111</v>
      </c>
      <c r="C191" s="193"/>
      <c r="D191" s="193"/>
      <c r="E191" s="193"/>
      <c r="F191" s="193"/>
      <c r="G191" s="193"/>
      <c r="H191" s="364"/>
      <c r="I191" s="193"/>
    </row>
    <row r="192" spans="2:13" s="191" customFormat="1" ht="12.75">
      <c r="B192" s="184" t="s">
        <v>112</v>
      </c>
      <c r="C192" s="193"/>
      <c r="D192" s="193"/>
      <c r="E192" s="193"/>
      <c r="F192" s="193"/>
      <c r="G192" s="199"/>
      <c r="H192" s="103"/>
      <c r="I192" s="199"/>
      <c r="J192" s="199"/>
    </row>
    <row r="193" spans="2:13" s="191" customFormat="1" ht="12.75">
      <c r="B193" s="184" t="s">
        <v>113</v>
      </c>
      <c r="C193" s="193"/>
      <c r="D193" s="193"/>
      <c r="E193" s="193"/>
      <c r="F193" s="193"/>
      <c r="G193" s="199"/>
      <c r="H193" s="103"/>
      <c r="I193" s="199"/>
      <c r="J193" s="199"/>
      <c r="K193" s="248"/>
      <c r="L193" s="226"/>
    </row>
    <row r="194" spans="2:13" s="191" customFormat="1" ht="12.75">
      <c r="B194" s="184" t="s">
        <v>204</v>
      </c>
      <c r="C194" s="193"/>
      <c r="D194" s="193"/>
      <c r="E194" s="193"/>
      <c r="F194" s="193"/>
      <c r="G194" s="199"/>
      <c r="H194" s="103"/>
      <c r="I194" s="199"/>
      <c r="J194" s="199"/>
      <c r="K194" s="248"/>
      <c r="L194" s="226"/>
    </row>
    <row r="195" spans="2:13" s="191" customFormat="1" ht="12.75">
      <c r="B195" s="184"/>
      <c r="C195" s="193"/>
      <c r="D195" s="193"/>
      <c r="E195" s="193"/>
      <c r="F195" s="193"/>
      <c r="G195" s="199"/>
      <c r="H195" s="103"/>
      <c r="I195" s="199"/>
      <c r="J195" s="199"/>
      <c r="K195" s="248"/>
      <c r="L195" s="226"/>
    </row>
    <row r="196" spans="2:13" s="191" customFormat="1" ht="12.75">
      <c r="C196" s="193"/>
      <c r="D196" s="193"/>
      <c r="E196" s="193"/>
      <c r="F196" s="193"/>
      <c r="G196" s="193"/>
      <c r="H196" s="364"/>
      <c r="I196" s="193"/>
      <c r="J196" s="193"/>
      <c r="K196" s="193"/>
      <c r="L196" s="199"/>
    </row>
    <row r="197" spans="2:13" s="191" customFormat="1" ht="12.75">
      <c r="C197" s="193"/>
      <c r="D197" s="193"/>
      <c r="E197" s="193"/>
      <c r="F197" s="193"/>
      <c r="G197" s="193"/>
      <c r="H197" s="364"/>
      <c r="I197" s="193"/>
      <c r="J197" s="193"/>
      <c r="K197" s="193"/>
      <c r="L197" s="199"/>
    </row>
    <row r="198" spans="2:13" s="191" customFormat="1" ht="12.75">
      <c r="C198" s="193"/>
      <c r="D198" s="193"/>
      <c r="E198" s="193"/>
      <c r="F198" s="193"/>
      <c r="G198" s="193"/>
      <c r="H198" s="364"/>
      <c r="I198" s="193"/>
      <c r="J198" s="193"/>
      <c r="K198" s="193"/>
      <c r="L198" s="199"/>
    </row>
    <row r="199" spans="2:13" s="191" customFormat="1">
      <c r="B199" s="249" t="s">
        <v>170</v>
      </c>
      <c r="C199" s="180"/>
      <c r="D199" s="180"/>
      <c r="E199" s="180"/>
      <c r="F199" s="180"/>
      <c r="G199" s="180"/>
      <c r="H199" s="377"/>
    </row>
    <row r="200" spans="2:13" s="191" customFormat="1">
      <c r="B200" s="250" t="s">
        <v>115</v>
      </c>
      <c r="C200" s="250"/>
      <c r="D200" s="246"/>
      <c r="E200" s="246"/>
      <c r="F200" s="246"/>
      <c r="G200" s="180"/>
      <c r="H200" s="377"/>
    </row>
    <row r="201" spans="2:13" s="191" customFormat="1">
      <c r="B201" s="211" t="s">
        <v>116</v>
      </c>
      <c r="C201" s="215"/>
      <c r="D201" s="215"/>
      <c r="E201" s="215"/>
      <c r="F201" s="254"/>
      <c r="G201" s="180"/>
      <c r="H201" s="377"/>
    </row>
    <row r="202" spans="2:13" s="191" customFormat="1" ht="12.75">
      <c r="B202" s="1" t="s">
        <v>787</v>
      </c>
      <c r="C202" s="198"/>
      <c r="D202" s="180"/>
      <c r="E202" s="180"/>
      <c r="F202" s="180"/>
      <c r="G202" s="180"/>
      <c r="H202" s="104" t="s">
        <v>182</v>
      </c>
      <c r="K202" s="244"/>
      <c r="L202" s="244"/>
    </row>
    <row r="203" spans="2:13" s="191" customFormat="1">
      <c r="B203" s="2" t="s">
        <v>788</v>
      </c>
      <c r="C203" s="180"/>
      <c r="D203" s="180"/>
      <c r="E203" s="180"/>
      <c r="F203" s="180"/>
      <c r="G203" s="180"/>
      <c r="H203" s="377"/>
    </row>
    <row r="204" spans="2:13" s="191" customFormat="1">
      <c r="B204" s="204" t="s">
        <v>2</v>
      </c>
      <c r="C204" s="205">
        <v>2001</v>
      </c>
      <c r="D204" s="205">
        <v>2002</v>
      </c>
      <c r="E204" s="206">
        <v>2003</v>
      </c>
      <c r="F204" s="251" t="s">
        <v>80</v>
      </c>
      <c r="G204" s="230"/>
      <c r="H204" s="371"/>
      <c r="I204" s="231"/>
      <c r="J204" s="231"/>
      <c r="K204" s="231"/>
      <c r="L204" s="231"/>
      <c r="M204" s="231"/>
    </row>
    <row r="205" spans="2:13" s="191" customFormat="1">
      <c r="B205" s="208" t="s">
        <v>3</v>
      </c>
      <c r="C205" s="473">
        <v>0</v>
      </c>
      <c r="D205" s="473">
        <v>0</v>
      </c>
      <c r="E205" s="473">
        <v>0</v>
      </c>
      <c r="F205" s="473">
        <v>0</v>
      </c>
      <c r="G205" s="232"/>
      <c r="H205" s="372"/>
      <c r="I205" s="232"/>
      <c r="J205" s="232"/>
      <c r="K205" s="232"/>
      <c r="L205" s="232"/>
      <c r="M205" s="232"/>
    </row>
    <row r="206" spans="2:13" s="191" customFormat="1">
      <c r="B206" s="208" t="s">
        <v>5</v>
      </c>
      <c r="C206" s="473">
        <v>0</v>
      </c>
      <c r="D206" s="474">
        <v>0.50733213223695406</v>
      </c>
      <c r="E206" s="474">
        <v>0.59087338791676247</v>
      </c>
      <c r="F206" s="474">
        <v>1.2349327855828353E-2</v>
      </c>
      <c r="G206" s="232"/>
      <c r="H206" s="372"/>
      <c r="I206" s="232"/>
      <c r="J206" s="232"/>
      <c r="K206" s="232"/>
      <c r="L206" s="232"/>
      <c r="M206" s="232"/>
    </row>
    <row r="207" spans="2:13" s="191" customFormat="1">
      <c r="B207" s="208" t="s">
        <v>6</v>
      </c>
      <c r="C207" s="474">
        <v>3.5857011262154743</v>
      </c>
      <c r="D207" s="474">
        <v>2.4094087112378939</v>
      </c>
      <c r="E207" s="474">
        <v>3.2495310055438855</v>
      </c>
      <c r="F207" s="474">
        <v>2.662124023667825</v>
      </c>
      <c r="G207" s="232"/>
      <c r="H207" s="372"/>
      <c r="I207" s="232"/>
      <c r="J207" s="232"/>
      <c r="K207" s="232"/>
      <c r="L207" s="232"/>
      <c r="M207" s="232"/>
    </row>
    <row r="208" spans="2:13" s="191" customFormat="1">
      <c r="B208" s="208" t="s">
        <v>7</v>
      </c>
      <c r="C208" s="474">
        <v>3.0933872311020925</v>
      </c>
      <c r="D208" s="474">
        <v>1.9744302940220555</v>
      </c>
      <c r="E208" s="474">
        <v>2.451601963847418</v>
      </c>
      <c r="F208" s="474">
        <v>0.35723861191832351</v>
      </c>
      <c r="G208" s="232"/>
      <c r="H208" s="372"/>
      <c r="I208" s="232"/>
      <c r="J208" s="232"/>
      <c r="K208" s="232"/>
      <c r="L208" s="232"/>
      <c r="M208" s="232"/>
    </row>
    <row r="209" spans="2:13" s="191" customFormat="1">
      <c r="B209" s="208" t="s">
        <v>8</v>
      </c>
      <c r="C209" s="474">
        <v>6.2308254933141445</v>
      </c>
      <c r="D209" s="474">
        <v>4.6504347856221875</v>
      </c>
      <c r="E209" s="474">
        <v>2.7649860775905006</v>
      </c>
      <c r="F209" s="474">
        <v>1.3027374562490308</v>
      </c>
      <c r="G209" s="232"/>
      <c r="H209" s="372"/>
      <c r="I209" s="232"/>
      <c r="J209" s="232"/>
      <c r="K209" s="232"/>
      <c r="L209" s="232"/>
      <c r="M209" s="232"/>
    </row>
    <row r="210" spans="2:13" s="191" customFormat="1">
      <c r="B210" s="208" t="s">
        <v>9</v>
      </c>
      <c r="C210" s="474">
        <v>22.668648364284529</v>
      </c>
      <c r="D210" s="474">
        <v>24.905926088643625</v>
      </c>
      <c r="E210" s="474">
        <v>20.159679150397857</v>
      </c>
      <c r="F210" s="474">
        <v>7.6862285182052652</v>
      </c>
      <c r="G210" s="232"/>
      <c r="H210" s="372"/>
      <c r="I210" s="232"/>
      <c r="J210" s="232"/>
      <c r="K210" s="232"/>
      <c r="L210" s="232"/>
      <c r="M210" s="232"/>
    </row>
    <row r="211" spans="2:13" s="191" customFormat="1">
      <c r="B211" s="208" t="s">
        <v>48</v>
      </c>
      <c r="C211" s="474">
        <v>19.489256010247459</v>
      </c>
      <c r="D211" s="474">
        <v>8.4114632855054445</v>
      </c>
      <c r="E211" s="474">
        <v>15.113773939017365</v>
      </c>
      <c r="F211" s="474">
        <v>8.6356722867121398</v>
      </c>
      <c r="G211" s="232"/>
      <c r="H211" s="372"/>
      <c r="I211" s="232"/>
      <c r="J211" s="232"/>
      <c r="K211" s="232"/>
      <c r="L211" s="232"/>
      <c r="M211" s="232"/>
    </row>
    <row r="212" spans="2:13" s="191" customFormat="1">
      <c r="B212" s="208" t="s">
        <v>11</v>
      </c>
      <c r="C212" s="474">
        <v>3.0544331400058975</v>
      </c>
      <c r="D212" s="474">
        <v>6.7718225872925624</v>
      </c>
      <c r="E212" s="474">
        <v>8.0837069403165422</v>
      </c>
      <c r="F212" s="474">
        <v>2.3616442947224283</v>
      </c>
      <c r="G212" s="232"/>
      <c r="H212" s="372"/>
      <c r="I212" s="232"/>
      <c r="J212" s="232"/>
      <c r="K212" s="232"/>
      <c r="L212" s="232"/>
      <c r="M212" s="232"/>
    </row>
    <row r="213" spans="2:13" s="191" customFormat="1">
      <c r="B213" s="208" t="s">
        <v>12</v>
      </c>
      <c r="C213" s="474">
        <v>14.050583770604222</v>
      </c>
      <c r="D213" s="474">
        <v>11.849281857259639</v>
      </c>
      <c r="E213" s="474">
        <v>4.6695511112750303</v>
      </c>
      <c r="F213" s="474">
        <v>1.2342535725507648</v>
      </c>
      <c r="G213" s="232"/>
      <c r="H213" s="372"/>
      <c r="I213" s="232"/>
      <c r="J213" s="232"/>
      <c r="K213" s="232"/>
      <c r="L213" s="232"/>
      <c r="M213" s="232"/>
    </row>
    <row r="214" spans="2:13" s="191" customFormat="1">
      <c r="B214" s="208" t="s">
        <v>604</v>
      </c>
      <c r="C214" s="473">
        <v>0</v>
      </c>
      <c r="D214" s="473">
        <v>0</v>
      </c>
      <c r="E214" s="473">
        <v>0</v>
      </c>
      <c r="F214" s="473">
        <v>0</v>
      </c>
      <c r="G214" s="232"/>
      <c r="H214" s="372"/>
      <c r="I214" s="232"/>
      <c r="J214" s="232"/>
      <c r="K214" s="232"/>
      <c r="L214" s="232"/>
      <c r="M214" s="232"/>
    </row>
    <row r="215" spans="2:13" s="191" customFormat="1">
      <c r="B215" s="208" t="s">
        <v>13</v>
      </c>
      <c r="C215" s="474">
        <v>30.847951371779867</v>
      </c>
      <c r="D215" s="474">
        <v>33.092824311735988</v>
      </c>
      <c r="E215" s="474">
        <v>29.22534257189195</v>
      </c>
      <c r="F215" s="474">
        <v>18.538622306882839</v>
      </c>
      <c r="G215" s="232"/>
      <c r="H215" s="372"/>
      <c r="I215" s="232"/>
      <c r="J215" s="232"/>
      <c r="K215" s="232"/>
      <c r="L215" s="232"/>
      <c r="M215" s="232"/>
    </row>
    <row r="216" spans="2:13" s="191" customFormat="1">
      <c r="B216" s="208" t="s">
        <v>14</v>
      </c>
      <c r="C216" s="474">
        <v>7.2417262491073586</v>
      </c>
      <c r="D216" s="474">
        <v>8.5238208192988534</v>
      </c>
      <c r="E216" s="474">
        <v>2.911536018862658</v>
      </c>
      <c r="F216" s="474">
        <v>2.7017447838719413</v>
      </c>
      <c r="G216" s="232"/>
      <c r="H216" s="372"/>
      <c r="I216" s="232"/>
      <c r="J216" s="232"/>
      <c r="K216" s="232"/>
      <c r="L216" s="232"/>
      <c r="M216" s="232"/>
    </row>
    <row r="217" spans="2:13" s="191" customFormat="1">
      <c r="B217" s="208" t="s">
        <v>15</v>
      </c>
      <c r="C217" s="473">
        <v>0</v>
      </c>
      <c r="D217" s="473">
        <v>0</v>
      </c>
      <c r="E217" s="473">
        <v>0</v>
      </c>
      <c r="F217" s="473">
        <v>0</v>
      </c>
      <c r="G217" s="232"/>
      <c r="H217" s="372"/>
      <c r="I217" s="232"/>
      <c r="J217" s="232"/>
      <c r="K217" s="232"/>
      <c r="L217" s="232"/>
      <c r="M217" s="232"/>
    </row>
    <row r="218" spans="2:13" s="191" customFormat="1">
      <c r="B218" s="208" t="s">
        <v>16</v>
      </c>
      <c r="C218" s="474">
        <v>8.8433669443338268</v>
      </c>
      <c r="D218" s="474">
        <v>13.41757497271429</v>
      </c>
      <c r="E218" s="474">
        <v>9.2605676559206547</v>
      </c>
      <c r="F218" s="474">
        <v>4.3874657702498485</v>
      </c>
      <c r="G218" s="232"/>
      <c r="H218" s="372"/>
      <c r="I218" s="232"/>
      <c r="J218" s="232"/>
      <c r="K218" s="232"/>
      <c r="L218" s="232"/>
      <c r="M218" s="232"/>
    </row>
    <row r="219" spans="2:13" s="191" customFormat="1">
      <c r="B219" s="208" t="s">
        <v>83</v>
      </c>
      <c r="C219" s="474">
        <v>1.7148486308925719</v>
      </c>
      <c r="D219" s="474">
        <v>2.4317302128228366</v>
      </c>
      <c r="E219" s="474">
        <v>2.5696073996344189</v>
      </c>
      <c r="F219" s="474">
        <v>0.55282795257270279</v>
      </c>
      <c r="G219" s="232"/>
      <c r="H219" s="372"/>
      <c r="I219" s="232"/>
      <c r="J219" s="232"/>
      <c r="K219" s="232"/>
      <c r="L219" s="232"/>
      <c r="M219" s="232"/>
    </row>
    <row r="220" spans="2:13" s="191" customFormat="1">
      <c r="B220" s="208" t="s">
        <v>18</v>
      </c>
      <c r="C220" s="474">
        <v>0.62888663237411679</v>
      </c>
      <c r="D220" s="474">
        <v>0.6096100500876459</v>
      </c>
      <c r="E220" s="474">
        <v>1.2690585477590981</v>
      </c>
      <c r="F220" s="474">
        <v>5.9667835756743996E-2</v>
      </c>
      <c r="G220" s="232"/>
      <c r="H220" s="372"/>
      <c r="I220" s="232"/>
      <c r="J220" s="232"/>
      <c r="K220" s="232"/>
      <c r="L220" s="232"/>
      <c r="M220" s="232"/>
    </row>
    <row r="221" spans="2:13" s="191" customFormat="1">
      <c r="B221" s="208" t="s">
        <v>19</v>
      </c>
      <c r="C221" s="473">
        <v>0</v>
      </c>
      <c r="D221" s="473">
        <v>0</v>
      </c>
      <c r="E221" s="473">
        <v>0</v>
      </c>
      <c r="F221" s="473">
        <v>0</v>
      </c>
      <c r="G221" s="232"/>
      <c r="H221" s="372"/>
      <c r="I221" s="232"/>
      <c r="J221" s="232"/>
      <c r="K221" s="232"/>
      <c r="L221" s="232"/>
      <c r="M221" s="232"/>
    </row>
    <row r="222" spans="2:13" s="191" customFormat="1">
      <c r="B222" s="203"/>
      <c r="C222" s="476"/>
      <c r="D222" s="476"/>
      <c r="E222" s="476"/>
      <c r="F222" s="476"/>
      <c r="G222" s="246"/>
      <c r="H222" s="385"/>
      <c r="I222" s="246"/>
      <c r="J222" s="246"/>
      <c r="K222" s="246"/>
      <c r="L222" s="246"/>
      <c r="M222" s="246"/>
    </row>
    <row r="223" spans="2:13" s="191" customFormat="1">
      <c r="B223" s="209" t="s">
        <v>20</v>
      </c>
      <c r="C223" s="478">
        <f>SUM(C205:C221)</f>
        <v>121.44961496426157</v>
      </c>
      <c r="D223" s="478">
        <f t="shared" ref="D223:F223" si="0">SUM(D205:D221)</f>
        <v>119.55566010847998</v>
      </c>
      <c r="E223" s="478">
        <f t="shared" si="0"/>
        <v>102.31981576997416</v>
      </c>
      <c r="F223" s="478">
        <f t="shared" si="0"/>
        <v>50.492576741215679</v>
      </c>
      <c r="G223" s="234"/>
      <c r="H223" s="374"/>
      <c r="I223" s="234"/>
      <c r="J223" s="234"/>
      <c r="K223" s="234"/>
      <c r="L223" s="234"/>
      <c r="M223" s="234"/>
    </row>
    <row r="224" spans="2:13" s="191" customFormat="1">
      <c r="B224" s="184" t="s">
        <v>844</v>
      </c>
      <c r="C224" s="184"/>
      <c r="D224" s="184"/>
      <c r="E224" s="184"/>
      <c r="F224" s="184"/>
      <c r="H224" s="377"/>
    </row>
    <row r="225" spans="2:12" s="191" customFormat="1">
      <c r="B225" s="187" t="s">
        <v>117</v>
      </c>
      <c r="C225" s="184"/>
      <c r="D225" s="184"/>
      <c r="E225" s="184"/>
      <c r="F225" s="184"/>
      <c r="H225" s="377"/>
    </row>
    <row r="226" spans="2:12" s="191" customFormat="1">
      <c r="B226" s="187" t="s">
        <v>118</v>
      </c>
      <c r="C226" s="184"/>
      <c r="D226" s="184"/>
      <c r="E226" s="184"/>
      <c r="F226" s="184"/>
      <c r="G226" s="184"/>
      <c r="H226" s="379"/>
      <c r="I226" s="184"/>
      <c r="J226" s="184"/>
    </row>
    <row r="227" spans="2:12" s="191" customFormat="1">
      <c r="B227" s="184"/>
      <c r="H227" s="377"/>
    </row>
    <row r="228" spans="2:12" s="191" customFormat="1" ht="12.75">
      <c r="C228" s="193"/>
      <c r="D228" s="193"/>
      <c r="E228" s="193"/>
      <c r="F228" s="193"/>
      <c r="G228" s="193"/>
      <c r="H228" s="364"/>
      <c r="I228" s="193"/>
      <c r="J228" s="193"/>
      <c r="K228" s="193"/>
      <c r="L228" s="199"/>
    </row>
    <row r="229" spans="2:12" s="191" customFormat="1" ht="12.75">
      <c r="C229" s="193"/>
      <c r="D229" s="193"/>
      <c r="E229" s="193"/>
      <c r="F229" s="193"/>
      <c r="G229" s="193"/>
      <c r="H229" s="364"/>
      <c r="I229" s="193"/>
      <c r="J229" s="193"/>
      <c r="K229" s="193"/>
      <c r="L229" s="199"/>
    </row>
    <row r="230" spans="2:12" s="191" customFormat="1" ht="12.75">
      <c r="C230" s="223"/>
      <c r="D230" s="223"/>
      <c r="E230" s="223"/>
      <c r="F230" s="223"/>
      <c r="G230" s="193"/>
      <c r="H230" s="364"/>
      <c r="I230" s="193"/>
      <c r="J230" s="193"/>
      <c r="K230" s="193"/>
      <c r="L230" s="199"/>
    </row>
    <row r="231" spans="2:12" s="191" customFormat="1" ht="12.75">
      <c r="C231" s="193"/>
      <c r="D231" s="193"/>
      <c r="E231" s="193"/>
      <c r="F231" s="193"/>
      <c r="G231" s="193"/>
      <c r="H231" s="364"/>
      <c r="I231" s="193"/>
      <c r="J231" s="193"/>
      <c r="K231" s="193"/>
      <c r="L231" s="199"/>
    </row>
    <row r="232" spans="2:12" s="191" customFormat="1" ht="12.75">
      <c r="C232" s="193"/>
      <c r="D232" s="193"/>
      <c r="E232" s="193"/>
      <c r="F232" s="193"/>
      <c r="G232" s="193"/>
      <c r="H232" s="364"/>
      <c r="I232" s="193"/>
      <c r="J232" s="193"/>
      <c r="K232" s="193"/>
      <c r="L232" s="199"/>
    </row>
    <row r="233" spans="2:12" s="191" customFormat="1" ht="12.75">
      <c r="C233" s="193"/>
      <c r="D233" s="193"/>
      <c r="E233" s="193"/>
      <c r="F233" s="193"/>
      <c r="G233" s="193"/>
      <c r="H233" s="364"/>
      <c r="I233" s="193"/>
      <c r="J233" s="193"/>
      <c r="K233" s="193"/>
      <c r="L233" s="199"/>
    </row>
    <row r="234" spans="2:12" s="191" customFormat="1" ht="12.75">
      <c r="C234" s="193"/>
      <c r="D234" s="193"/>
      <c r="E234" s="193"/>
      <c r="F234" s="193"/>
      <c r="G234" s="193"/>
      <c r="H234" s="364"/>
      <c r="I234" s="193"/>
      <c r="J234" s="193"/>
      <c r="K234" s="193"/>
      <c r="L234" s="199"/>
    </row>
    <row r="235" spans="2:12" s="191" customFormat="1" ht="12.75">
      <c r="C235" s="193"/>
      <c r="D235" s="193"/>
      <c r="E235" s="193"/>
      <c r="F235" s="193"/>
      <c r="G235" s="193"/>
      <c r="H235" s="364"/>
      <c r="I235" s="193"/>
      <c r="J235" s="193"/>
      <c r="K235" s="193"/>
      <c r="L235" s="199"/>
    </row>
    <row r="236" spans="2:12" s="191" customFormat="1" ht="12.75">
      <c r="C236" s="193"/>
      <c r="D236" s="193"/>
      <c r="E236" s="193"/>
      <c r="F236" s="193"/>
      <c r="G236" s="193"/>
      <c r="H236" s="364"/>
      <c r="I236" s="193"/>
      <c r="J236" s="193"/>
      <c r="K236" s="193"/>
      <c r="L236" s="199"/>
    </row>
    <row r="237" spans="2:12" s="191" customFormat="1" ht="12.75">
      <c r="C237" s="193"/>
      <c r="D237" s="193"/>
      <c r="E237" s="193"/>
      <c r="F237" s="193"/>
      <c r="G237" s="193"/>
      <c r="H237" s="364"/>
      <c r="I237" s="193"/>
      <c r="J237" s="193"/>
      <c r="K237" s="193"/>
      <c r="L237" s="199"/>
    </row>
    <row r="238" spans="2:12" s="191" customFormat="1" ht="12.75">
      <c r="C238" s="193"/>
      <c r="D238" s="193"/>
      <c r="E238" s="193"/>
      <c r="F238" s="193"/>
      <c r="G238" s="193"/>
      <c r="H238" s="364"/>
      <c r="I238" s="193"/>
      <c r="J238" s="193"/>
      <c r="K238" s="193"/>
      <c r="L238" s="199"/>
    </row>
    <row r="239" spans="2:12" s="191" customFormat="1" ht="12.75">
      <c r="C239" s="193"/>
      <c r="D239" s="193"/>
      <c r="E239" s="193"/>
      <c r="F239" s="193"/>
      <c r="G239" s="193"/>
      <c r="H239" s="364"/>
      <c r="I239" s="193"/>
      <c r="J239" s="193"/>
      <c r="K239" s="193"/>
      <c r="L239" s="199"/>
    </row>
    <row r="240" spans="2:12" s="191" customFormat="1" ht="12.75">
      <c r="C240" s="193"/>
      <c r="D240" s="193"/>
      <c r="E240" s="193"/>
      <c r="F240" s="193"/>
      <c r="G240" s="193"/>
      <c r="H240" s="364"/>
      <c r="I240" s="193"/>
      <c r="J240" s="193"/>
      <c r="K240" s="193"/>
      <c r="L240" s="199"/>
    </row>
    <row r="241" spans="3:12" s="191" customFormat="1" ht="12.75">
      <c r="C241" s="193"/>
      <c r="D241" s="193"/>
      <c r="E241" s="193"/>
      <c r="F241" s="193"/>
      <c r="G241" s="193"/>
      <c r="H241" s="364"/>
      <c r="I241" s="193"/>
      <c r="J241" s="193"/>
      <c r="K241" s="193"/>
      <c r="L241" s="199"/>
    </row>
    <row r="242" spans="3:12" s="191" customFormat="1" ht="12.75">
      <c r="C242" s="193"/>
      <c r="D242" s="193"/>
      <c r="E242" s="193"/>
      <c r="F242" s="193"/>
      <c r="G242" s="193"/>
      <c r="H242" s="364"/>
      <c r="I242" s="193"/>
      <c r="J242" s="193"/>
      <c r="K242" s="193"/>
      <c r="L242" s="199"/>
    </row>
    <row r="243" spans="3:12" s="191" customFormat="1" ht="12.75">
      <c r="C243" s="193"/>
      <c r="D243" s="193"/>
      <c r="E243" s="193"/>
      <c r="F243" s="193"/>
      <c r="G243" s="193"/>
      <c r="H243" s="364"/>
      <c r="I243" s="193"/>
      <c r="J243" s="193"/>
      <c r="K243" s="193"/>
      <c r="L243" s="199"/>
    </row>
    <row r="244" spans="3:12" s="191" customFormat="1" ht="12.75">
      <c r="C244" s="193"/>
      <c r="D244" s="193"/>
      <c r="E244" s="193"/>
      <c r="F244" s="193"/>
      <c r="G244" s="193"/>
      <c r="H244" s="364"/>
      <c r="I244" s="193"/>
      <c r="J244" s="193"/>
      <c r="K244" s="193"/>
      <c r="L244" s="199"/>
    </row>
    <row r="245" spans="3:12" s="191" customFormat="1" ht="12.75">
      <c r="C245" s="193"/>
      <c r="D245" s="193"/>
      <c r="E245" s="193"/>
      <c r="F245" s="193"/>
      <c r="G245" s="193"/>
      <c r="H245" s="364"/>
      <c r="I245" s="193"/>
      <c r="J245" s="193"/>
      <c r="K245" s="193"/>
      <c r="L245" s="199"/>
    </row>
    <row r="246" spans="3:12" s="191" customFormat="1" ht="12.75">
      <c r="C246" s="193"/>
      <c r="D246" s="193"/>
      <c r="E246" s="193"/>
      <c r="F246" s="193"/>
      <c r="G246" s="193"/>
      <c r="H246" s="364"/>
      <c r="I246" s="193"/>
      <c r="J246" s="193"/>
      <c r="K246" s="193"/>
      <c r="L246" s="199"/>
    </row>
    <row r="247" spans="3:12" s="191" customFormat="1" ht="12.75">
      <c r="C247" s="193"/>
      <c r="D247" s="193"/>
      <c r="E247" s="193"/>
      <c r="F247" s="193"/>
      <c r="G247" s="193"/>
      <c r="H247" s="364"/>
      <c r="I247" s="193"/>
      <c r="J247" s="193"/>
      <c r="K247" s="193"/>
      <c r="L247" s="199"/>
    </row>
    <row r="248" spans="3:12" s="191" customFormat="1" ht="12.75">
      <c r="C248" s="193"/>
      <c r="D248" s="193"/>
      <c r="E248" s="193"/>
      <c r="F248" s="193"/>
      <c r="G248" s="193"/>
      <c r="H248" s="364"/>
      <c r="I248" s="193"/>
      <c r="J248" s="193"/>
      <c r="K248" s="193"/>
      <c r="L248" s="199"/>
    </row>
    <row r="249" spans="3:12" s="191" customFormat="1" ht="12.75">
      <c r="C249" s="193"/>
      <c r="D249" s="193"/>
      <c r="E249" s="193"/>
      <c r="F249" s="193"/>
      <c r="G249" s="193"/>
      <c r="H249" s="364"/>
      <c r="I249" s="193"/>
      <c r="J249" s="193"/>
      <c r="K249" s="193"/>
      <c r="L249" s="199"/>
    </row>
    <row r="250" spans="3:12" s="191" customFormat="1" ht="12.75">
      <c r="C250" s="193"/>
      <c r="D250" s="193"/>
      <c r="E250" s="193"/>
      <c r="F250" s="193"/>
      <c r="G250" s="193"/>
      <c r="H250" s="364"/>
      <c r="I250" s="193"/>
      <c r="J250" s="193"/>
      <c r="K250" s="193"/>
      <c r="L250" s="199"/>
    </row>
    <row r="251" spans="3:12" s="191" customFormat="1" ht="12.75">
      <c r="C251" s="193"/>
      <c r="D251" s="193"/>
      <c r="E251" s="193"/>
      <c r="F251" s="193"/>
      <c r="G251" s="193"/>
      <c r="H251" s="364"/>
      <c r="I251" s="193"/>
      <c r="J251" s="193"/>
      <c r="K251" s="193"/>
      <c r="L251" s="199"/>
    </row>
    <row r="252" spans="3:12" s="191" customFormat="1" ht="12.75">
      <c r="C252" s="193"/>
      <c r="D252" s="193"/>
      <c r="E252" s="193"/>
      <c r="F252" s="193"/>
      <c r="G252" s="193"/>
      <c r="H252" s="364"/>
      <c r="I252" s="193"/>
      <c r="J252" s="193"/>
      <c r="K252" s="193"/>
      <c r="L252" s="199"/>
    </row>
    <row r="253" spans="3:12" s="191" customFormat="1" ht="12.75">
      <c r="C253" s="193"/>
      <c r="D253" s="193"/>
      <c r="E253" s="193"/>
      <c r="F253" s="193"/>
      <c r="G253" s="193"/>
      <c r="H253" s="364"/>
      <c r="I253" s="193"/>
      <c r="J253" s="193"/>
      <c r="K253" s="193"/>
      <c r="L253" s="199"/>
    </row>
    <row r="254" spans="3:12" s="191" customFormat="1" ht="12.75">
      <c r="C254" s="193"/>
      <c r="D254" s="193"/>
      <c r="E254" s="193"/>
      <c r="F254" s="193"/>
      <c r="G254" s="193"/>
      <c r="H254" s="364"/>
      <c r="I254" s="193"/>
      <c r="J254" s="193"/>
      <c r="K254" s="193"/>
      <c r="L254" s="199"/>
    </row>
    <row r="255" spans="3:12" s="191" customFormat="1" ht="12.75">
      <c r="C255" s="193"/>
      <c r="D255" s="193"/>
      <c r="E255" s="193"/>
      <c r="F255" s="193"/>
      <c r="G255" s="193"/>
      <c r="H255" s="364"/>
      <c r="I255" s="193"/>
      <c r="J255" s="193"/>
      <c r="K255" s="193"/>
      <c r="L255" s="199"/>
    </row>
    <row r="256" spans="3:12" s="191" customFormat="1" ht="12.75">
      <c r="C256" s="193"/>
      <c r="D256" s="193"/>
      <c r="E256" s="193"/>
      <c r="F256" s="193"/>
      <c r="G256" s="193"/>
      <c r="H256" s="364"/>
      <c r="I256" s="193"/>
      <c r="J256" s="193"/>
      <c r="K256" s="193"/>
      <c r="L256" s="199"/>
    </row>
    <row r="257" spans="3:12" s="191" customFormat="1" ht="12.75">
      <c r="C257" s="193"/>
      <c r="D257" s="193"/>
      <c r="E257" s="193"/>
      <c r="F257" s="193"/>
      <c r="G257" s="193"/>
      <c r="H257" s="364"/>
      <c r="I257" s="193"/>
      <c r="J257" s="193"/>
      <c r="K257" s="193"/>
      <c r="L257" s="199"/>
    </row>
    <row r="258" spans="3:12" s="191" customFormat="1" ht="12.75">
      <c r="C258" s="193"/>
      <c r="D258" s="193"/>
      <c r="E258" s="193"/>
      <c r="F258" s="193"/>
      <c r="G258" s="193"/>
      <c r="H258" s="364"/>
      <c r="I258" s="193"/>
      <c r="J258" s="193"/>
      <c r="K258" s="193"/>
      <c r="L258" s="199"/>
    </row>
    <row r="259" spans="3:12" s="191" customFormat="1" ht="12.75">
      <c r="C259" s="193"/>
      <c r="D259" s="193"/>
      <c r="E259" s="193"/>
      <c r="F259" s="193"/>
      <c r="G259" s="193"/>
      <c r="H259" s="364"/>
      <c r="I259" s="193"/>
      <c r="J259" s="193"/>
      <c r="K259" s="193"/>
      <c r="L259" s="199"/>
    </row>
    <row r="260" spans="3:12" s="191" customFormat="1" ht="12.75">
      <c r="C260" s="193"/>
      <c r="D260" s="193"/>
      <c r="E260" s="193"/>
      <c r="F260" s="193"/>
      <c r="G260" s="193"/>
      <c r="H260" s="364"/>
      <c r="I260" s="193"/>
      <c r="J260" s="193"/>
      <c r="K260" s="193"/>
      <c r="L260" s="199"/>
    </row>
    <row r="261" spans="3:12" s="191" customFormat="1" ht="12.75">
      <c r="C261" s="193"/>
      <c r="D261" s="193"/>
      <c r="E261" s="193"/>
      <c r="F261" s="193"/>
      <c r="G261" s="193"/>
      <c r="H261" s="364"/>
      <c r="I261" s="193"/>
      <c r="J261" s="193"/>
      <c r="K261" s="193"/>
      <c r="L261" s="199"/>
    </row>
    <row r="262" spans="3:12" s="191" customFormat="1" ht="12.75">
      <c r="C262" s="193"/>
      <c r="D262" s="193"/>
      <c r="E262" s="193"/>
      <c r="F262" s="193"/>
      <c r="G262" s="193"/>
      <c r="H262" s="364"/>
      <c r="I262" s="193"/>
      <c r="J262" s="193"/>
      <c r="K262" s="193"/>
      <c r="L262" s="199"/>
    </row>
    <row r="263" spans="3:12" s="191" customFormat="1" ht="12.75">
      <c r="C263" s="193"/>
      <c r="D263" s="193"/>
      <c r="E263" s="193"/>
      <c r="F263" s="193"/>
      <c r="G263" s="193"/>
      <c r="H263" s="364"/>
      <c r="I263" s="193"/>
      <c r="J263" s="193"/>
      <c r="K263" s="193"/>
      <c r="L263" s="199"/>
    </row>
    <row r="264" spans="3:12" s="191" customFormat="1" ht="12.75">
      <c r="C264" s="193"/>
      <c r="D264" s="193"/>
      <c r="E264" s="193"/>
      <c r="F264" s="193"/>
      <c r="G264" s="193"/>
      <c r="H264" s="364"/>
      <c r="I264" s="193"/>
      <c r="J264" s="193"/>
      <c r="K264" s="193"/>
      <c r="L264" s="199"/>
    </row>
    <row r="265" spans="3:12" s="191" customFormat="1" ht="12.75">
      <c r="C265" s="193"/>
      <c r="D265" s="193"/>
      <c r="E265" s="193"/>
      <c r="F265" s="193"/>
      <c r="G265" s="193"/>
      <c r="H265" s="364"/>
      <c r="I265" s="193"/>
      <c r="J265" s="193"/>
      <c r="K265" s="193"/>
      <c r="L265" s="199"/>
    </row>
    <row r="266" spans="3:12" s="191" customFormat="1" ht="12.75">
      <c r="C266" s="193"/>
      <c r="D266" s="193"/>
      <c r="E266" s="193"/>
      <c r="F266" s="193"/>
      <c r="G266" s="193"/>
      <c r="H266" s="364"/>
      <c r="I266" s="193"/>
      <c r="J266" s="193"/>
      <c r="K266" s="193"/>
      <c r="L266" s="199"/>
    </row>
    <row r="267" spans="3:12" s="191" customFormat="1" ht="12.75">
      <c r="C267" s="193"/>
      <c r="D267" s="193"/>
      <c r="E267" s="193"/>
      <c r="F267" s="193"/>
      <c r="G267" s="193"/>
      <c r="H267" s="364"/>
      <c r="I267" s="193"/>
      <c r="J267" s="193"/>
      <c r="K267" s="193"/>
      <c r="L267" s="199"/>
    </row>
    <row r="268" spans="3:12" s="191" customFormat="1" ht="12.75">
      <c r="C268" s="193"/>
      <c r="D268" s="193"/>
      <c r="E268" s="193"/>
      <c r="F268" s="193"/>
      <c r="G268" s="193"/>
      <c r="H268" s="364"/>
      <c r="I268" s="193"/>
      <c r="J268" s="193"/>
      <c r="K268" s="193"/>
      <c r="L268" s="199"/>
    </row>
    <row r="269" spans="3:12" s="191" customFormat="1" ht="12.75">
      <c r="C269" s="193"/>
      <c r="D269" s="193"/>
      <c r="E269" s="193"/>
      <c r="F269" s="193"/>
      <c r="G269" s="193"/>
      <c r="H269" s="364"/>
      <c r="I269" s="193"/>
      <c r="J269" s="193"/>
      <c r="K269" s="193"/>
      <c r="L269" s="199"/>
    </row>
    <row r="270" spans="3:12" s="191" customFormat="1" ht="12.75">
      <c r="C270" s="193"/>
      <c r="D270" s="193"/>
      <c r="E270" s="193"/>
      <c r="F270" s="193"/>
      <c r="G270" s="193"/>
      <c r="H270" s="364"/>
      <c r="I270" s="193"/>
      <c r="J270" s="193"/>
      <c r="K270" s="193"/>
      <c r="L270" s="199"/>
    </row>
    <row r="271" spans="3:12" s="191" customFormat="1" ht="12.75">
      <c r="C271" s="193"/>
      <c r="D271" s="193"/>
      <c r="E271" s="193"/>
      <c r="F271" s="193"/>
      <c r="G271" s="193"/>
      <c r="H271" s="364"/>
      <c r="I271" s="193"/>
      <c r="J271" s="193"/>
      <c r="K271" s="193"/>
      <c r="L271" s="199"/>
    </row>
    <row r="272" spans="3:12" s="191" customFormat="1" ht="12.75">
      <c r="C272" s="193"/>
      <c r="D272" s="193"/>
      <c r="E272" s="193"/>
      <c r="F272" s="193"/>
      <c r="G272" s="193"/>
      <c r="H272" s="364"/>
      <c r="I272" s="193"/>
      <c r="J272" s="193"/>
      <c r="K272" s="193"/>
      <c r="L272" s="199"/>
    </row>
    <row r="273" spans="3:12" s="191" customFormat="1" ht="12.75">
      <c r="C273" s="193"/>
      <c r="D273" s="193"/>
      <c r="E273" s="193"/>
      <c r="F273" s="193"/>
      <c r="G273" s="193"/>
      <c r="H273" s="364"/>
      <c r="I273" s="193"/>
      <c r="J273" s="193"/>
      <c r="K273" s="193"/>
      <c r="L273" s="199"/>
    </row>
    <row r="274" spans="3:12" s="191" customFormat="1" ht="12.75">
      <c r="C274" s="193"/>
      <c r="D274" s="193"/>
      <c r="E274" s="193"/>
      <c r="F274" s="193"/>
      <c r="G274" s="193"/>
      <c r="H274" s="364"/>
      <c r="I274" s="193"/>
      <c r="J274" s="193"/>
      <c r="K274" s="193"/>
      <c r="L274" s="199"/>
    </row>
    <row r="275" spans="3:12" s="191" customFormat="1" ht="12.75">
      <c r="C275" s="193"/>
      <c r="D275" s="193"/>
      <c r="E275" s="193"/>
      <c r="F275" s="193"/>
      <c r="G275" s="193"/>
      <c r="H275" s="364"/>
      <c r="I275" s="193"/>
      <c r="J275" s="193"/>
      <c r="K275" s="193"/>
      <c r="L275" s="199"/>
    </row>
    <row r="276" spans="3:12" s="191" customFormat="1" ht="12.75">
      <c r="C276" s="193"/>
      <c r="D276" s="193"/>
      <c r="E276" s="193"/>
      <c r="F276" s="193"/>
      <c r="G276" s="193"/>
      <c r="H276" s="364"/>
      <c r="I276" s="193"/>
      <c r="J276" s="193"/>
      <c r="K276" s="193"/>
      <c r="L276" s="199"/>
    </row>
    <row r="277" spans="3:12" s="191" customFormat="1" ht="12.75">
      <c r="C277" s="193"/>
      <c r="D277" s="193"/>
      <c r="E277" s="193"/>
      <c r="F277" s="193"/>
      <c r="G277" s="193"/>
      <c r="H277" s="364"/>
      <c r="I277" s="193"/>
      <c r="J277" s="193"/>
      <c r="K277" s="193"/>
      <c r="L277" s="199"/>
    </row>
    <row r="278" spans="3:12" s="191" customFormat="1" ht="12.75">
      <c r="C278" s="193"/>
      <c r="D278" s="193"/>
      <c r="E278" s="193"/>
      <c r="F278" s="193"/>
      <c r="G278" s="193"/>
      <c r="H278" s="364"/>
      <c r="I278" s="193"/>
      <c r="J278" s="193"/>
      <c r="K278" s="193"/>
      <c r="L278" s="199"/>
    </row>
    <row r="279" spans="3:12" s="191" customFormat="1" ht="12.75">
      <c r="C279" s="193"/>
      <c r="D279" s="193"/>
      <c r="E279" s="193"/>
      <c r="F279" s="193"/>
      <c r="G279" s="193"/>
      <c r="H279" s="364"/>
      <c r="I279" s="193"/>
      <c r="J279" s="193"/>
      <c r="K279" s="193"/>
      <c r="L279" s="199"/>
    </row>
    <row r="280" spans="3:12" s="191" customFormat="1" ht="12.75">
      <c r="C280" s="193"/>
      <c r="D280" s="193"/>
      <c r="E280" s="193"/>
      <c r="F280" s="193"/>
      <c r="G280" s="193"/>
      <c r="H280" s="364"/>
      <c r="I280" s="193"/>
      <c r="J280" s="193"/>
      <c r="K280" s="193"/>
      <c r="L280" s="199"/>
    </row>
    <row r="281" spans="3:12" s="191" customFormat="1" ht="12.75">
      <c r="C281" s="193"/>
      <c r="D281" s="193"/>
      <c r="E281" s="193"/>
      <c r="F281" s="193"/>
      <c r="G281" s="193"/>
      <c r="H281" s="364"/>
      <c r="I281" s="193"/>
      <c r="J281" s="193"/>
      <c r="K281" s="193"/>
      <c r="L281" s="199"/>
    </row>
    <row r="282" spans="3:12" s="191" customFormat="1" ht="12.75">
      <c r="C282" s="193"/>
      <c r="D282" s="193"/>
      <c r="E282" s="193"/>
      <c r="F282" s="193"/>
      <c r="G282" s="193"/>
      <c r="H282" s="364"/>
      <c r="I282" s="193"/>
      <c r="J282" s="193"/>
      <c r="K282" s="193"/>
      <c r="L282" s="199"/>
    </row>
    <row r="283" spans="3:12" s="191" customFormat="1" ht="12.75">
      <c r="C283" s="193"/>
      <c r="D283" s="193"/>
      <c r="E283" s="193"/>
      <c r="F283" s="193"/>
      <c r="G283" s="193"/>
      <c r="H283" s="364"/>
      <c r="I283" s="193"/>
      <c r="J283" s="193"/>
      <c r="K283" s="193"/>
      <c r="L283" s="199"/>
    </row>
    <row r="284" spans="3:12" s="191" customFormat="1" ht="12.75">
      <c r="C284" s="193"/>
      <c r="D284" s="193"/>
      <c r="E284" s="193"/>
      <c r="F284" s="193"/>
      <c r="G284" s="193"/>
      <c r="H284" s="364"/>
      <c r="I284" s="193"/>
      <c r="J284" s="193"/>
      <c r="K284" s="193"/>
      <c r="L284" s="199"/>
    </row>
    <row r="285" spans="3:12" s="191" customFormat="1" ht="12.75">
      <c r="C285" s="193"/>
      <c r="D285" s="193"/>
      <c r="E285" s="193"/>
      <c r="F285" s="193"/>
      <c r="G285" s="193"/>
      <c r="H285" s="364"/>
      <c r="I285" s="193"/>
      <c r="J285" s="193"/>
      <c r="K285" s="193"/>
      <c r="L285" s="199"/>
    </row>
    <row r="286" spans="3:12" s="191" customFormat="1" ht="12.75">
      <c r="C286" s="193"/>
      <c r="D286" s="193"/>
      <c r="E286" s="193"/>
      <c r="F286" s="193"/>
      <c r="G286" s="193"/>
      <c r="H286" s="364"/>
      <c r="I286" s="193"/>
      <c r="J286" s="193"/>
      <c r="K286" s="193"/>
      <c r="L286" s="199"/>
    </row>
    <row r="287" spans="3:12" s="191" customFormat="1" ht="12.75">
      <c r="C287" s="193"/>
      <c r="D287" s="193"/>
      <c r="E287" s="193"/>
      <c r="F287" s="193"/>
      <c r="G287" s="193"/>
      <c r="H287" s="364"/>
      <c r="I287" s="193"/>
      <c r="J287" s="193"/>
      <c r="K287" s="193"/>
      <c r="L287" s="199"/>
    </row>
    <row r="288" spans="3:12" s="191" customFormat="1" ht="12.75">
      <c r="C288" s="193"/>
      <c r="D288" s="193"/>
      <c r="E288" s="193"/>
      <c r="F288" s="193"/>
      <c r="G288" s="193"/>
      <c r="H288" s="364"/>
      <c r="I288" s="193"/>
      <c r="J288" s="193"/>
      <c r="K288" s="193"/>
      <c r="L288" s="199"/>
    </row>
    <row r="289" spans="3:12" s="191" customFormat="1" ht="12.75">
      <c r="C289" s="193"/>
      <c r="D289" s="193"/>
      <c r="E289" s="193"/>
      <c r="F289" s="193"/>
      <c r="G289" s="193"/>
      <c r="H289" s="364"/>
      <c r="I289" s="193"/>
      <c r="J289" s="193"/>
      <c r="K289" s="193"/>
      <c r="L289" s="199"/>
    </row>
    <row r="290" spans="3:12" s="191" customFormat="1" ht="12.75">
      <c r="C290" s="193"/>
      <c r="D290" s="193"/>
      <c r="E290" s="193"/>
      <c r="F290" s="193"/>
      <c r="G290" s="193"/>
      <c r="H290" s="364"/>
      <c r="I290" s="193"/>
      <c r="J290" s="193"/>
      <c r="K290" s="193"/>
      <c r="L290" s="199"/>
    </row>
    <row r="291" spans="3:12" s="191" customFormat="1" ht="12.75">
      <c r="C291" s="193"/>
      <c r="D291" s="193"/>
      <c r="E291" s="193"/>
      <c r="F291" s="193"/>
      <c r="G291" s="193"/>
      <c r="H291" s="364"/>
      <c r="I291" s="193"/>
      <c r="J291" s="193"/>
      <c r="K291" s="193"/>
      <c r="L291" s="199"/>
    </row>
    <row r="292" spans="3:12" s="191" customFormat="1" ht="12.75">
      <c r="C292" s="193"/>
      <c r="D292" s="193"/>
      <c r="E292" s="193"/>
      <c r="F292" s="193"/>
      <c r="G292" s="193"/>
      <c r="H292" s="364"/>
      <c r="I292" s="193"/>
      <c r="J292" s="193"/>
      <c r="K292" s="193"/>
      <c r="L292" s="199"/>
    </row>
    <row r="293" spans="3:12" s="191" customFormat="1" ht="12.75">
      <c r="C293" s="193"/>
      <c r="D293" s="193"/>
      <c r="E293" s="193"/>
      <c r="F293" s="193"/>
      <c r="G293" s="193"/>
      <c r="H293" s="364"/>
      <c r="I293" s="193"/>
      <c r="J293" s="193"/>
      <c r="K293" s="193"/>
      <c r="L293" s="199"/>
    </row>
    <row r="294" spans="3:12" s="191" customFormat="1" ht="12.75">
      <c r="C294" s="193"/>
      <c r="D294" s="193"/>
      <c r="E294" s="193"/>
      <c r="F294" s="193"/>
      <c r="G294" s="193"/>
      <c r="H294" s="364"/>
      <c r="I294" s="193"/>
      <c r="J294" s="193"/>
      <c r="K294" s="193"/>
      <c r="L294" s="199"/>
    </row>
    <row r="295" spans="3:12" s="191" customFormat="1" ht="12.75">
      <c r="C295" s="193"/>
      <c r="D295" s="193"/>
      <c r="E295" s="193"/>
      <c r="F295" s="193"/>
      <c r="G295" s="193"/>
      <c r="H295" s="364"/>
      <c r="I295" s="193"/>
      <c r="J295" s="193"/>
      <c r="K295" s="193"/>
      <c r="L295" s="199"/>
    </row>
    <row r="296" spans="3:12" s="191" customFormat="1" ht="12.75">
      <c r="C296" s="193"/>
      <c r="D296" s="193"/>
      <c r="E296" s="193"/>
      <c r="F296" s="193"/>
      <c r="G296" s="193"/>
      <c r="H296" s="364"/>
      <c r="I296" s="193"/>
      <c r="J296" s="193"/>
      <c r="K296" s="193"/>
      <c r="L296" s="199"/>
    </row>
    <row r="297" spans="3:12" s="191" customFormat="1" ht="12.75">
      <c r="C297" s="193"/>
      <c r="D297" s="193"/>
      <c r="E297" s="193"/>
      <c r="F297" s="193"/>
      <c r="G297" s="193"/>
      <c r="H297" s="364"/>
      <c r="I297" s="193"/>
      <c r="J297" s="193"/>
      <c r="K297" s="193"/>
      <c r="L297" s="199"/>
    </row>
    <row r="298" spans="3:12" s="191" customFormat="1" ht="12.75">
      <c r="C298" s="193"/>
      <c r="D298" s="193"/>
      <c r="E298" s="193"/>
      <c r="F298" s="193"/>
      <c r="G298" s="193"/>
      <c r="H298" s="364"/>
      <c r="I298" s="193"/>
      <c r="J298" s="193"/>
      <c r="K298" s="193"/>
      <c r="L298" s="199"/>
    </row>
    <row r="299" spans="3:12" s="191" customFormat="1" ht="12.75">
      <c r="C299" s="193"/>
      <c r="D299" s="193"/>
      <c r="E299" s="193"/>
      <c r="F299" s="193"/>
      <c r="G299" s="193"/>
      <c r="H299" s="364"/>
      <c r="I299" s="193"/>
      <c r="J299" s="193"/>
      <c r="K299" s="193"/>
      <c r="L299" s="199"/>
    </row>
    <row r="300" spans="3:12" s="191" customFormat="1" ht="12.75">
      <c r="C300" s="193"/>
      <c r="D300" s="193"/>
      <c r="E300" s="193"/>
      <c r="F300" s="193"/>
      <c r="G300" s="193"/>
      <c r="H300" s="364"/>
      <c r="I300" s="193"/>
      <c r="J300" s="193"/>
      <c r="K300" s="193"/>
      <c r="L300" s="199"/>
    </row>
    <row r="301" spans="3:12" s="191" customFormat="1" ht="12.75">
      <c r="C301" s="193"/>
      <c r="D301" s="193"/>
      <c r="E301" s="193"/>
      <c r="F301" s="193"/>
      <c r="G301" s="193"/>
      <c r="H301" s="364"/>
      <c r="I301" s="193"/>
      <c r="J301" s="193"/>
      <c r="K301" s="193"/>
      <c r="L301" s="199"/>
    </row>
    <row r="302" spans="3:12" s="191" customFormat="1" ht="12.75">
      <c r="C302" s="193"/>
      <c r="D302" s="193"/>
      <c r="E302" s="193"/>
      <c r="F302" s="193"/>
      <c r="G302" s="193"/>
      <c r="H302" s="364"/>
      <c r="I302" s="193"/>
      <c r="J302" s="193"/>
      <c r="K302" s="193"/>
      <c r="L302" s="199"/>
    </row>
    <row r="303" spans="3:12" s="191" customFormat="1" ht="12.75">
      <c r="C303" s="193"/>
      <c r="D303" s="193"/>
      <c r="E303" s="193"/>
      <c r="F303" s="193"/>
      <c r="G303" s="193"/>
      <c r="H303" s="364"/>
      <c r="I303" s="193"/>
      <c r="J303" s="193"/>
      <c r="K303" s="193"/>
      <c r="L303" s="199"/>
    </row>
    <row r="304" spans="3:12" s="191" customFormat="1" ht="12.75">
      <c r="C304" s="193"/>
      <c r="D304" s="193"/>
      <c r="E304" s="193"/>
      <c r="F304" s="193"/>
      <c r="G304" s="193"/>
      <c r="H304" s="364"/>
      <c r="I304" s="193"/>
      <c r="J304" s="193"/>
      <c r="K304" s="193"/>
      <c r="L304" s="199"/>
    </row>
    <row r="305" spans="3:12" s="191" customFormat="1" ht="12.75">
      <c r="C305" s="193"/>
      <c r="D305" s="193"/>
      <c r="E305" s="193"/>
      <c r="F305" s="193"/>
      <c r="G305" s="193"/>
      <c r="H305" s="364"/>
      <c r="I305" s="193"/>
      <c r="J305" s="193"/>
      <c r="K305" s="193"/>
      <c r="L305" s="199"/>
    </row>
    <row r="306" spans="3:12" s="191" customFormat="1" ht="12.75">
      <c r="C306" s="193"/>
      <c r="D306" s="193"/>
      <c r="E306" s="193"/>
      <c r="F306" s="193"/>
      <c r="G306" s="193"/>
      <c r="H306" s="364"/>
      <c r="I306" s="193"/>
      <c r="J306" s="193"/>
      <c r="K306" s="193"/>
      <c r="L306" s="199"/>
    </row>
    <row r="307" spans="3:12" s="191" customFormat="1" ht="12.75">
      <c r="C307" s="193"/>
      <c r="D307" s="193"/>
      <c r="E307" s="193"/>
      <c r="F307" s="193"/>
      <c r="G307" s="193"/>
      <c r="H307" s="364"/>
      <c r="I307" s="193"/>
      <c r="J307" s="193"/>
      <c r="K307" s="193"/>
      <c r="L307" s="199"/>
    </row>
    <row r="308" spans="3:12" s="191" customFormat="1" ht="12.75">
      <c r="C308" s="193"/>
      <c r="D308" s="193"/>
      <c r="E308" s="193"/>
      <c r="F308" s="193"/>
      <c r="G308" s="193"/>
      <c r="H308" s="364"/>
      <c r="I308" s="193"/>
      <c r="J308" s="193"/>
      <c r="K308" s="193"/>
      <c r="L308" s="199"/>
    </row>
    <row r="309" spans="3:12" s="191" customFormat="1" ht="12.75">
      <c r="C309" s="193"/>
      <c r="D309" s="193"/>
      <c r="E309" s="193"/>
      <c r="F309" s="193"/>
      <c r="G309" s="193"/>
      <c r="H309" s="364"/>
      <c r="I309" s="193"/>
      <c r="J309" s="193"/>
      <c r="K309" s="193"/>
      <c r="L309" s="199"/>
    </row>
    <row r="310" spans="3:12" s="191" customFormat="1" ht="12.75">
      <c r="C310" s="193"/>
      <c r="D310" s="193"/>
      <c r="E310" s="193"/>
      <c r="F310" s="193"/>
      <c r="G310" s="193"/>
      <c r="H310" s="364"/>
      <c r="I310" s="193"/>
      <c r="J310" s="193"/>
      <c r="K310" s="193"/>
      <c r="L310" s="199"/>
    </row>
    <row r="311" spans="3:12" s="191" customFormat="1" ht="12.75">
      <c r="C311" s="193"/>
      <c r="D311" s="193"/>
      <c r="E311" s="193"/>
      <c r="F311" s="193"/>
      <c r="G311" s="193"/>
      <c r="H311" s="364"/>
      <c r="I311" s="193"/>
      <c r="J311" s="193"/>
      <c r="K311" s="193"/>
      <c r="L311" s="199"/>
    </row>
    <row r="312" spans="3:12" s="191" customFormat="1" ht="12.75">
      <c r="C312" s="193"/>
      <c r="D312" s="193"/>
      <c r="E312" s="193"/>
      <c r="F312" s="193"/>
      <c r="G312" s="193"/>
      <c r="H312" s="364"/>
      <c r="I312" s="193"/>
      <c r="J312" s="193"/>
      <c r="K312" s="193"/>
      <c r="L312" s="199"/>
    </row>
    <row r="313" spans="3:12" s="191" customFormat="1" ht="12.75">
      <c r="C313" s="193"/>
      <c r="D313" s="193"/>
      <c r="E313" s="193"/>
      <c r="F313" s="193"/>
      <c r="G313" s="193"/>
      <c r="H313" s="364"/>
      <c r="I313" s="193"/>
      <c r="J313" s="193"/>
      <c r="K313" s="193"/>
      <c r="L313" s="199"/>
    </row>
    <row r="314" spans="3:12" s="191" customFormat="1" ht="12.75">
      <c r="C314" s="193"/>
      <c r="D314" s="193"/>
      <c r="E314" s="193"/>
      <c r="F314" s="193"/>
      <c r="G314" s="193"/>
      <c r="H314" s="364"/>
      <c r="I314" s="193"/>
      <c r="J314" s="193"/>
      <c r="K314" s="193"/>
      <c r="L314" s="199"/>
    </row>
    <row r="315" spans="3:12" s="191" customFormat="1" ht="12.75">
      <c r="C315" s="193"/>
      <c r="D315" s="193"/>
      <c r="E315" s="193"/>
      <c r="F315" s="193"/>
      <c r="G315" s="193"/>
      <c r="H315" s="364"/>
      <c r="I315" s="193"/>
      <c r="J315" s="193"/>
      <c r="K315" s="193"/>
      <c r="L315" s="199"/>
    </row>
    <row r="316" spans="3:12" s="191" customFormat="1" ht="12.75">
      <c r="C316" s="193"/>
      <c r="D316" s="193"/>
      <c r="E316" s="193"/>
      <c r="F316" s="193"/>
      <c r="G316" s="193"/>
      <c r="H316" s="364"/>
      <c r="I316" s="193"/>
      <c r="J316" s="193"/>
      <c r="K316" s="193"/>
      <c r="L316" s="199"/>
    </row>
    <row r="317" spans="3:12" s="191" customFormat="1" ht="12.75">
      <c r="C317" s="193"/>
      <c r="D317" s="193"/>
      <c r="E317" s="193"/>
      <c r="F317" s="193"/>
      <c r="G317" s="193"/>
      <c r="H317" s="364"/>
      <c r="I317" s="193"/>
      <c r="J317" s="193"/>
      <c r="K317" s="193"/>
      <c r="L317" s="199"/>
    </row>
    <row r="318" spans="3:12" s="191" customFormat="1" ht="12.75">
      <c r="C318" s="193"/>
      <c r="D318" s="193"/>
      <c r="E318" s="193"/>
      <c r="F318" s="193"/>
      <c r="G318" s="193"/>
      <c r="H318" s="364"/>
      <c r="I318" s="193"/>
      <c r="J318" s="193"/>
      <c r="K318" s="193"/>
      <c r="L318" s="199"/>
    </row>
    <row r="319" spans="3:12" s="191" customFormat="1" ht="12.75">
      <c r="C319" s="193"/>
      <c r="D319" s="193"/>
      <c r="E319" s="193"/>
      <c r="F319" s="193"/>
      <c r="G319" s="193"/>
      <c r="H319" s="364"/>
      <c r="I319" s="193"/>
      <c r="J319" s="193"/>
      <c r="K319" s="193"/>
      <c r="L319" s="199"/>
    </row>
    <row r="320" spans="3:12" s="191" customFormat="1" ht="12.75">
      <c r="C320" s="193"/>
      <c r="D320" s="193"/>
      <c r="E320" s="193"/>
      <c r="F320" s="193"/>
      <c r="G320" s="193"/>
      <c r="H320" s="364"/>
      <c r="I320" s="193"/>
      <c r="J320" s="193"/>
      <c r="K320" s="193"/>
      <c r="L320" s="199"/>
    </row>
    <row r="321" spans="3:12" s="191" customFormat="1" ht="12.75">
      <c r="C321" s="193"/>
      <c r="D321" s="193"/>
      <c r="E321" s="193"/>
      <c r="F321" s="193"/>
      <c r="G321" s="193"/>
      <c r="H321" s="364"/>
      <c r="I321" s="193"/>
      <c r="J321" s="193"/>
      <c r="K321" s="193"/>
      <c r="L321" s="199"/>
    </row>
    <row r="322" spans="3:12" s="191" customFormat="1" ht="12.75">
      <c r="C322" s="193"/>
      <c r="D322" s="193"/>
      <c r="E322" s="193"/>
      <c r="F322" s="193"/>
      <c r="G322" s="193"/>
      <c r="H322" s="364"/>
      <c r="I322" s="193"/>
      <c r="J322" s="193"/>
      <c r="K322" s="193"/>
      <c r="L322" s="199"/>
    </row>
    <row r="323" spans="3:12" s="191" customFormat="1" ht="12.75">
      <c r="C323" s="193"/>
      <c r="D323" s="193"/>
      <c r="E323" s="193"/>
      <c r="F323" s="193"/>
      <c r="G323" s="193"/>
      <c r="H323" s="364"/>
      <c r="I323" s="193"/>
      <c r="J323" s="193"/>
      <c r="K323" s="193"/>
      <c r="L323" s="199"/>
    </row>
    <row r="324" spans="3:12" s="191" customFormat="1" ht="12.75">
      <c r="C324" s="193"/>
      <c r="D324" s="193"/>
      <c r="E324" s="193"/>
      <c r="F324" s="193"/>
      <c r="G324" s="193"/>
      <c r="H324" s="364"/>
      <c r="I324" s="193"/>
      <c r="J324" s="193"/>
      <c r="K324" s="193"/>
      <c r="L324" s="199"/>
    </row>
    <row r="325" spans="3:12" s="191" customFormat="1" ht="12.75">
      <c r="C325" s="193"/>
      <c r="D325" s="193"/>
      <c r="E325" s="193"/>
      <c r="F325" s="193"/>
      <c r="G325" s="193"/>
      <c r="H325" s="364"/>
      <c r="I325" s="193"/>
      <c r="J325" s="193"/>
      <c r="K325" s="193"/>
      <c r="L325" s="199"/>
    </row>
    <row r="326" spans="3:12" s="191" customFormat="1" ht="12.75">
      <c r="C326" s="193"/>
      <c r="D326" s="193"/>
      <c r="E326" s="193"/>
      <c r="F326" s="193"/>
      <c r="G326" s="193"/>
      <c r="H326" s="364"/>
      <c r="I326" s="193"/>
      <c r="J326" s="193"/>
      <c r="K326" s="193"/>
      <c r="L326" s="199"/>
    </row>
    <row r="327" spans="3:12" s="191" customFormat="1" ht="12.75">
      <c r="C327" s="193"/>
      <c r="D327" s="193"/>
      <c r="E327" s="193"/>
      <c r="F327" s="193"/>
      <c r="G327" s="193"/>
      <c r="H327" s="364"/>
      <c r="I327" s="193"/>
      <c r="J327" s="193"/>
      <c r="K327" s="193"/>
      <c r="L327" s="199"/>
    </row>
    <row r="328" spans="3:12" s="191" customFormat="1" ht="12.75">
      <c r="C328" s="193"/>
      <c r="D328" s="193"/>
      <c r="E328" s="193"/>
      <c r="F328" s="193"/>
      <c r="G328" s="193"/>
      <c r="H328" s="364"/>
      <c r="I328" s="193"/>
      <c r="J328" s="193"/>
      <c r="K328" s="193"/>
      <c r="L328" s="199"/>
    </row>
    <row r="329" spans="3:12" s="191" customFormat="1" ht="12.75">
      <c r="C329" s="193"/>
      <c r="D329" s="193"/>
      <c r="E329" s="193"/>
      <c r="F329" s="193"/>
      <c r="G329" s="193"/>
      <c r="H329" s="364"/>
      <c r="I329" s="193"/>
      <c r="J329" s="193"/>
      <c r="K329" s="193"/>
      <c r="L329" s="199"/>
    </row>
    <row r="330" spans="3:12" s="191" customFormat="1" ht="12.75">
      <c r="C330" s="193"/>
      <c r="D330" s="193"/>
      <c r="E330" s="193"/>
      <c r="F330" s="193"/>
      <c r="G330" s="193"/>
      <c r="H330" s="364"/>
      <c r="I330" s="193"/>
      <c r="J330" s="193"/>
      <c r="K330" s="193"/>
      <c r="L330" s="199"/>
    </row>
    <row r="331" spans="3:12" s="191" customFormat="1" ht="12.75">
      <c r="C331" s="193"/>
      <c r="D331" s="193"/>
      <c r="E331" s="193"/>
      <c r="F331" s="193"/>
      <c r="G331" s="193"/>
      <c r="H331" s="364"/>
      <c r="I331" s="193"/>
      <c r="J331" s="193"/>
      <c r="K331" s="193"/>
      <c r="L331" s="199"/>
    </row>
    <row r="332" spans="3:12" s="191" customFormat="1" ht="12.75">
      <c r="C332" s="193"/>
      <c r="D332" s="193"/>
      <c r="E332" s="193"/>
      <c r="F332" s="193"/>
      <c r="G332" s="193"/>
      <c r="H332" s="364"/>
      <c r="I332" s="193"/>
      <c r="J332" s="193"/>
      <c r="K332" s="193"/>
      <c r="L332" s="199"/>
    </row>
    <row r="333" spans="3:12" s="191" customFormat="1" ht="12.75">
      <c r="C333" s="193"/>
      <c r="D333" s="193"/>
      <c r="E333" s="193"/>
      <c r="F333" s="193"/>
      <c r="G333" s="193"/>
      <c r="H333" s="364"/>
      <c r="I333" s="193"/>
      <c r="J333" s="193"/>
      <c r="K333" s="193"/>
      <c r="L333" s="199"/>
    </row>
    <row r="334" spans="3:12" s="191" customFormat="1" ht="12.75">
      <c r="C334" s="193"/>
      <c r="D334" s="193"/>
      <c r="E334" s="193"/>
      <c r="F334" s="193"/>
      <c r="G334" s="193"/>
      <c r="H334" s="364"/>
      <c r="I334" s="193"/>
      <c r="J334" s="193"/>
      <c r="K334" s="193"/>
      <c r="L334" s="199"/>
    </row>
    <row r="335" spans="3:12" s="191" customFormat="1" ht="12.75">
      <c r="C335" s="193"/>
      <c r="D335" s="193"/>
      <c r="E335" s="193"/>
      <c r="F335" s="193"/>
      <c r="G335" s="193"/>
      <c r="H335" s="364"/>
      <c r="I335" s="193"/>
      <c r="J335" s="193"/>
      <c r="K335" s="193"/>
      <c r="L335" s="199"/>
    </row>
    <row r="336" spans="3:12" s="191" customFormat="1" ht="12.75">
      <c r="C336" s="193"/>
      <c r="D336" s="193"/>
      <c r="E336" s="193"/>
      <c r="F336" s="193"/>
      <c r="G336" s="193"/>
      <c r="H336" s="364"/>
      <c r="I336" s="193"/>
      <c r="J336" s="193"/>
      <c r="K336" s="193"/>
      <c r="L336" s="199"/>
    </row>
    <row r="337" spans="3:12" s="191" customFormat="1" ht="12.75">
      <c r="C337" s="193"/>
      <c r="D337" s="193"/>
      <c r="E337" s="193"/>
      <c r="F337" s="193"/>
      <c r="G337" s="193"/>
      <c r="H337" s="364"/>
      <c r="I337" s="193"/>
      <c r="J337" s="193"/>
      <c r="K337" s="193"/>
      <c r="L337" s="199"/>
    </row>
    <row r="338" spans="3:12" s="191" customFormat="1" ht="12.75">
      <c r="C338" s="193"/>
      <c r="D338" s="193"/>
      <c r="E338" s="193"/>
      <c r="F338" s="193"/>
      <c r="G338" s="193"/>
      <c r="H338" s="364"/>
      <c r="I338" s="193"/>
      <c r="J338" s="193"/>
      <c r="K338" s="193"/>
      <c r="L338" s="199"/>
    </row>
    <row r="339" spans="3:12" s="191" customFormat="1" ht="12.75">
      <c r="C339" s="193"/>
      <c r="D339" s="193"/>
      <c r="E339" s="193"/>
      <c r="F339" s="193"/>
      <c r="G339" s="193"/>
      <c r="H339" s="364"/>
      <c r="I339" s="193"/>
      <c r="J339" s="193"/>
      <c r="K339" s="193"/>
      <c r="L339" s="199"/>
    </row>
    <row r="340" spans="3:12" s="191" customFormat="1" ht="12.75">
      <c r="C340" s="193"/>
      <c r="D340" s="193"/>
      <c r="E340" s="193"/>
      <c r="F340" s="193"/>
      <c r="G340" s="193"/>
      <c r="H340" s="364"/>
      <c r="I340" s="193"/>
      <c r="J340" s="193"/>
      <c r="K340" s="193"/>
      <c r="L340" s="199"/>
    </row>
    <row r="341" spans="3:12" s="191" customFormat="1" ht="12.75">
      <c r="C341" s="193"/>
      <c r="D341" s="193"/>
      <c r="E341" s="193"/>
      <c r="F341" s="193"/>
      <c r="G341" s="193"/>
      <c r="H341" s="364"/>
      <c r="I341" s="193"/>
      <c r="J341" s="193"/>
      <c r="K341" s="193"/>
      <c r="L341" s="199"/>
    </row>
    <row r="342" spans="3:12" s="191" customFormat="1" ht="12.75">
      <c r="C342" s="193"/>
      <c r="D342" s="193"/>
      <c r="E342" s="193"/>
      <c r="F342" s="193"/>
      <c r="G342" s="193"/>
      <c r="H342" s="364"/>
      <c r="I342" s="193"/>
      <c r="J342" s="193"/>
      <c r="K342" s="193"/>
      <c r="L342" s="199"/>
    </row>
    <row r="343" spans="3:12" s="191" customFormat="1" ht="12.75">
      <c r="C343" s="193"/>
      <c r="D343" s="193"/>
      <c r="E343" s="193"/>
      <c r="F343" s="193"/>
      <c r="G343" s="193"/>
      <c r="H343" s="364"/>
      <c r="I343" s="193"/>
      <c r="J343" s="193"/>
      <c r="K343" s="193"/>
      <c r="L343" s="199"/>
    </row>
    <row r="344" spans="3:12" s="191" customFormat="1" ht="12.75">
      <c r="C344" s="193"/>
      <c r="D344" s="193"/>
      <c r="E344" s="193"/>
      <c r="F344" s="193"/>
      <c r="G344" s="193"/>
      <c r="H344" s="364"/>
      <c r="I344" s="193"/>
      <c r="J344" s="193"/>
      <c r="K344" s="193"/>
      <c r="L344" s="199"/>
    </row>
    <row r="345" spans="3:12" s="191" customFormat="1" ht="12.75">
      <c r="C345" s="193"/>
      <c r="D345" s="193"/>
      <c r="E345" s="193"/>
      <c r="F345" s="193"/>
      <c r="G345" s="193"/>
      <c r="H345" s="364"/>
      <c r="I345" s="193"/>
      <c r="J345" s="193"/>
      <c r="K345" s="193"/>
      <c r="L345" s="199"/>
    </row>
    <row r="346" spans="3:12" s="191" customFormat="1" ht="12.75">
      <c r="C346" s="193"/>
      <c r="D346" s="193"/>
      <c r="E346" s="193"/>
      <c r="F346" s="193"/>
      <c r="G346" s="193"/>
      <c r="H346" s="364"/>
      <c r="I346" s="193"/>
      <c r="J346" s="193"/>
      <c r="K346" s="193"/>
      <c r="L346" s="199"/>
    </row>
    <row r="347" spans="3:12" s="191" customFormat="1" ht="12.75">
      <c r="C347" s="193"/>
      <c r="D347" s="193"/>
      <c r="E347" s="193"/>
      <c r="F347" s="193"/>
      <c r="G347" s="193"/>
      <c r="H347" s="364"/>
      <c r="I347" s="193"/>
      <c r="J347" s="193"/>
      <c r="K347" s="193"/>
      <c r="L347" s="199"/>
    </row>
    <row r="348" spans="3:12" s="191" customFormat="1" ht="12.75">
      <c r="C348" s="193"/>
      <c r="D348" s="193"/>
      <c r="E348" s="193"/>
      <c r="F348" s="193"/>
      <c r="G348" s="193"/>
      <c r="H348" s="364"/>
      <c r="I348" s="193"/>
      <c r="J348" s="193"/>
      <c r="K348" s="193"/>
      <c r="L348" s="199"/>
    </row>
    <row r="349" spans="3:12" s="191" customFormat="1" ht="12.75">
      <c r="C349" s="193"/>
      <c r="D349" s="193"/>
      <c r="E349" s="193"/>
      <c r="F349" s="193"/>
      <c r="G349" s="193"/>
      <c r="H349" s="364"/>
      <c r="I349" s="193"/>
      <c r="J349" s="193"/>
      <c r="K349" s="193"/>
      <c r="L349" s="199"/>
    </row>
    <row r="350" spans="3:12" s="191" customFormat="1" ht="12.75">
      <c r="C350" s="193"/>
      <c r="D350" s="193"/>
      <c r="E350" s="193"/>
      <c r="F350" s="193"/>
      <c r="G350" s="193"/>
      <c r="H350" s="364"/>
      <c r="I350" s="193"/>
      <c r="J350" s="193"/>
      <c r="K350" s="193"/>
      <c r="L350" s="199"/>
    </row>
    <row r="351" spans="3:12" s="191" customFormat="1" ht="12.75">
      <c r="C351" s="193"/>
      <c r="D351" s="193"/>
      <c r="E351" s="193"/>
      <c r="F351" s="193"/>
      <c r="G351" s="193"/>
      <c r="H351" s="364"/>
      <c r="I351" s="193"/>
      <c r="J351" s="193"/>
      <c r="K351" s="193"/>
      <c r="L351" s="199"/>
    </row>
    <row r="352" spans="3:12" s="191" customFormat="1" ht="12.75">
      <c r="C352" s="193"/>
      <c r="D352" s="193"/>
      <c r="E352" s="193"/>
      <c r="F352" s="193"/>
      <c r="G352" s="193"/>
      <c r="H352" s="364"/>
      <c r="I352" s="193"/>
      <c r="J352" s="193"/>
      <c r="K352" s="193"/>
      <c r="L352" s="199"/>
    </row>
    <row r="353" spans="3:12" s="191" customFormat="1" ht="12.75">
      <c r="C353" s="193"/>
      <c r="D353" s="193"/>
      <c r="E353" s="193"/>
      <c r="F353" s="193"/>
      <c r="G353" s="193"/>
      <c r="H353" s="364"/>
      <c r="I353" s="193"/>
      <c r="J353" s="193"/>
      <c r="K353" s="193"/>
      <c r="L353" s="199"/>
    </row>
    <row r="354" spans="3:12" s="191" customFormat="1" ht="12.75">
      <c r="C354" s="193"/>
      <c r="D354" s="193"/>
      <c r="E354" s="193"/>
      <c r="F354" s="193"/>
      <c r="G354" s="193"/>
      <c r="H354" s="364"/>
      <c r="I354" s="193"/>
      <c r="J354" s="193"/>
      <c r="K354" s="193"/>
      <c r="L354" s="199"/>
    </row>
    <row r="355" spans="3:12" s="191" customFormat="1" ht="12.75">
      <c r="C355" s="193"/>
      <c r="D355" s="193"/>
      <c r="E355" s="193"/>
      <c r="F355" s="193"/>
      <c r="G355" s="193"/>
      <c r="H355" s="364"/>
      <c r="I355" s="193"/>
      <c r="J355" s="193"/>
      <c r="K355" s="193"/>
      <c r="L355" s="199"/>
    </row>
    <row r="356" spans="3:12" s="191" customFormat="1" ht="12.75">
      <c r="C356" s="193"/>
      <c r="D356" s="193"/>
      <c r="E356" s="193"/>
      <c r="F356" s="193"/>
      <c r="G356" s="193"/>
      <c r="H356" s="364"/>
      <c r="I356" s="193"/>
      <c r="J356" s="193"/>
      <c r="K356" s="193"/>
      <c r="L356" s="199"/>
    </row>
    <row r="357" spans="3:12" s="191" customFormat="1" ht="12.75">
      <c r="C357" s="193"/>
      <c r="D357" s="193"/>
      <c r="E357" s="193"/>
      <c r="F357" s="193"/>
      <c r="G357" s="193"/>
      <c r="H357" s="364"/>
      <c r="I357" s="193"/>
      <c r="J357" s="193"/>
      <c r="K357" s="193"/>
      <c r="L357" s="199"/>
    </row>
    <row r="358" spans="3:12" s="191" customFormat="1" ht="12.75">
      <c r="C358" s="193"/>
      <c r="D358" s="193"/>
      <c r="E358" s="193"/>
      <c r="F358" s="193"/>
      <c r="G358" s="193"/>
      <c r="H358" s="364"/>
      <c r="I358" s="193"/>
      <c r="J358" s="193"/>
      <c r="K358" s="193"/>
      <c r="L358" s="199"/>
    </row>
    <row r="359" spans="3:12" s="191" customFormat="1" ht="12.75">
      <c r="C359" s="193"/>
      <c r="D359" s="193"/>
      <c r="E359" s="193"/>
      <c r="F359" s="193"/>
      <c r="G359" s="193"/>
      <c r="H359" s="364"/>
      <c r="I359" s="193"/>
      <c r="J359" s="193"/>
      <c r="K359" s="193"/>
      <c r="L359" s="199"/>
    </row>
    <row r="360" spans="3:12" s="191" customFormat="1" ht="12.75">
      <c r="C360" s="193"/>
      <c r="D360" s="193"/>
      <c r="E360" s="193"/>
      <c r="F360" s="193"/>
      <c r="G360" s="193"/>
      <c r="H360" s="364"/>
      <c r="I360" s="193"/>
      <c r="J360" s="193"/>
      <c r="K360" s="193"/>
      <c r="L360" s="199"/>
    </row>
    <row r="361" spans="3:12" s="191" customFormat="1" ht="12.75">
      <c r="C361" s="193"/>
      <c r="D361" s="193"/>
      <c r="E361" s="193"/>
      <c r="F361" s="193"/>
      <c r="G361" s="193"/>
      <c r="H361" s="364"/>
      <c r="I361" s="193"/>
      <c r="J361" s="193"/>
      <c r="K361" s="193"/>
      <c r="L361" s="199"/>
    </row>
    <row r="362" spans="3:12" s="191" customFormat="1" ht="12.75">
      <c r="C362" s="193"/>
      <c r="D362" s="193"/>
      <c r="E362" s="193"/>
      <c r="F362" s="193"/>
      <c r="G362" s="193"/>
      <c r="H362" s="364"/>
      <c r="I362" s="193"/>
      <c r="J362" s="193"/>
      <c r="K362" s="193"/>
      <c r="L362" s="199"/>
    </row>
    <row r="363" spans="3:12" s="191" customFormat="1" ht="12.75">
      <c r="C363" s="193"/>
      <c r="D363" s="193"/>
      <c r="E363" s="193"/>
      <c r="F363" s="193"/>
      <c r="G363" s="193"/>
      <c r="H363" s="364"/>
      <c r="I363" s="193"/>
      <c r="J363" s="193"/>
      <c r="K363" s="193"/>
      <c r="L363" s="199"/>
    </row>
    <row r="364" spans="3:12" s="191" customFormat="1" ht="12.75">
      <c r="C364" s="193"/>
      <c r="D364" s="193"/>
      <c r="E364" s="193"/>
      <c r="F364" s="193"/>
      <c r="G364" s="193"/>
      <c r="H364" s="364"/>
      <c r="I364" s="193"/>
      <c r="J364" s="193"/>
      <c r="K364" s="193"/>
      <c r="L364" s="199"/>
    </row>
    <row r="365" spans="3:12" s="191" customFormat="1" ht="12.75">
      <c r="C365" s="193"/>
      <c r="D365" s="193"/>
      <c r="E365" s="193"/>
      <c r="F365" s="193"/>
      <c r="G365" s="193"/>
      <c r="H365" s="364"/>
      <c r="I365" s="193"/>
      <c r="J365" s="193"/>
      <c r="K365" s="193"/>
      <c r="L365" s="199"/>
    </row>
    <row r="366" spans="3:12" s="191" customFormat="1" ht="12.75">
      <c r="C366" s="193"/>
      <c r="D366" s="193"/>
      <c r="E366" s="193"/>
      <c r="F366" s="193"/>
      <c r="G366" s="193"/>
      <c r="H366" s="364"/>
      <c r="I366" s="193"/>
      <c r="J366" s="193"/>
      <c r="K366" s="193"/>
      <c r="L366" s="199"/>
    </row>
    <row r="367" spans="3:12" s="191" customFormat="1" ht="12.75">
      <c r="C367" s="193"/>
      <c r="D367" s="193"/>
      <c r="E367" s="193"/>
      <c r="F367" s="193"/>
      <c r="G367" s="193"/>
      <c r="H367" s="364"/>
      <c r="I367" s="193"/>
      <c r="J367" s="193"/>
      <c r="K367" s="193"/>
      <c r="L367" s="199"/>
    </row>
    <row r="368" spans="3:12" s="191" customFormat="1" ht="12.75">
      <c r="C368" s="193"/>
      <c r="D368" s="193"/>
      <c r="E368" s="193"/>
      <c r="F368" s="193"/>
      <c r="G368" s="193"/>
      <c r="H368" s="364"/>
      <c r="I368" s="193"/>
      <c r="J368" s="193"/>
      <c r="K368" s="193"/>
      <c r="L368" s="199"/>
    </row>
    <row r="369" spans="3:12" s="191" customFormat="1" ht="12.75">
      <c r="C369" s="193"/>
      <c r="D369" s="193"/>
      <c r="E369" s="193"/>
      <c r="F369" s="193"/>
      <c r="G369" s="193"/>
      <c r="H369" s="364"/>
      <c r="I369" s="193"/>
      <c r="J369" s="193"/>
      <c r="K369" s="193"/>
      <c r="L369" s="199"/>
    </row>
    <row r="370" spans="3:12" s="191" customFormat="1" ht="12.75">
      <c r="C370" s="193"/>
      <c r="D370" s="193"/>
      <c r="E370" s="193"/>
      <c r="F370" s="193"/>
      <c r="G370" s="193"/>
      <c r="H370" s="364"/>
      <c r="I370" s="193"/>
      <c r="J370" s="193"/>
      <c r="K370" s="193"/>
      <c r="L370" s="199"/>
    </row>
    <row r="371" spans="3:12" s="191" customFormat="1" ht="12.75">
      <c r="C371" s="193"/>
      <c r="D371" s="193"/>
      <c r="E371" s="193"/>
      <c r="F371" s="193"/>
      <c r="G371" s="193"/>
      <c r="H371" s="364"/>
      <c r="I371" s="193"/>
      <c r="J371" s="193"/>
      <c r="K371" s="193"/>
      <c r="L371" s="199"/>
    </row>
    <row r="372" spans="3:12" s="191" customFormat="1" ht="12.75">
      <c r="C372" s="193"/>
      <c r="D372" s="193"/>
      <c r="E372" s="193"/>
      <c r="F372" s="193"/>
      <c r="G372" s="193"/>
      <c r="H372" s="364"/>
      <c r="I372" s="193"/>
      <c r="J372" s="193"/>
      <c r="K372" s="193"/>
      <c r="L372" s="199"/>
    </row>
    <row r="373" spans="3:12" s="191" customFormat="1" ht="12.75">
      <c r="C373" s="193"/>
      <c r="D373" s="193"/>
      <c r="E373" s="193"/>
      <c r="F373" s="193"/>
      <c r="G373" s="193"/>
      <c r="H373" s="364"/>
      <c r="I373" s="193"/>
      <c r="J373" s="193"/>
      <c r="K373" s="193"/>
      <c r="L373" s="199"/>
    </row>
    <row r="374" spans="3:12" s="191" customFormat="1" ht="12.75">
      <c r="C374" s="193"/>
      <c r="D374" s="193"/>
      <c r="E374" s="193"/>
      <c r="F374" s="193"/>
      <c r="G374" s="193"/>
      <c r="H374" s="364"/>
      <c r="I374" s="193"/>
      <c r="J374" s="193"/>
      <c r="K374" s="193"/>
      <c r="L374" s="199"/>
    </row>
    <row r="375" spans="3:12" s="191" customFormat="1" ht="12.75">
      <c r="C375" s="193"/>
      <c r="D375" s="193"/>
      <c r="E375" s="193"/>
      <c r="F375" s="193"/>
      <c r="G375" s="193"/>
      <c r="H375" s="364"/>
      <c r="I375" s="193"/>
      <c r="J375" s="193"/>
      <c r="K375" s="193"/>
      <c r="L375" s="199"/>
    </row>
    <row r="376" spans="3:12" s="191" customFormat="1" ht="12.75">
      <c r="C376" s="193"/>
      <c r="D376" s="193"/>
      <c r="E376" s="193"/>
      <c r="F376" s="193"/>
      <c r="G376" s="193"/>
      <c r="H376" s="364"/>
      <c r="I376" s="193"/>
      <c r="J376" s="193"/>
      <c r="K376" s="193"/>
      <c r="L376" s="199"/>
    </row>
    <row r="377" spans="3:12" s="191" customFormat="1" ht="12.75">
      <c r="C377" s="193"/>
      <c r="D377" s="193"/>
      <c r="E377" s="193"/>
      <c r="F377" s="193"/>
      <c r="G377" s="193"/>
      <c r="H377" s="364"/>
      <c r="I377" s="193"/>
      <c r="J377" s="193"/>
      <c r="K377" s="193"/>
      <c r="L377" s="199"/>
    </row>
    <row r="378" spans="3:12" s="191" customFormat="1" ht="12.75">
      <c r="C378" s="193"/>
      <c r="D378" s="193"/>
      <c r="E378" s="193"/>
      <c r="F378" s="193"/>
      <c r="G378" s="193"/>
      <c r="H378" s="364"/>
      <c r="I378" s="193"/>
      <c r="J378" s="193"/>
      <c r="K378" s="193"/>
      <c r="L378" s="199"/>
    </row>
    <row r="379" spans="3:12" s="191" customFormat="1" ht="12.75">
      <c r="C379" s="193"/>
      <c r="D379" s="193"/>
      <c r="E379" s="193"/>
      <c r="F379" s="193"/>
      <c r="G379" s="193"/>
      <c r="H379" s="364"/>
      <c r="I379" s="193"/>
      <c r="J379" s="193"/>
      <c r="K379" s="193"/>
      <c r="L379" s="199"/>
    </row>
    <row r="380" spans="3:12" s="191" customFormat="1" ht="12.75">
      <c r="C380" s="193"/>
      <c r="D380" s="193"/>
      <c r="E380" s="193"/>
      <c r="F380" s="193"/>
      <c r="G380" s="193"/>
      <c r="H380" s="364"/>
      <c r="I380" s="193"/>
      <c r="J380" s="193"/>
      <c r="K380" s="193"/>
      <c r="L380" s="199"/>
    </row>
    <row r="381" spans="3:12" s="191" customFormat="1" ht="12.75">
      <c r="C381" s="193"/>
      <c r="D381" s="193"/>
      <c r="E381" s="193"/>
      <c r="F381" s="193"/>
      <c r="G381" s="193"/>
      <c r="H381" s="364"/>
      <c r="I381" s="193"/>
      <c r="J381" s="193"/>
      <c r="K381" s="193"/>
      <c r="L381" s="199"/>
    </row>
    <row r="382" spans="3:12" s="191" customFormat="1" ht="12.75">
      <c r="C382" s="193"/>
      <c r="D382" s="193"/>
      <c r="E382" s="193"/>
      <c r="F382" s="193"/>
      <c r="G382" s="193"/>
      <c r="H382" s="364"/>
      <c r="I382" s="193"/>
      <c r="J382" s="193"/>
      <c r="K382" s="193"/>
      <c r="L382" s="199"/>
    </row>
    <row r="383" spans="3:12" s="191" customFormat="1" ht="12.75">
      <c r="C383" s="193"/>
      <c r="D383" s="193"/>
      <c r="E383" s="193"/>
      <c r="F383" s="193"/>
      <c r="G383" s="193"/>
      <c r="H383" s="364"/>
      <c r="I383" s="193"/>
      <c r="J383" s="193"/>
      <c r="K383" s="193"/>
      <c r="L383" s="199"/>
    </row>
    <row r="384" spans="3:12" s="191" customFormat="1" ht="12.75">
      <c r="C384" s="193"/>
      <c r="D384" s="193"/>
      <c r="E384" s="193"/>
      <c r="F384" s="193"/>
      <c r="G384" s="193"/>
      <c r="H384" s="364"/>
      <c r="I384" s="193"/>
      <c r="J384" s="193"/>
      <c r="K384" s="193"/>
      <c r="L384" s="199"/>
    </row>
    <row r="385" spans="3:12" s="191" customFormat="1" ht="12.75">
      <c r="C385" s="193"/>
      <c r="D385" s="193"/>
      <c r="E385" s="193"/>
      <c r="F385" s="193"/>
      <c r="G385" s="193"/>
      <c r="H385" s="364"/>
      <c r="I385" s="193"/>
      <c r="J385" s="193"/>
      <c r="K385" s="193"/>
      <c r="L385" s="199"/>
    </row>
    <row r="386" spans="3:12" s="191" customFormat="1" ht="12.75">
      <c r="C386" s="193"/>
      <c r="D386" s="193"/>
      <c r="E386" s="193"/>
      <c r="F386" s="193"/>
      <c r="G386" s="193"/>
      <c r="H386" s="364"/>
      <c r="I386" s="193"/>
      <c r="J386" s="193"/>
      <c r="K386" s="193"/>
      <c r="L386" s="199"/>
    </row>
    <row r="387" spans="3:12" s="191" customFormat="1" ht="12.75">
      <c r="C387" s="193"/>
      <c r="D387" s="193"/>
      <c r="E387" s="193"/>
      <c r="F387" s="193"/>
      <c r="G387" s="193"/>
      <c r="H387" s="364"/>
      <c r="I387" s="193"/>
      <c r="J387" s="193"/>
      <c r="K387" s="193"/>
      <c r="L387" s="199"/>
    </row>
    <row r="388" spans="3:12" s="191" customFormat="1" ht="12.75">
      <c r="C388" s="193"/>
      <c r="D388" s="193"/>
      <c r="E388" s="193"/>
      <c r="F388" s="193"/>
      <c r="G388" s="193"/>
      <c r="H388" s="364"/>
      <c r="I388" s="193"/>
      <c r="J388" s="193"/>
      <c r="K388" s="193"/>
      <c r="L388" s="199"/>
    </row>
    <row r="389" spans="3:12" s="191" customFormat="1" ht="12.75">
      <c r="C389" s="193"/>
      <c r="D389" s="193"/>
      <c r="E389" s="193"/>
      <c r="F389" s="193"/>
      <c r="G389" s="193"/>
      <c r="H389" s="364"/>
      <c r="I389" s="193"/>
      <c r="J389" s="193"/>
      <c r="K389" s="193"/>
      <c r="L389" s="199"/>
    </row>
    <row r="390" spans="3:12" s="191" customFormat="1" ht="12.75">
      <c r="C390" s="193"/>
      <c r="D390" s="193"/>
      <c r="E390" s="193"/>
      <c r="F390" s="193"/>
      <c r="G390" s="193"/>
      <c r="H390" s="364"/>
      <c r="I390" s="193"/>
      <c r="J390" s="193"/>
      <c r="K390" s="193"/>
      <c r="L390" s="199"/>
    </row>
    <row r="391" spans="3:12" s="191" customFormat="1" ht="12.75">
      <c r="C391" s="193"/>
      <c r="D391" s="193"/>
      <c r="E391" s="193"/>
      <c r="F391" s="193"/>
      <c r="G391" s="193"/>
      <c r="H391" s="364"/>
      <c r="I391" s="193"/>
      <c r="J391" s="193"/>
      <c r="K391" s="193"/>
      <c r="L391" s="199"/>
    </row>
    <row r="392" spans="3:12" s="191" customFormat="1" ht="12.75">
      <c r="C392" s="193"/>
      <c r="D392" s="193"/>
      <c r="E392" s="193"/>
      <c r="F392" s="193"/>
      <c r="G392" s="193"/>
      <c r="H392" s="364"/>
      <c r="I392" s="193"/>
      <c r="J392" s="193"/>
      <c r="K392" s="193"/>
      <c r="L392" s="199"/>
    </row>
    <row r="393" spans="3:12" s="191" customFormat="1" ht="12.75">
      <c r="C393" s="193"/>
      <c r="D393" s="193"/>
      <c r="E393" s="193"/>
      <c r="F393" s="193"/>
      <c r="G393" s="193"/>
      <c r="H393" s="364"/>
      <c r="I393" s="193"/>
      <c r="J393" s="193"/>
      <c r="K393" s="193"/>
      <c r="L393" s="199"/>
    </row>
    <row r="394" spans="3:12" s="191" customFormat="1" ht="12.75">
      <c r="C394" s="193"/>
      <c r="D394" s="193"/>
      <c r="E394" s="193"/>
      <c r="F394" s="193"/>
      <c r="G394" s="193"/>
      <c r="H394" s="364"/>
      <c r="I394" s="193"/>
      <c r="J394" s="193"/>
      <c r="K394" s="193"/>
      <c r="L394" s="199"/>
    </row>
    <row r="395" spans="3:12" s="191" customFormat="1" ht="12.75">
      <c r="C395" s="193"/>
      <c r="D395" s="193"/>
      <c r="E395" s="193"/>
      <c r="F395" s="193"/>
      <c r="G395" s="193"/>
      <c r="H395" s="364"/>
      <c r="I395" s="193"/>
      <c r="J395" s="193"/>
      <c r="K395" s="193"/>
      <c r="L395" s="199"/>
    </row>
    <row r="396" spans="3:12" s="191" customFormat="1" ht="12.75">
      <c r="C396" s="193"/>
      <c r="D396" s="193"/>
      <c r="E396" s="193"/>
      <c r="F396" s="193"/>
      <c r="G396" s="193"/>
      <c r="H396" s="364"/>
      <c r="I396" s="193"/>
      <c r="J396" s="193"/>
      <c r="K396" s="193"/>
      <c r="L396" s="199"/>
    </row>
    <row r="397" spans="3:12" s="191" customFormat="1" ht="12.75">
      <c r="C397" s="193"/>
      <c r="D397" s="193"/>
      <c r="E397" s="193"/>
      <c r="F397" s="193"/>
      <c r="G397" s="193"/>
      <c r="H397" s="364"/>
      <c r="I397" s="193"/>
      <c r="J397" s="193"/>
      <c r="K397" s="193"/>
      <c r="L397" s="199"/>
    </row>
    <row r="398" spans="3:12" s="191" customFormat="1" ht="12.75">
      <c r="C398" s="193"/>
      <c r="D398" s="193"/>
      <c r="E398" s="193"/>
      <c r="F398" s="193"/>
      <c r="G398" s="193"/>
      <c r="H398" s="364"/>
      <c r="I398" s="193"/>
      <c r="J398" s="193"/>
      <c r="K398" s="193"/>
      <c r="L398" s="199"/>
    </row>
    <row r="399" spans="3:12" s="191" customFormat="1" ht="12.75">
      <c r="C399" s="193"/>
      <c r="D399" s="193"/>
      <c r="E399" s="193"/>
      <c r="F399" s="193"/>
      <c r="G399" s="193"/>
      <c r="H399" s="364"/>
      <c r="I399" s="193"/>
      <c r="J399" s="193"/>
      <c r="K399" s="193"/>
      <c r="L399" s="199"/>
    </row>
    <row r="400" spans="3:12" s="191" customFormat="1" ht="12.75">
      <c r="C400" s="193"/>
      <c r="D400" s="193"/>
      <c r="E400" s="193"/>
      <c r="F400" s="193"/>
      <c r="G400" s="193"/>
      <c r="H400" s="364"/>
      <c r="I400" s="193"/>
      <c r="J400" s="193"/>
      <c r="K400" s="193"/>
      <c r="L400" s="199"/>
    </row>
    <row r="401" spans="3:12" s="191" customFormat="1" ht="12.75">
      <c r="C401" s="193"/>
      <c r="D401" s="193"/>
      <c r="E401" s="193"/>
      <c r="F401" s="193"/>
      <c r="G401" s="193"/>
      <c r="H401" s="364"/>
      <c r="I401" s="193"/>
      <c r="J401" s="193"/>
      <c r="K401" s="193"/>
      <c r="L401" s="199"/>
    </row>
    <row r="402" spans="3:12" s="191" customFormat="1" ht="12.75">
      <c r="C402" s="193"/>
      <c r="D402" s="193"/>
      <c r="E402" s="193"/>
      <c r="F402" s="193"/>
      <c r="G402" s="193"/>
      <c r="H402" s="364"/>
      <c r="I402" s="193"/>
      <c r="J402" s="193"/>
      <c r="K402" s="193"/>
      <c r="L402" s="199"/>
    </row>
    <row r="403" spans="3:12" s="191" customFormat="1" ht="12.75">
      <c r="C403" s="193"/>
      <c r="D403" s="193"/>
      <c r="E403" s="193"/>
      <c r="F403" s="193"/>
      <c r="G403" s="193"/>
      <c r="H403" s="364"/>
      <c r="I403" s="193"/>
      <c r="J403" s="193"/>
      <c r="K403" s="193"/>
      <c r="L403" s="199"/>
    </row>
    <row r="404" spans="3:12" s="191" customFormat="1" ht="12.75">
      <c r="C404" s="193"/>
      <c r="D404" s="193"/>
      <c r="E404" s="193"/>
      <c r="F404" s="193"/>
      <c r="G404" s="193"/>
      <c r="H404" s="364"/>
      <c r="I404" s="193"/>
      <c r="J404" s="193"/>
      <c r="K404" s="193"/>
      <c r="L404" s="199"/>
    </row>
    <row r="405" spans="3:12" s="191" customFormat="1" ht="12.75">
      <c r="C405" s="193"/>
      <c r="D405" s="193"/>
      <c r="E405" s="193"/>
      <c r="F405" s="193"/>
      <c r="G405" s="193"/>
      <c r="H405" s="364"/>
      <c r="I405" s="193"/>
      <c r="J405" s="193"/>
      <c r="K405" s="193"/>
      <c r="L405" s="199"/>
    </row>
    <row r="406" spans="3:12" s="191" customFormat="1" ht="12.75">
      <c r="C406" s="193"/>
      <c r="D406" s="193"/>
      <c r="E406" s="193"/>
      <c r="F406" s="193"/>
      <c r="G406" s="193"/>
      <c r="H406" s="364"/>
      <c r="I406" s="193"/>
      <c r="J406" s="193"/>
      <c r="K406" s="193"/>
      <c r="L406" s="199"/>
    </row>
    <row r="407" spans="3:12" s="191" customFormat="1" ht="12.75">
      <c r="C407" s="193"/>
      <c r="D407" s="193"/>
      <c r="E407" s="193"/>
      <c r="F407" s="193"/>
      <c r="G407" s="193"/>
      <c r="H407" s="364"/>
      <c r="I407" s="193"/>
      <c r="J407" s="193"/>
      <c r="K407" s="193"/>
      <c r="L407" s="199"/>
    </row>
    <row r="408" spans="3:12" s="191" customFormat="1" ht="12.75">
      <c r="C408" s="193"/>
      <c r="D408" s="193"/>
      <c r="E408" s="193"/>
      <c r="F408" s="193"/>
      <c r="G408" s="193"/>
      <c r="H408" s="364"/>
      <c r="I408" s="193"/>
      <c r="J408" s="193"/>
      <c r="K408" s="193"/>
      <c r="L408" s="199"/>
    </row>
    <row r="409" spans="3:12" s="191" customFormat="1" ht="12.75">
      <c r="C409" s="193"/>
      <c r="D409" s="193"/>
      <c r="E409" s="193"/>
      <c r="F409" s="193"/>
      <c r="G409" s="193"/>
      <c r="H409" s="364"/>
      <c r="I409" s="193"/>
      <c r="J409" s="193"/>
      <c r="K409" s="193"/>
      <c r="L409" s="199"/>
    </row>
    <row r="410" spans="3:12" s="191" customFormat="1" ht="12.75">
      <c r="C410" s="193"/>
      <c r="D410" s="193"/>
      <c r="E410" s="193"/>
      <c r="F410" s="193"/>
      <c r="G410" s="193"/>
      <c r="H410" s="364"/>
      <c r="I410" s="193"/>
      <c r="J410" s="193"/>
      <c r="K410" s="193"/>
      <c r="L410" s="199"/>
    </row>
    <row r="411" spans="3:12" s="191" customFormat="1" ht="12.75">
      <c r="C411" s="193"/>
      <c r="D411" s="193"/>
      <c r="E411" s="193"/>
      <c r="F411" s="193"/>
      <c r="G411" s="193"/>
      <c r="H411" s="364"/>
      <c r="I411" s="193"/>
      <c r="J411" s="193"/>
      <c r="K411" s="193"/>
      <c r="L411" s="199"/>
    </row>
    <row r="412" spans="3:12" s="191" customFormat="1" ht="12.75">
      <c r="C412" s="193"/>
      <c r="D412" s="193"/>
      <c r="E412" s="193"/>
      <c r="F412" s="193"/>
      <c r="G412" s="193"/>
      <c r="H412" s="364"/>
      <c r="I412" s="193"/>
      <c r="J412" s="193"/>
      <c r="K412" s="193"/>
      <c r="L412" s="199"/>
    </row>
    <row r="413" spans="3:12" s="191" customFormat="1" ht="12.75">
      <c r="C413" s="193"/>
      <c r="D413" s="193"/>
      <c r="E413" s="193"/>
      <c r="F413" s="193"/>
      <c r="G413" s="193"/>
      <c r="H413" s="364"/>
      <c r="I413" s="193"/>
      <c r="J413" s="193"/>
      <c r="K413" s="193"/>
      <c r="L413" s="199"/>
    </row>
    <row r="414" spans="3:12" s="191" customFormat="1" ht="12.75">
      <c r="C414" s="193"/>
      <c r="D414" s="193"/>
      <c r="E414" s="193"/>
      <c r="F414" s="193"/>
      <c r="G414" s="193"/>
      <c r="H414" s="364"/>
      <c r="I414" s="193"/>
      <c r="J414" s="193"/>
      <c r="K414" s="193"/>
      <c r="L414" s="199"/>
    </row>
    <row r="415" spans="3:12" s="191" customFormat="1" ht="12.75">
      <c r="C415" s="193"/>
      <c r="D415" s="193"/>
      <c r="E415" s="193"/>
      <c r="F415" s="193"/>
      <c r="G415" s="193"/>
      <c r="H415" s="364"/>
      <c r="I415" s="193"/>
      <c r="J415" s="193"/>
      <c r="K415" s="193"/>
      <c r="L415" s="199"/>
    </row>
    <row r="416" spans="3:12" s="191" customFormat="1" ht="12.75">
      <c r="C416" s="193"/>
      <c r="D416" s="193"/>
      <c r="E416" s="193"/>
      <c r="F416" s="193"/>
      <c r="G416" s="193"/>
      <c r="H416" s="364"/>
      <c r="I416" s="193"/>
      <c r="J416" s="193"/>
      <c r="K416" s="193"/>
      <c r="L416" s="199"/>
    </row>
    <row r="417" spans="3:12" s="191" customFormat="1" ht="12.75">
      <c r="C417" s="193"/>
      <c r="D417" s="193"/>
      <c r="E417" s="193"/>
      <c r="F417" s="193"/>
      <c r="G417" s="193"/>
      <c r="H417" s="364"/>
      <c r="I417" s="193"/>
      <c r="J417" s="193"/>
      <c r="K417" s="193"/>
      <c r="L417" s="199"/>
    </row>
    <row r="418" spans="3:12" s="191" customFormat="1" ht="12.75">
      <c r="C418" s="193"/>
      <c r="D418" s="193"/>
      <c r="E418" s="193"/>
      <c r="F418" s="193"/>
      <c r="G418" s="193"/>
      <c r="H418" s="364"/>
      <c r="I418" s="193"/>
      <c r="J418" s="193"/>
      <c r="K418" s="193"/>
      <c r="L418" s="199"/>
    </row>
    <row r="419" spans="3:12" s="191" customFormat="1" ht="12.75">
      <c r="C419" s="193"/>
      <c r="D419" s="193"/>
      <c r="E419" s="193"/>
      <c r="F419" s="193"/>
      <c r="G419" s="193"/>
      <c r="H419" s="364"/>
      <c r="I419" s="193"/>
      <c r="J419" s="193"/>
      <c r="K419" s="193"/>
      <c r="L419" s="199"/>
    </row>
    <row r="420" spans="3:12" s="191" customFormat="1" ht="12.75">
      <c r="C420" s="193"/>
      <c r="D420" s="193"/>
      <c r="E420" s="193"/>
      <c r="F420" s="193"/>
      <c r="G420" s="193"/>
      <c r="H420" s="364"/>
      <c r="I420" s="193"/>
      <c r="J420" s="193"/>
      <c r="K420" s="193"/>
      <c r="L420" s="199"/>
    </row>
    <row r="421" spans="3:12" s="191" customFormat="1" ht="12.75">
      <c r="C421" s="193"/>
      <c r="D421" s="193"/>
      <c r="E421" s="193"/>
      <c r="F421" s="193"/>
      <c r="G421" s="193"/>
      <c r="H421" s="364"/>
      <c r="I421" s="193"/>
      <c r="J421" s="193"/>
      <c r="K421" s="193"/>
      <c r="L421" s="199"/>
    </row>
  </sheetData>
  <phoneticPr fontId="14" type="noConversion"/>
  <hyperlinks>
    <hyperlink ref="H3" location="'Indice Regiones'!A1" display="&lt; Volver &gt;" xr:uid="{00000000-0004-0000-0A00-000000000000}"/>
    <hyperlink ref="H38" location="'Indice Regiones'!A1" display="&lt; Volver &gt;" xr:uid="{00000000-0004-0000-0A00-000001000000}"/>
    <hyperlink ref="H72" location="'Indice Regiones'!A1" display="&lt; Volver &gt;" xr:uid="{00000000-0004-0000-0A00-000002000000}"/>
    <hyperlink ref="H103" location="'Indice Regiones'!A1" display="&lt; Volver &gt;" xr:uid="{00000000-0004-0000-0A00-000003000000}"/>
    <hyperlink ref="H135" location="'Indice Regiones'!A1" display="&lt; Volver &gt;" xr:uid="{00000000-0004-0000-0A00-000004000000}"/>
    <hyperlink ref="H167" location="'Indice Regiones'!A1" display="&lt; Volver &gt;" xr:uid="{00000000-0004-0000-0A00-000005000000}"/>
    <hyperlink ref="H202" location="'Indice Regiones'!A1" display="&lt; Volver &gt;" xr:uid="{00000000-0004-0000-0A00-000006000000}"/>
  </hyperlinks>
  <pageMargins left="0.75" right="0.75" top="1" bottom="1" header="0" footer="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W89"/>
  <sheetViews>
    <sheetView showGridLines="0" zoomScale="90" zoomScaleNormal="90" workbookViewId="0">
      <selection activeCell="Q89" sqref="Q89"/>
    </sheetView>
  </sheetViews>
  <sheetFormatPr baseColWidth="10" defaultRowHeight="12.75"/>
  <cols>
    <col min="1" max="1" width="4.85546875" style="199" customWidth="1"/>
    <col min="2" max="2" width="14.42578125" style="199" customWidth="1"/>
    <col min="3" max="15" width="12" style="199" customWidth="1"/>
    <col min="16" max="19" width="12" style="255" customWidth="1"/>
    <col min="20" max="20" width="13.28515625" style="199" bestFit="1" customWidth="1"/>
    <col min="21" max="16384" width="11.42578125" style="199"/>
  </cols>
  <sheetData>
    <row r="1" spans="2:23">
      <c r="B1" s="249" t="s">
        <v>171</v>
      </c>
      <c r="C1" s="180"/>
      <c r="D1" s="180"/>
      <c r="E1" s="191"/>
      <c r="F1" s="191"/>
      <c r="G1" s="191"/>
      <c r="H1" s="191"/>
      <c r="I1" s="191"/>
      <c r="J1" s="191"/>
      <c r="K1" s="191"/>
      <c r="L1" s="191"/>
      <c r="M1" s="191"/>
    </row>
    <row r="2" spans="2:23">
      <c r="B2" s="211" t="s">
        <v>120</v>
      </c>
      <c r="C2" s="263"/>
      <c r="D2" s="263"/>
      <c r="E2" s="212"/>
      <c r="F2" s="212"/>
      <c r="G2" s="191"/>
      <c r="H2" s="191"/>
      <c r="I2" s="191"/>
      <c r="J2" s="191"/>
      <c r="K2" s="191"/>
      <c r="L2" s="191"/>
      <c r="M2" s="191"/>
    </row>
    <row r="3" spans="2:23">
      <c r="B3" s="1" t="s">
        <v>787</v>
      </c>
      <c r="C3" s="180"/>
      <c r="D3" s="180"/>
      <c r="E3" s="191"/>
      <c r="F3" s="191"/>
      <c r="G3" s="191"/>
      <c r="I3" s="191"/>
      <c r="J3" s="191"/>
      <c r="K3" s="191"/>
      <c r="L3" s="191"/>
      <c r="O3" s="104" t="s">
        <v>182</v>
      </c>
    </row>
    <row r="4" spans="2:23">
      <c r="B4" s="2" t="s">
        <v>788</v>
      </c>
      <c r="C4" s="180"/>
      <c r="D4" s="180"/>
      <c r="E4" s="191"/>
      <c r="F4" s="191"/>
      <c r="G4" s="191"/>
      <c r="H4" s="191"/>
      <c r="I4" s="191"/>
      <c r="J4" s="191"/>
      <c r="K4" s="191"/>
      <c r="L4" s="191"/>
      <c r="M4" s="191"/>
    </row>
    <row r="5" spans="2:23">
      <c r="B5" s="204" t="s">
        <v>2</v>
      </c>
      <c r="C5" s="205">
        <v>2001</v>
      </c>
      <c r="D5" s="205">
        <v>2002</v>
      </c>
      <c r="E5" s="206">
        <v>2003</v>
      </c>
      <c r="F5" s="206">
        <v>2004</v>
      </c>
      <c r="G5" s="206">
        <v>2005</v>
      </c>
      <c r="H5" s="206">
        <v>2006</v>
      </c>
      <c r="I5" s="206">
        <v>2007</v>
      </c>
      <c r="J5" s="206">
        <v>2008</v>
      </c>
      <c r="K5" s="205">
        <v>2009</v>
      </c>
      <c r="L5" s="205">
        <v>2010</v>
      </c>
      <c r="M5" s="205">
        <v>2011</v>
      </c>
      <c r="N5" s="205">
        <v>2012</v>
      </c>
      <c r="O5" s="206">
        <v>2013</v>
      </c>
      <c r="P5" s="206">
        <v>2014</v>
      </c>
      <c r="Q5" s="205">
        <v>2015</v>
      </c>
      <c r="R5" s="205">
        <v>2016</v>
      </c>
      <c r="S5" s="205">
        <v>2017</v>
      </c>
      <c r="T5" s="205">
        <v>2018</v>
      </c>
      <c r="U5" s="205">
        <v>2019</v>
      </c>
      <c r="V5" s="205">
        <v>2020</v>
      </c>
      <c r="W5" s="303">
        <v>2021</v>
      </c>
    </row>
    <row r="6" spans="2:23">
      <c r="B6" s="208" t="s">
        <v>3</v>
      </c>
      <c r="C6" s="473">
        <v>0</v>
      </c>
      <c r="D6" s="473">
        <v>0</v>
      </c>
      <c r="E6" s="473">
        <v>0</v>
      </c>
      <c r="F6" s="473">
        <v>0</v>
      </c>
      <c r="G6" s="473">
        <v>0</v>
      </c>
      <c r="H6" s="473">
        <v>0</v>
      </c>
      <c r="I6" s="473">
        <v>0</v>
      </c>
      <c r="J6" s="474">
        <v>1.0339447484882964</v>
      </c>
      <c r="K6" s="474">
        <v>1.5640425769978872</v>
      </c>
      <c r="L6" s="474">
        <v>1.2518511895775493</v>
      </c>
      <c r="M6" s="474">
        <v>1.2325042822171317</v>
      </c>
      <c r="N6" s="474">
        <v>1.095597461962263</v>
      </c>
      <c r="O6" s="475">
        <v>1.4118377031680382</v>
      </c>
      <c r="P6" s="475">
        <v>1.2769641859093102</v>
      </c>
      <c r="Q6" s="475">
        <v>1.0777945322159435</v>
      </c>
      <c r="R6" s="475">
        <v>1.6778362061871586</v>
      </c>
      <c r="S6" s="475">
        <v>1.6164687165328884</v>
      </c>
      <c r="T6" s="474">
        <v>1.4666350728089701</v>
      </c>
      <c r="U6" s="474">
        <v>1.4337887512746301</v>
      </c>
      <c r="V6" s="474">
        <v>1.4377755945926292</v>
      </c>
      <c r="W6" s="474">
        <v>1.343916864883375</v>
      </c>
    </row>
    <row r="7" spans="2:23">
      <c r="B7" s="208" t="s">
        <v>5</v>
      </c>
      <c r="C7" s="474">
        <v>9.4215711664359318</v>
      </c>
      <c r="D7" s="474">
        <v>7.7559809215558069</v>
      </c>
      <c r="E7" s="474">
        <v>6.4495145278628527</v>
      </c>
      <c r="F7" s="474">
        <v>4.7286982811194793</v>
      </c>
      <c r="G7" s="474">
        <v>3.0224096832559959</v>
      </c>
      <c r="H7" s="474">
        <v>2.2090068561389162</v>
      </c>
      <c r="I7" s="474">
        <v>2.2784091407454863</v>
      </c>
      <c r="J7" s="474">
        <v>1.3141756713336654</v>
      </c>
      <c r="K7" s="474">
        <v>1.9824742653013707</v>
      </c>
      <c r="L7" s="474">
        <v>1.3277050236838082</v>
      </c>
      <c r="M7" s="474">
        <v>1.4203155985672196</v>
      </c>
      <c r="N7" s="474">
        <v>1.2837385620461264</v>
      </c>
      <c r="O7" s="475">
        <v>1.2423747253843129</v>
      </c>
      <c r="P7" s="475">
        <v>1.8851656790368216</v>
      </c>
      <c r="Q7" s="475">
        <v>1.2449801780748619</v>
      </c>
      <c r="R7" s="475">
        <v>1.6986172822119516</v>
      </c>
      <c r="S7" s="475">
        <v>1.7326719263935066</v>
      </c>
      <c r="T7" s="474">
        <v>1.7013921467804678</v>
      </c>
      <c r="U7" s="474">
        <v>1.8090217769212047</v>
      </c>
      <c r="V7" s="474">
        <v>1.6983250653039097</v>
      </c>
      <c r="W7" s="474">
        <v>1.5305525043792065</v>
      </c>
    </row>
    <row r="8" spans="2:23">
      <c r="B8" s="208" t="s">
        <v>6</v>
      </c>
      <c r="C8" s="474">
        <v>6.2920270387947488</v>
      </c>
      <c r="D8" s="474">
        <v>4.5564620322687617</v>
      </c>
      <c r="E8" s="474">
        <v>3.8797796657876669</v>
      </c>
      <c r="F8" s="474">
        <v>3.9304754625760712</v>
      </c>
      <c r="G8" s="474">
        <v>2.7567363787520534</v>
      </c>
      <c r="H8" s="474">
        <v>2.3256242882836591</v>
      </c>
      <c r="I8" s="474">
        <v>2.0359009570689501</v>
      </c>
      <c r="J8" s="474">
        <v>1.9171574237893587</v>
      </c>
      <c r="K8" s="474">
        <v>1.9936906413853663</v>
      </c>
      <c r="L8" s="474">
        <v>1.799291463225519</v>
      </c>
      <c r="M8" s="474">
        <v>1.9841065139498884</v>
      </c>
      <c r="N8" s="474">
        <v>1.7953670123960765</v>
      </c>
      <c r="O8" s="475">
        <v>1.5889223110848048</v>
      </c>
      <c r="P8" s="475">
        <v>1.5292558836914214</v>
      </c>
      <c r="Q8" s="475">
        <v>1.5539602852549197</v>
      </c>
      <c r="R8" s="475">
        <v>2.1644768148992406</v>
      </c>
      <c r="S8" s="475">
        <v>1.9224690845355581</v>
      </c>
      <c r="T8" s="474">
        <v>1.8723920869881607</v>
      </c>
      <c r="U8" s="474">
        <v>1.8921321689352841</v>
      </c>
      <c r="V8" s="474">
        <v>1.9705683822211686</v>
      </c>
      <c r="W8" s="474">
        <v>1.694152654523424</v>
      </c>
    </row>
    <row r="9" spans="2:23">
      <c r="B9" s="208" t="s">
        <v>7</v>
      </c>
      <c r="C9" s="474">
        <v>6.6895118292376088</v>
      </c>
      <c r="D9" s="474">
        <v>5.8823175176587288</v>
      </c>
      <c r="E9" s="474">
        <v>8.5791145007219818</v>
      </c>
      <c r="F9" s="474">
        <v>6.706312783214134</v>
      </c>
      <c r="G9" s="474">
        <v>2.2753340557571775</v>
      </c>
      <c r="H9" s="474">
        <v>1.7601081982635052</v>
      </c>
      <c r="I9" s="474">
        <v>2.3562250976510222</v>
      </c>
      <c r="J9" s="474">
        <v>2.5311470158635943</v>
      </c>
      <c r="K9" s="474">
        <v>2.4577557207300318</v>
      </c>
      <c r="L9" s="474">
        <v>2.7897645451777868</v>
      </c>
      <c r="M9" s="474">
        <v>2.2990790705083293</v>
      </c>
      <c r="N9" s="474">
        <v>2.0217235685256689</v>
      </c>
      <c r="O9" s="475">
        <v>1.7380408336630442</v>
      </c>
      <c r="P9" s="475">
        <v>1.6737584827000886</v>
      </c>
      <c r="Q9" s="475">
        <v>2.953326440703119</v>
      </c>
      <c r="R9" s="475">
        <v>2.5416649581053292</v>
      </c>
      <c r="S9" s="475">
        <v>2.5855884999856644</v>
      </c>
      <c r="T9" s="474">
        <v>2.3497343948361613</v>
      </c>
      <c r="U9" s="474">
        <v>2.4021519860427318</v>
      </c>
      <c r="V9" s="474">
        <v>2.3821504901659685</v>
      </c>
      <c r="W9" s="474">
        <v>1.9157302408892753</v>
      </c>
    </row>
    <row r="10" spans="2:23">
      <c r="B10" s="208" t="s">
        <v>8</v>
      </c>
      <c r="C10" s="474">
        <v>9.5149270564628345</v>
      </c>
      <c r="D10" s="474">
        <v>9.1387871516878203</v>
      </c>
      <c r="E10" s="474">
        <v>7.3152677505409223</v>
      </c>
      <c r="F10" s="474">
        <v>6.4822822544340113</v>
      </c>
      <c r="G10" s="474">
        <v>3.0070840797354603</v>
      </c>
      <c r="H10" s="474">
        <v>2.8428907726749655</v>
      </c>
      <c r="I10" s="474">
        <v>2.5844788625362605</v>
      </c>
      <c r="J10" s="474">
        <v>3.1017224660780349</v>
      </c>
      <c r="K10" s="474">
        <v>3.528986202781796</v>
      </c>
      <c r="L10" s="474">
        <v>3.0629266558726078</v>
      </c>
      <c r="M10" s="474">
        <v>3.3785837351152153</v>
      </c>
      <c r="N10" s="474">
        <v>2.6778508049893053</v>
      </c>
      <c r="O10" s="475">
        <v>2.341339138935588</v>
      </c>
      <c r="P10" s="475">
        <v>2.252399742667794</v>
      </c>
      <c r="Q10" s="475">
        <v>2.9544166817271509</v>
      </c>
      <c r="R10" s="475">
        <v>3.441389227437134</v>
      </c>
      <c r="S10" s="475">
        <v>3.489496136296284</v>
      </c>
      <c r="T10" s="474">
        <v>3.1021498988746221</v>
      </c>
      <c r="U10" s="474">
        <v>3.2371549713827164</v>
      </c>
      <c r="V10" s="474">
        <v>3.2578677588769382</v>
      </c>
      <c r="W10" s="474">
        <v>2.7850472164052311</v>
      </c>
    </row>
    <row r="11" spans="2:23">
      <c r="B11" s="208" t="s">
        <v>9</v>
      </c>
      <c r="C11" s="474">
        <v>34.619304328812049</v>
      </c>
      <c r="D11" s="474">
        <v>25.477255550125591</v>
      </c>
      <c r="E11" s="474">
        <v>21.89417034124196</v>
      </c>
      <c r="F11" s="474">
        <v>14.031344043849511</v>
      </c>
      <c r="G11" s="474">
        <v>7.9117657632013998</v>
      </c>
      <c r="H11" s="474">
        <v>9.6988775960426032</v>
      </c>
      <c r="I11" s="474">
        <v>11.454730172945368</v>
      </c>
      <c r="J11" s="474">
        <v>10.037757349748116</v>
      </c>
      <c r="K11" s="474">
        <v>8.2172673681747987</v>
      </c>
      <c r="L11" s="474">
        <v>6.2024260343836781</v>
      </c>
      <c r="M11" s="474">
        <v>6.5287111550139487</v>
      </c>
      <c r="N11" s="474">
        <v>5.8597583998783787</v>
      </c>
      <c r="O11" s="475">
        <v>6.3550313296925625</v>
      </c>
      <c r="P11" s="475">
        <v>7.261680086454521</v>
      </c>
      <c r="Q11" s="475">
        <v>5.2237576386679923</v>
      </c>
      <c r="R11" s="475">
        <v>8.8750650636551889</v>
      </c>
      <c r="S11" s="475">
        <v>8.5863249404114779</v>
      </c>
      <c r="T11" s="474">
        <v>8.5751547993550634</v>
      </c>
      <c r="U11" s="474">
        <v>8.7878348435839921</v>
      </c>
      <c r="V11" s="474">
        <v>8.5283106905877659</v>
      </c>
      <c r="W11" s="474">
        <v>6.8632127043080855</v>
      </c>
    </row>
    <row r="12" spans="2:23">
      <c r="B12" s="208" t="s">
        <v>10</v>
      </c>
      <c r="C12" s="474">
        <v>44.714605250761224</v>
      </c>
      <c r="D12" s="474">
        <v>37.649187560109851</v>
      </c>
      <c r="E12" s="474">
        <v>35.197889105780362</v>
      </c>
      <c r="F12" s="474">
        <v>31.133417066427725</v>
      </c>
      <c r="G12" s="474">
        <v>18.540009505491795</v>
      </c>
      <c r="H12" s="474">
        <v>19.993316076315139</v>
      </c>
      <c r="I12" s="474">
        <v>17.595660567042955</v>
      </c>
      <c r="J12" s="474">
        <v>17.143779520984531</v>
      </c>
      <c r="K12" s="474">
        <v>19.467206995526578</v>
      </c>
      <c r="L12" s="474">
        <v>15.207969302793282</v>
      </c>
      <c r="M12" s="474">
        <v>16.911698952201906</v>
      </c>
      <c r="N12" s="474">
        <v>14.991034281766145</v>
      </c>
      <c r="O12" s="475">
        <v>15.874615143521575</v>
      </c>
      <c r="P12" s="475">
        <v>13.82469661520194</v>
      </c>
      <c r="Q12" s="475">
        <v>12.97527748032209</v>
      </c>
      <c r="R12" s="475">
        <v>22.003574740484591</v>
      </c>
      <c r="S12" s="475">
        <v>21.699925235436297</v>
      </c>
      <c r="T12" s="474">
        <v>21.28435223253614</v>
      </c>
      <c r="U12" s="474">
        <v>20.918960737467707</v>
      </c>
      <c r="V12" s="474">
        <v>21.424814103454199</v>
      </c>
      <c r="W12" s="474">
        <v>16.673455239901482</v>
      </c>
    </row>
    <row r="13" spans="2:23">
      <c r="B13" s="208" t="s">
        <v>11</v>
      </c>
      <c r="C13" s="474">
        <v>10.347201493350205</v>
      </c>
      <c r="D13" s="474">
        <v>9.3373171698002189</v>
      </c>
      <c r="E13" s="474">
        <v>11.085627992176606</v>
      </c>
      <c r="F13" s="474">
        <v>7.716549548460172</v>
      </c>
      <c r="G13" s="474">
        <v>3.1737705111796122</v>
      </c>
      <c r="H13" s="474">
        <v>3.5313251400305954</v>
      </c>
      <c r="I13" s="474">
        <v>4.2995529354813327</v>
      </c>
      <c r="J13" s="474">
        <v>3.5107329625269932</v>
      </c>
      <c r="K13" s="474">
        <v>2.9781760766900267</v>
      </c>
      <c r="L13" s="474">
        <v>2.4158604131368229</v>
      </c>
      <c r="M13" s="474">
        <v>2.891222090280368</v>
      </c>
      <c r="N13" s="474">
        <v>2.2962770893877997</v>
      </c>
      <c r="O13" s="475">
        <v>2.3276303844642858</v>
      </c>
      <c r="P13" s="475">
        <v>2.2723979555533189</v>
      </c>
      <c r="Q13" s="475">
        <v>2.8070891192464882</v>
      </c>
      <c r="R13" s="475">
        <v>4.2880934026540727</v>
      </c>
      <c r="S13" s="475">
        <v>3.9725434425935759</v>
      </c>
      <c r="T13" s="474">
        <v>3.9656312321357894</v>
      </c>
      <c r="U13" s="474">
        <v>4.0212015152220228</v>
      </c>
      <c r="V13" s="474">
        <v>3.9361613748660074</v>
      </c>
      <c r="W13" s="474">
        <v>3.2597287381300464</v>
      </c>
    </row>
    <row r="14" spans="2:23">
      <c r="B14" s="208" t="s">
        <v>12</v>
      </c>
      <c r="C14" s="474">
        <v>16.484303749609431</v>
      </c>
      <c r="D14" s="474">
        <v>11.13356326939679</v>
      </c>
      <c r="E14" s="474">
        <v>13.060640808748529</v>
      </c>
      <c r="F14" s="474">
        <v>8.3749127986674736</v>
      </c>
      <c r="G14" s="474">
        <v>5.0144823863097967</v>
      </c>
      <c r="H14" s="474">
        <v>4.8881701055960622</v>
      </c>
      <c r="I14" s="474">
        <v>4.8133650321120536</v>
      </c>
      <c r="J14" s="474">
        <v>5.0252440249581145</v>
      </c>
      <c r="K14" s="474">
        <v>3.8949258215781519</v>
      </c>
      <c r="L14" s="474">
        <v>3.1600298587224138</v>
      </c>
      <c r="M14" s="474">
        <v>3.3043646632961798</v>
      </c>
      <c r="N14" s="474">
        <v>3.0814684287584586</v>
      </c>
      <c r="O14" s="475">
        <v>3.2912019961889101</v>
      </c>
      <c r="P14" s="475">
        <v>3.1827102800839073</v>
      </c>
      <c r="Q14" s="475">
        <v>4.1812466500779912</v>
      </c>
      <c r="R14" s="475">
        <v>6.1449541383939623</v>
      </c>
      <c r="S14" s="475">
        <v>6.0102340698643246</v>
      </c>
      <c r="T14" s="474">
        <v>5.8284728321050254</v>
      </c>
      <c r="U14" s="474">
        <v>5.9946840021141368</v>
      </c>
      <c r="V14" s="474">
        <v>5.6130069479757037</v>
      </c>
      <c r="W14" s="474">
        <v>4.8206135603935367</v>
      </c>
    </row>
    <row r="15" spans="2:23">
      <c r="B15" s="208" t="s">
        <v>604</v>
      </c>
      <c r="C15" s="473">
        <v>0</v>
      </c>
      <c r="D15" s="473">
        <v>0</v>
      </c>
      <c r="E15" s="473">
        <v>0</v>
      </c>
      <c r="F15" s="473">
        <v>0</v>
      </c>
      <c r="G15" s="473">
        <v>0</v>
      </c>
      <c r="H15" s="473">
        <v>0</v>
      </c>
      <c r="I15" s="473">
        <v>0</v>
      </c>
      <c r="J15" s="473">
        <v>0</v>
      </c>
      <c r="K15" s="473">
        <v>0</v>
      </c>
      <c r="L15" s="473">
        <v>0</v>
      </c>
      <c r="M15" s="473">
        <v>0</v>
      </c>
      <c r="N15" s="473">
        <v>0</v>
      </c>
      <c r="O15" s="473">
        <v>0</v>
      </c>
      <c r="P15" s="473">
        <v>0</v>
      </c>
      <c r="Q15" s="473">
        <v>0</v>
      </c>
      <c r="R15" s="473">
        <v>0</v>
      </c>
      <c r="S15" s="473">
        <v>0</v>
      </c>
      <c r="T15" s="473">
        <v>0</v>
      </c>
      <c r="U15" s="474">
        <v>4.6254054780209435</v>
      </c>
      <c r="V15" s="474">
        <v>4.4719504496871707</v>
      </c>
      <c r="W15" s="474">
        <v>4.0225433324113951</v>
      </c>
    </row>
    <row r="16" spans="2:23">
      <c r="B16" s="208" t="s">
        <v>13</v>
      </c>
      <c r="C16" s="474">
        <v>56.24466417433301</v>
      </c>
      <c r="D16" s="474">
        <v>47.73021940532054</v>
      </c>
      <c r="E16" s="474">
        <v>57.613281692306487</v>
      </c>
      <c r="F16" s="474">
        <v>49.102886295386227</v>
      </c>
      <c r="G16" s="474">
        <v>13.328920676585749</v>
      </c>
      <c r="H16" s="474">
        <v>15.21594091004008</v>
      </c>
      <c r="I16" s="474">
        <v>12.950037010575027</v>
      </c>
      <c r="J16" s="474">
        <v>12.168063484349847</v>
      </c>
      <c r="K16" s="474">
        <v>13.325299655683624</v>
      </c>
      <c r="L16" s="474">
        <v>10.182206261410714</v>
      </c>
      <c r="M16" s="474">
        <v>10.201005505918525</v>
      </c>
      <c r="N16" s="474">
        <v>9.1127828343433546</v>
      </c>
      <c r="O16" s="475">
        <v>9.283769484130211</v>
      </c>
      <c r="P16" s="475">
        <v>8.9668948699478648</v>
      </c>
      <c r="Q16" s="475">
        <v>9.9933283738612921</v>
      </c>
      <c r="R16" s="475">
        <v>15.833190289737695</v>
      </c>
      <c r="S16" s="475">
        <v>15.468418487164959</v>
      </c>
      <c r="T16" s="474">
        <v>14.962688181704561</v>
      </c>
      <c r="U16" s="474">
        <v>10.27394957495895</v>
      </c>
      <c r="V16" s="474">
        <v>10.069190528149903</v>
      </c>
      <c r="W16" s="474">
        <v>8.4512652547842002</v>
      </c>
    </row>
    <row r="17" spans="2:23">
      <c r="B17" s="208" t="s">
        <v>14</v>
      </c>
      <c r="C17" s="474">
        <v>12.283051453443242</v>
      </c>
      <c r="D17" s="474">
        <v>8.3036022482614378</v>
      </c>
      <c r="E17" s="474">
        <v>8.0979508680722834</v>
      </c>
      <c r="F17" s="474">
        <v>7.0544163228879935</v>
      </c>
      <c r="G17" s="474">
        <v>6.3565580120214991</v>
      </c>
      <c r="H17" s="474">
        <v>6.569548207279027</v>
      </c>
      <c r="I17" s="474">
        <v>6.7601847517164249</v>
      </c>
      <c r="J17" s="474">
        <v>6.4444194203353131</v>
      </c>
      <c r="K17" s="474">
        <v>7.6195424549610342</v>
      </c>
      <c r="L17" s="474">
        <v>5.5662873410957339</v>
      </c>
      <c r="M17" s="474">
        <v>5.3786404453070729</v>
      </c>
      <c r="N17" s="474">
        <v>5.1141039855942827</v>
      </c>
      <c r="O17" s="475">
        <v>5.2641786832603774</v>
      </c>
      <c r="P17" s="475">
        <v>5.2227608753083414</v>
      </c>
      <c r="Q17" s="475">
        <v>5.2591486708455992</v>
      </c>
      <c r="R17" s="475">
        <v>9.8397306174025552</v>
      </c>
      <c r="S17" s="475">
        <v>9.5621233325409118</v>
      </c>
      <c r="T17" s="474">
        <v>9.2585876633161099</v>
      </c>
      <c r="U17" s="474">
        <v>9.6261312259460983</v>
      </c>
      <c r="V17" s="474">
        <v>9.1566353501477522</v>
      </c>
      <c r="W17" s="474">
        <v>7.6480321111067218</v>
      </c>
    </row>
    <row r="18" spans="2:23">
      <c r="B18" s="208" t="s">
        <v>15</v>
      </c>
      <c r="C18" s="473">
        <v>0</v>
      </c>
      <c r="D18" s="473">
        <v>0</v>
      </c>
      <c r="E18" s="473">
        <v>0</v>
      </c>
      <c r="F18" s="473">
        <v>0</v>
      </c>
      <c r="G18" s="473">
        <v>0</v>
      </c>
      <c r="H18" s="473">
        <v>0</v>
      </c>
      <c r="I18" s="473">
        <v>0</v>
      </c>
      <c r="J18" s="474">
        <v>1.7255894246000052</v>
      </c>
      <c r="K18" s="474">
        <v>2.7126845974233404</v>
      </c>
      <c r="L18" s="474">
        <v>2.018186364906069</v>
      </c>
      <c r="M18" s="474">
        <v>2.1254138810316463</v>
      </c>
      <c r="N18" s="474">
        <v>1.8731795457464435</v>
      </c>
      <c r="O18" s="475">
        <v>1.9387839768678805</v>
      </c>
      <c r="P18" s="475">
        <v>1.8915646900600682</v>
      </c>
      <c r="Q18" s="475">
        <v>1.8885567910810073</v>
      </c>
      <c r="R18" s="475">
        <v>3.314262258661862</v>
      </c>
      <c r="S18" s="475">
        <v>3.3206346657158523</v>
      </c>
      <c r="T18" s="474">
        <v>3.1007744993058961</v>
      </c>
      <c r="U18" s="474">
        <v>3.2170151316719848</v>
      </c>
      <c r="V18" s="474">
        <v>3.1067359294646684</v>
      </c>
      <c r="W18" s="474">
        <v>2.5224445862473166</v>
      </c>
    </row>
    <row r="19" spans="2:23">
      <c r="B19" s="208" t="s">
        <v>16</v>
      </c>
      <c r="C19" s="474">
        <v>17.591150957283386</v>
      </c>
      <c r="D19" s="474">
        <v>13.634131222314808</v>
      </c>
      <c r="E19" s="474">
        <v>12.619086129567258</v>
      </c>
      <c r="F19" s="474">
        <v>11.903668056462299</v>
      </c>
      <c r="G19" s="474">
        <v>6.9778089263202645</v>
      </c>
      <c r="H19" s="474">
        <v>6.0758245811028084</v>
      </c>
      <c r="I19" s="474">
        <v>6.2223202018329147</v>
      </c>
      <c r="J19" s="474">
        <v>4.7650046024530859</v>
      </c>
      <c r="K19" s="474">
        <v>5.2345648014330708</v>
      </c>
      <c r="L19" s="474">
        <v>4.0762710433494114</v>
      </c>
      <c r="M19" s="474">
        <v>4.1682167751483084</v>
      </c>
      <c r="N19" s="474">
        <v>3.7752095990870749</v>
      </c>
      <c r="O19" s="475">
        <v>3.8628468778740448</v>
      </c>
      <c r="P19" s="475">
        <v>3.8851416422175151</v>
      </c>
      <c r="Q19" s="475">
        <v>3.9233918516383275</v>
      </c>
      <c r="R19" s="475">
        <v>7.0420368474110848</v>
      </c>
      <c r="S19" s="475">
        <v>7.0584205958227919</v>
      </c>
      <c r="T19" s="474">
        <v>6.7966332310906656</v>
      </c>
      <c r="U19" s="474">
        <v>6.8406250892201932</v>
      </c>
      <c r="V19" s="474">
        <v>6.7776681878138945</v>
      </c>
      <c r="W19" s="474">
        <v>5.6042862222924663</v>
      </c>
    </row>
    <row r="20" spans="2:23">
      <c r="B20" s="208" t="s">
        <v>83</v>
      </c>
      <c r="C20" s="474">
        <v>3.9072445716784641</v>
      </c>
      <c r="D20" s="474">
        <v>3.5228715052643</v>
      </c>
      <c r="E20" s="474">
        <v>3.6446539500523283</v>
      </c>
      <c r="F20" s="474">
        <v>3.7358226126174259</v>
      </c>
      <c r="G20" s="474">
        <v>1.4662412128138966</v>
      </c>
      <c r="H20" s="474">
        <v>1.4477380089551979</v>
      </c>
      <c r="I20" s="474">
        <v>2.2834939545025508</v>
      </c>
      <c r="J20" s="474">
        <v>2.1950093896840541</v>
      </c>
      <c r="K20" s="474">
        <v>1.5130743941100566</v>
      </c>
      <c r="L20" s="474">
        <v>1.6559020453439564</v>
      </c>
      <c r="M20" s="474">
        <v>1.8902778066009918</v>
      </c>
      <c r="N20" s="474">
        <v>1.7010784105636227</v>
      </c>
      <c r="O20" s="475">
        <v>1.9315695374617097</v>
      </c>
      <c r="P20" s="475">
        <v>1.5245270110694076</v>
      </c>
      <c r="Q20" s="475">
        <v>1.2676414946338446</v>
      </c>
      <c r="R20" s="475">
        <v>1.6105060663777044</v>
      </c>
      <c r="S20" s="475">
        <v>1.6075895373833955</v>
      </c>
      <c r="T20" s="474">
        <v>1.5201441502148856</v>
      </c>
      <c r="U20" s="474">
        <v>1.5257605297614911</v>
      </c>
      <c r="V20" s="474">
        <v>1.4618343462783343</v>
      </c>
      <c r="W20" s="474">
        <v>1.1579085173917052</v>
      </c>
    </row>
    <row r="21" spans="2:23">
      <c r="B21" s="208" t="s">
        <v>18</v>
      </c>
      <c r="C21" s="474">
        <v>4.1864818844145857</v>
      </c>
      <c r="D21" s="474">
        <v>3.9994598942102733</v>
      </c>
      <c r="E21" s="474">
        <v>2.9989717126056439</v>
      </c>
      <c r="F21" s="474">
        <v>2.3815061303572187</v>
      </c>
      <c r="G21" s="474">
        <v>1.1783959504567525</v>
      </c>
      <c r="H21" s="474">
        <v>1.4378419039360963</v>
      </c>
      <c r="I21" s="474">
        <v>1.7780508984617751</v>
      </c>
      <c r="J21" s="474">
        <v>1.7220586539673912</v>
      </c>
      <c r="K21" s="474">
        <v>1.5648128410613067</v>
      </c>
      <c r="L21" s="474">
        <v>1.2604024130439406</v>
      </c>
      <c r="M21" s="474">
        <v>1.3038761734687185</v>
      </c>
      <c r="N21" s="474">
        <v>1.0396840955048003</v>
      </c>
      <c r="O21" s="475">
        <v>1.1495993344945066</v>
      </c>
      <c r="P21" s="475">
        <v>1.2415245789603553</v>
      </c>
      <c r="Q21" s="475">
        <v>1.3585341551553536</v>
      </c>
      <c r="R21" s="475">
        <v>1.2520120107922095</v>
      </c>
      <c r="S21" s="475">
        <v>1.3059952186620203</v>
      </c>
      <c r="T21" s="474">
        <v>1.1454043891178887</v>
      </c>
      <c r="U21" s="474">
        <v>1.1514109813909605</v>
      </c>
      <c r="V21" s="474">
        <v>1.2189671849354566</v>
      </c>
      <c r="W21" s="474">
        <v>1.0595284312563382</v>
      </c>
    </row>
    <row r="22" spans="2:23">
      <c r="B22" s="208" t="s">
        <v>19</v>
      </c>
      <c r="C22" s="474">
        <v>4.4451018452031335</v>
      </c>
      <c r="D22" s="474">
        <v>10.643719545220158</v>
      </c>
      <c r="E22" s="474">
        <v>31.875414177884061</v>
      </c>
      <c r="F22" s="474">
        <v>3.6108062502902571</v>
      </c>
      <c r="G22" s="474">
        <v>4.6249549907101759</v>
      </c>
      <c r="H22" s="474">
        <v>3.2062801364121092</v>
      </c>
      <c r="I22" s="474">
        <v>1.9238219348686312</v>
      </c>
      <c r="J22" s="474">
        <v>1.1497992229901144</v>
      </c>
      <c r="K22" s="474">
        <v>3.700688522894239</v>
      </c>
      <c r="L22" s="474">
        <v>9.2302735924348926</v>
      </c>
      <c r="M22" s="474">
        <v>4.2357090622483051</v>
      </c>
      <c r="N22" s="474">
        <v>4.4622513161275954</v>
      </c>
      <c r="O22" s="475">
        <v>8.0835729315375531</v>
      </c>
      <c r="P22" s="475">
        <v>6.3530830861716083</v>
      </c>
      <c r="Q22" s="475">
        <v>5.9728368243846672</v>
      </c>
      <c r="R22" s="475">
        <v>5.6474913847058916</v>
      </c>
      <c r="S22" s="475">
        <v>6.8184144364388697</v>
      </c>
      <c r="T22" s="474">
        <v>6.5513485501189708</v>
      </c>
      <c r="U22" s="474">
        <v>6.4258758793562372</v>
      </c>
      <c r="V22" s="474">
        <v>5.8046911579300113</v>
      </c>
      <c r="W22" s="474">
        <v>5.5682308243444361</v>
      </c>
    </row>
    <row r="23" spans="2:23">
      <c r="B23" s="203"/>
      <c r="C23" s="476"/>
      <c r="D23" s="476"/>
      <c r="E23" s="476"/>
      <c r="F23" s="476"/>
      <c r="G23" s="476"/>
      <c r="H23" s="476"/>
      <c r="I23" s="476"/>
      <c r="J23" s="476"/>
      <c r="K23" s="476"/>
      <c r="L23" s="476"/>
      <c r="M23" s="476"/>
      <c r="N23" s="476"/>
      <c r="O23" s="476"/>
      <c r="P23" s="476"/>
      <c r="Q23" s="476"/>
      <c r="R23" s="476"/>
      <c r="S23" s="476"/>
      <c r="T23" s="476"/>
      <c r="U23" s="483"/>
      <c r="V23" s="483"/>
      <c r="W23" s="483"/>
    </row>
    <row r="24" spans="2:23">
      <c r="B24" s="209" t="s">
        <v>20</v>
      </c>
      <c r="C24" s="478">
        <f>SUM(C6:C22)</f>
        <v>236.74114679981989</v>
      </c>
      <c r="D24" s="478">
        <f t="shared" ref="D24:S24" si="0">SUM(D6:D22)</f>
        <v>198.76487499319506</v>
      </c>
      <c r="E24" s="478">
        <f t="shared" si="0"/>
        <v>224.31136322334893</v>
      </c>
      <c r="F24" s="478">
        <f t="shared" si="0"/>
        <v>160.89309790675003</v>
      </c>
      <c r="G24" s="478">
        <f t="shared" si="0"/>
        <v>79.634472132591625</v>
      </c>
      <c r="H24" s="478">
        <f t="shared" si="0"/>
        <v>81.202492781070774</v>
      </c>
      <c r="I24" s="478">
        <f t="shared" si="0"/>
        <v>79.336231517540739</v>
      </c>
      <c r="J24" s="478">
        <f t="shared" si="0"/>
        <v>75.785605382150521</v>
      </c>
      <c r="K24" s="478">
        <f t="shared" si="0"/>
        <v>81.755192936732669</v>
      </c>
      <c r="L24" s="478">
        <f t="shared" si="0"/>
        <v>71.207353548158181</v>
      </c>
      <c r="M24" s="478">
        <f t="shared" si="0"/>
        <v>69.253725710873752</v>
      </c>
      <c r="N24" s="478">
        <f t="shared" si="0"/>
        <v>62.18110539667741</v>
      </c>
      <c r="O24" s="478">
        <f t="shared" si="0"/>
        <v>67.685314391729406</v>
      </c>
      <c r="P24" s="478">
        <f t="shared" si="0"/>
        <v>64.244525665034274</v>
      </c>
      <c r="Q24" s="478">
        <f t="shared" si="0"/>
        <v>64.635287167890638</v>
      </c>
      <c r="R24" s="478">
        <f t="shared" si="0"/>
        <v>97.374901309117618</v>
      </c>
      <c r="S24" s="478">
        <f t="shared" si="0"/>
        <v>96.757318325778371</v>
      </c>
      <c r="T24" s="478">
        <f>SUM(T6:T22)</f>
        <v>93.48149536128939</v>
      </c>
      <c r="U24" s="478">
        <f>SUM(U6:U22)</f>
        <v>94.183104643271292</v>
      </c>
      <c r="V24" s="478">
        <f t="shared" ref="V24:W24" si="1">SUM(V6:V22)</f>
        <v>92.31665354245149</v>
      </c>
      <c r="W24" s="484">
        <f t="shared" si="1"/>
        <v>76.920649003648251</v>
      </c>
    </row>
    <row r="25" spans="2:23">
      <c r="B25" s="184" t="s">
        <v>208</v>
      </c>
      <c r="C25" s="256"/>
      <c r="D25" s="256"/>
      <c r="E25" s="256"/>
      <c r="F25" s="256"/>
      <c r="G25" s="256"/>
      <c r="H25" s="256"/>
      <c r="I25" s="257"/>
      <c r="J25" s="257"/>
      <c r="K25" s="257"/>
      <c r="L25" s="257"/>
      <c r="M25" s="257"/>
      <c r="N25" s="258"/>
      <c r="O25" s="258"/>
      <c r="P25" s="259"/>
    </row>
    <row r="26" spans="2:23">
      <c r="B26" s="187"/>
      <c r="C26" s="184"/>
      <c r="D26" s="184"/>
      <c r="E26" s="184"/>
      <c r="F26" s="184"/>
      <c r="G26" s="184"/>
      <c r="H26" s="184"/>
      <c r="I26" s="191"/>
      <c r="J26" s="191"/>
      <c r="K26" s="191"/>
      <c r="L26" s="191"/>
      <c r="M26" s="191"/>
    </row>
    <row r="27" spans="2:23">
      <c r="B27" s="187"/>
      <c r="C27" s="260"/>
      <c r="D27" s="260"/>
      <c r="E27" s="260"/>
      <c r="F27" s="260"/>
      <c r="G27" s="260"/>
      <c r="H27" s="260"/>
      <c r="I27" s="260"/>
      <c r="J27" s="260"/>
      <c r="K27" s="260"/>
      <c r="L27" s="260"/>
      <c r="M27" s="260"/>
      <c r="N27" s="260"/>
      <c r="O27" s="260"/>
      <c r="P27" s="260"/>
      <c r="Q27" s="261"/>
      <c r="R27" s="261"/>
      <c r="S27" s="261"/>
      <c r="T27" s="260"/>
    </row>
    <row r="28" spans="2:23">
      <c r="B28" s="187"/>
      <c r="C28" s="184"/>
      <c r="D28" s="184"/>
      <c r="E28" s="184"/>
      <c r="F28" s="184"/>
      <c r="G28" s="184"/>
      <c r="H28" s="184"/>
      <c r="I28" s="191"/>
      <c r="J28" s="191"/>
      <c r="K28" s="191"/>
      <c r="L28" s="191"/>
      <c r="M28" s="191"/>
    </row>
    <row r="29" spans="2:23">
      <c r="B29" s="187"/>
      <c r="C29" s="184"/>
      <c r="D29" s="184"/>
      <c r="E29" s="184"/>
      <c r="F29" s="184"/>
      <c r="G29" s="184"/>
      <c r="H29" s="184"/>
      <c r="I29" s="191"/>
      <c r="J29" s="191"/>
      <c r="K29" s="191"/>
      <c r="L29" s="191"/>
      <c r="M29" s="191"/>
    </row>
    <row r="30" spans="2:23">
      <c r="B30" s="249" t="s">
        <v>172</v>
      </c>
      <c r="C30" s="180"/>
      <c r="D30" s="180"/>
      <c r="E30" s="191"/>
      <c r="F30" s="191"/>
      <c r="G30" s="191"/>
      <c r="H30" s="191"/>
      <c r="I30" s="191"/>
      <c r="J30" s="191"/>
      <c r="K30" s="191"/>
      <c r="L30" s="191"/>
      <c r="M30" s="191"/>
    </row>
    <row r="31" spans="2:23">
      <c r="B31" s="262" t="s">
        <v>120</v>
      </c>
      <c r="C31" s="246"/>
      <c r="D31" s="246"/>
      <c r="E31" s="244"/>
      <c r="F31" s="244"/>
      <c r="G31" s="191"/>
      <c r="H31" s="191"/>
      <c r="I31" s="191"/>
      <c r="J31" s="191"/>
      <c r="K31" s="191"/>
      <c r="L31" s="191"/>
      <c r="M31" s="191"/>
    </row>
    <row r="32" spans="2:23">
      <c r="B32" s="213" t="s">
        <v>121</v>
      </c>
      <c r="C32" s="263"/>
      <c r="D32" s="263"/>
      <c r="E32" s="212"/>
      <c r="F32" s="212"/>
      <c r="G32" s="191"/>
      <c r="H32" s="191"/>
      <c r="I32" s="191"/>
      <c r="J32" s="191"/>
      <c r="K32" s="191"/>
      <c r="L32" s="191"/>
      <c r="M32" s="191"/>
    </row>
    <row r="33" spans="2:13">
      <c r="B33" s="1" t="s">
        <v>787</v>
      </c>
      <c r="C33" s="180"/>
      <c r="D33" s="180"/>
      <c r="E33" s="191"/>
      <c r="F33" s="191"/>
      <c r="G33" s="191"/>
      <c r="H33" s="104" t="s">
        <v>182</v>
      </c>
      <c r="I33" s="191"/>
      <c r="J33" s="191"/>
      <c r="K33" s="191"/>
      <c r="L33" s="191"/>
    </row>
    <row r="34" spans="2:13">
      <c r="B34" s="2" t="s">
        <v>788</v>
      </c>
      <c r="C34" s="180"/>
      <c r="D34" s="180"/>
      <c r="E34" s="191"/>
      <c r="F34" s="191"/>
      <c r="G34" s="191"/>
      <c r="H34" s="191"/>
      <c r="I34" s="191"/>
      <c r="J34" s="191"/>
      <c r="K34" s="191"/>
      <c r="L34" s="191"/>
      <c r="M34" s="191"/>
    </row>
    <row r="35" spans="2:13">
      <c r="B35" s="204" t="s">
        <v>2</v>
      </c>
      <c r="C35" s="205">
        <v>2001</v>
      </c>
      <c r="D35" s="205">
        <v>2002</v>
      </c>
      <c r="E35" s="206">
        <v>2003</v>
      </c>
      <c r="F35" s="206" t="s">
        <v>80</v>
      </c>
      <c r="G35" s="231"/>
      <c r="H35" s="231"/>
      <c r="I35" s="231"/>
      <c r="J35" s="231"/>
      <c r="K35" s="231"/>
      <c r="L35" s="231"/>
      <c r="M35" s="231"/>
    </row>
    <row r="36" spans="2:13">
      <c r="B36" s="208" t="s">
        <v>3</v>
      </c>
      <c r="C36" s="473">
        <v>0</v>
      </c>
      <c r="D36" s="473">
        <v>0</v>
      </c>
      <c r="E36" s="473">
        <v>0</v>
      </c>
      <c r="F36" s="473">
        <v>0</v>
      </c>
      <c r="G36" s="232"/>
      <c r="H36" s="232"/>
      <c r="I36" s="232"/>
      <c r="J36" s="232"/>
      <c r="K36" s="232"/>
      <c r="L36" s="232"/>
      <c r="M36" s="232"/>
    </row>
    <row r="37" spans="2:13">
      <c r="B37" s="208" t="s">
        <v>5</v>
      </c>
      <c r="C37" s="474">
        <v>6.0782808133976616</v>
      </c>
      <c r="D37" s="474">
        <v>3.9672234165074496</v>
      </c>
      <c r="E37" s="474">
        <v>2.5481264377417805</v>
      </c>
      <c r="F37" s="474">
        <v>2.3159826549755032</v>
      </c>
      <c r="G37" s="245"/>
      <c r="H37" s="245"/>
      <c r="I37" s="245"/>
      <c r="J37" s="245"/>
      <c r="K37" s="245"/>
      <c r="L37" s="245"/>
      <c r="M37" s="245"/>
    </row>
    <row r="38" spans="2:13">
      <c r="B38" s="208" t="s">
        <v>6</v>
      </c>
      <c r="C38" s="474">
        <v>3.2111793515553506</v>
      </c>
      <c r="D38" s="474">
        <v>1.7991108325487124</v>
      </c>
      <c r="E38" s="474">
        <v>1.6742899719450552</v>
      </c>
      <c r="F38" s="474">
        <v>1.3883457412407116</v>
      </c>
      <c r="G38" s="245"/>
      <c r="H38" s="245"/>
      <c r="I38" s="245"/>
      <c r="J38" s="245"/>
      <c r="K38" s="245"/>
      <c r="L38" s="245"/>
      <c r="M38" s="245"/>
    </row>
    <row r="39" spans="2:13">
      <c r="B39" s="208" t="s">
        <v>7</v>
      </c>
      <c r="C39" s="474">
        <v>3.7513937685098084</v>
      </c>
      <c r="D39" s="474">
        <v>2.9428234503915918</v>
      </c>
      <c r="E39" s="474">
        <v>4.4406498113971589</v>
      </c>
      <c r="F39" s="474">
        <v>4.0353898634490317</v>
      </c>
      <c r="G39" s="245"/>
      <c r="H39" s="245"/>
      <c r="I39" s="245"/>
      <c r="J39" s="245"/>
      <c r="K39" s="245"/>
      <c r="L39" s="245"/>
      <c r="M39" s="245"/>
    </row>
    <row r="40" spans="2:13">
      <c r="B40" s="208" t="s">
        <v>8</v>
      </c>
      <c r="C40" s="474">
        <v>5.489913323520363</v>
      </c>
      <c r="D40" s="474">
        <v>5.7500312477346567</v>
      </c>
      <c r="E40" s="474">
        <v>3.2827562151038849</v>
      </c>
      <c r="F40" s="474">
        <v>3.1370071352571576</v>
      </c>
      <c r="G40" s="245"/>
      <c r="H40" s="245"/>
      <c r="I40" s="245"/>
      <c r="J40" s="245"/>
      <c r="K40" s="245"/>
      <c r="L40" s="245"/>
      <c r="M40" s="245"/>
    </row>
    <row r="41" spans="2:13">
      <c r="B41" s="208" t="s">
        <v>9</v>
      </c>
      <c r="C41" s="474">
        <v>25.801004992608984</v>
      </c>
      <c r="D41" s="474">
        <v>15.45936490707078</v>
      </c>
      <c r="E41" s="474">
        <v>9.3123351099889362</v>
      </c>
      <c r="F41" s="474">
        <v>6.1315339003776961</v>
      </c>
      <c r="G41" s="245"/>
      <c r="H41" s="245"/>
      <c r="I41" s="245"/>
      <c r="J41" s="245"/>
      <c r="K41" s="245"/>
      <c r="L41" s="245"/>
      <c r="M41" s="245"/>
    </row>
    <row r="42" spans="2:13">
      <c r="B42" s="208" t="s">
        <v>10</v>
      </c>
      <c r="C42" s="474">
        <v>17.450590974156029</v>
      </c>
      <c r="D42" s="474">
        <v>11.583765382415766</v>
      </c>
      <c r="E42" s="474">
        <v>9.7249133276357824</v>
      </c>
      <c r="F42" s="474">
        <v>10.839896954961246</v>
      </c>
      <c r="G42" s="245"/>
      <c r="H42" s="245"/>
      <c r="I42" s="245"/>
      <c r="J42" s="245"/>
      <c r="K42" s="245"/>
      <c r="L42" s="245"/>
      <c r="M42" s="245"/>
    </row>
    <row r="43" spans="2:13">
      <c r="B43" s="208" t="s">
        <v>11</v>
      </c>
      <c r="C43" s="474">
        <v>6.239917332257618</v>
      </c>
      <c r="D43" s="474">
        <v>4.9623248111281058</v>
      </c>
      <c r="E43" s="474">
        <v>6.0724806280732979</v>
      </c>
      <c r="F43" s="474">
        <v>4.3833527580000879</v>
      </c>
      <c r="G43" s="245"/>
      <c r="H43" s="245"/>
      <c r="I43" s="245"/>
      <c r="J43" s="245"/>
      <c r="K43" s="245"/>
      <c r="L43" s="245"/>
      <c r="M43" s="245"/>
    </row>
    <row r="44" spans="2:13">
      <c r="B44" s="208" t="s">
        <v>12</v>
      </c>
      <c r="C44" s="474">
        <v>10.806756451933675</v>
      </c>
      <c r="D44" s="474">
        <v>4.7249946742961013</v>
      </c>
      <c r="E44" s="474">
        <v>6.5257689330518671</v>
      </c>
      <c r="F44" s="474">
        <v>3.5502327971574186</v>
      </c>
      <c r="G44" s="245"/>
      <c r="H44" s="245"/>
      <c r="I44" s="245"/>
      <c r="J44" s="245"/>
      <c r="K44" s="245"/>
      <c r="L44" s="245"/>
      <c r="M44" s="245"/>
    </row>
    <row r="45" spans="2:13">
      <c r="B45" s="208" t="s">
        <v>604</v>
      </c>
      <c r="C45" s="473">
        <v>0</v>
      </c>
      <c r="D45" s="473">
        <v>0</v>
      </c>
      <c r="E45" s="473">
        <v>0</v>
      </c>
      <c r="F45" s="473">
        <v>0</v>
      </c>
      <c r="G45" s="245"/>
      <c r="H45" s="245"/>
      <c r="I45" s="245"/>
      <c r="J45" s="245"/>
      <c r="K45" s="245"/>
      <c r="L45" s="245"/>
      <c r="M45" s="245"/>
    </row>
    <row r="46" spans="2:13">
      <c r="B46" s="208" t="s">
        <v>13</v>
      </c>
      <c r="C46" s="474">
        <v>44.272415092314745</v>
      </c>
      <c r="D46" s="474">
        <v>37.421362629165031</v>
      </c>
      <c r="E46" s="474">
        <v>45.15347404497134</v>
      </c>
      <c r="F46" s="474">
        <v>40.031358203478021</v>
      </c>
      <c r="G46" s="245"/>
      <c r="H46" s="245"/>
      <c r="I46" s="245"/>
      <c r="J46" s="245"/>
      <c r="K46" s="245"/>
      <c r="L46" s="245"/>
      <c r="M46" s="245"/>
    </row>
    <row r="47" spans="2:13">
      <c r="B47" s="208" t="s">
        <v>14</v>
      </c>
      <c r="C47" s="474">
        <v>5.9551085895965405</v>
      </c>
      <c r="D47" s="474">
        <v>3.9615963931608436</v>
      </c>
      <c r="E47" s="474">
        <v>3.1516256885412113</v>
      </c>
      <c r="F47" s="474">
        <v>3.9046036207181114</v>
      </c>
      <c r="G47" s="245"/>
      <c r="H47" s="245"/>
      <c r="I47" s="245"/>
      <c r="J47" s="245"/>
      <c r="K47" s="245"/>
      <c r="L47" s="245"/>
      <c r="M47" s="245"/>
    </row>
    <row r="48" spans="2:13">
      <c r="B48" s="208" t="s">
        <v>15</v>
      </c>
      <c r="C48" s="473">
        <v>0</v>
      </c>
      <c r="D48" s="473">
        <v>0</v>
      </c>
      <c r="E48" s="473">
        <v>0</v>
      </c>
      <c r="F48" s="473">
        <v>0</v>
      </c>
      <c r="G48" s="232"/>
      <c r="H48" s="232"/>
      <c r="I48" s="232"/>
      <c r="J48" s="232"/>
      <c r="K48" s="232"/>
      <c r="L48" s="232"/>
      <c r="M48" s="232"/>
    </row>
    <row r="49" spans="2:15">
      <c r="B49" s="208" t="s">
        <v>16</v>
      </c>
      <c r="C49" s="474">
        <v>12.101386868493156</v>
      </c>
      <c r="D49" s="474">
        <v>7.3056031927236731</v>
      </c>
      <c r="E49" s="474">
        <v>6.4183322579784852</v>
      </c>
      <c r="F49" s="474">
        <v>6.7720043466694433</v>
      </c>
      <c r="G49" s="245"/>
      <c r="H49" s="245"/>
      <c r="I49" s="245"/>
      <c r="J49" s="245"/>
      <c r="K49" s="245"/>
      <c r="L49" s="245"/>
      <c r="M49" s="245"/>
    </row>
    <row r="50" spans="2:15">
      <c r="B50" s="208" t="s">
        <v>83</v>
      </c>
      <c r="C50" s="474">
        <v>1.7777759420985562</v>
      </c>
      <c r="D50" s="474">
        <v>1.4153536941706377</v>
      </c>
      <c r="E50" s="474">
        <v>0.80007465944938283</v>
      </c>
      <c r="F50" s="474">
        <v>1.8744427285969065</v>
      </c>
      <c r="G50" s="245"/>
      <c r="H50" s="245"/>
      <c r="I50" s="245"/>
      <c r="J50" s="245"/>
      <c r="K50" s="245"/>
      <c r="L50" s="245"/>
      <c r="M50" s="245"/>
    </row>
    <row r="51" spans="2:15">
      <c r="B51" s="208" t="s">
        <v>18</v>
      </c>
      <c r="C51" s="474">
        <v>2.4611447305657594</v>
      </c>
      <c r="D51" s="474">
        <v>1.8602946501204212</v>
      </c>
      <c r="E51" s="474">
        <v>1.0962371811954665</v>
      </c>
      <c r="F51" s="474">
        <v>1.2414573471333312</v>
      </c>
      <c r="G51" s="245"/>
      <c r="H51" s="245"/>
      <c r="I51" s="245"/>
      <c r="J51" s="245"/>
      <c r="K51" s="245"/>
      <c r="L51" s="245"/>
      <c r="M51" s="245"/>
    </row>
    <row r="52" spans="2:15">
      <c r="B52" s="208" t="s">
        <v>19</v>
      </c>
      <c r="C52" s="473">
        <v>0</v>
      </c>
      <c r="D52" s="473">
        <v>0</v>
      </c>
      <c r="E52" s="473">
        <v>0</v>
      </c>
      <c r="F52" s="473">
        <v>0</v>
      </c>
      <c r="G52" s="232"/>
      <c r="H52" s="232"/>
      <c r="I52" s="232"/>
      <c r="J52" s="245"/>
      <c r="K52" s="245"/>
      <c r="L52" s="245"/>
      <c r="M52" s="245"/>
    </row>
    <row r="53" spans="2:15">
      <c r="B53" s="203"/>
      <c r="C53" s="476"/>
      <c r="D53" s="476"/>
      <c r="E53" s="476"/>
      <c r="F53" s="476"/>
      <c r="G53" s="245"/>
      <c r="H53" s="245"/>
      <c r="I53" s="245"/>
      <c r="J53" s="245"/>
      <c r="K53" s="245"/>
      <c r="L53" s="245"/>
      <c r="M53" s="245"/>
    </row>
    <row r="54" spans="2:15">
      <c r="B54" s="209" t="s">
        <v>20</v>
      </c>
      <c r="C54" s="478">
        <f>SUM(C36:C52)</f>
        <v>145.39686823100826</v>
      </c>
      <c r="D54" s="478">
        <f>SUM(D36:D52)</f>
        <v>103.15384928143376</v>
      </c>
      <c r="E54" s="478">
        <f>SUM(E36:E52)</f>
        <v>100.20106426707365</v>
      </c>
      <c r="F54" s="478">
        <f>SUM(F36:F52)</f>
        <v>89.605608052014659</v>
      </c>
      <c r="G54" s="247"/>
      <c r="H54" s="247"/>
      <c r="I54" s="247"/>
      <c r="J54" s="247"/>
      <c r="K54" s="247"/>
      <c r="L54" s="247"/>
      <c r="M54" s="247"/>
    </row>
    <row r="55" spans="2:15">
      <c r="B55" s="184" t="s">
        <v>122</v>
      </c>
      <c r="C55" s="184"/>
      <c r="D55" s="184"/>
      <c r="E55" s="184"/>
      <c r="F55" s="184"/>
      <c r="G55" s="184"/>
      <c r="H55" s="184"/>
      <c r="I55" s="191"/>
      <c r="J55" s="191"/>
      <c r="K55" s="191"/>
      <c r="L55" s="191"/>
      <c r="M55" s="191"/>
    </row>
    <row r="56" spans="2:15">
      <c r="B56" s="187" t="s">
        <v>123</v>
      </c>
      <c r="C56" s="184"/>
      <c r="D56" s="184"/>
      <c r="E56" s="184"/>
      <c r="F56" s="184"/>
      <c r="G56" s="184"/>
      <c r="H56" s="184"/>
      <c r="I56" s="191"/>
      <c r="J56" s="191"/>
      <c r="K56" s="191"/>
      <c r="L56" s="191"/>
      <c r="M56" s="191"/>
    </row>
    <row r="57" spans="2:15">
      <c r="B57" s="187" t="s">
        <v>237</v>
      </c>
      <c r="C57" s="184"/>
      <c r="D57" s="184"/>
      <c r="E57" s="184"/>
      <c r="F57" s="184"/>
      <c r="G57" s="184"/>
      <c r="H57" s="184"/>
      <c r="I57" s="191"/>
      <c r="J57" s="191"/>
      <c r="K57" s="191"/>
      <c r="L57" s="191"/>
      <c r="M57" s="191"/>
    </row>
    <row r="62" spans="2:15">
      <c r="B62" s="186" t="s">
        <v>173</v>
      </c>
      <c r="C62" s="216"/>
      <c r="D62" s="237"/>
      <c r="E62" s="237"/>
      <c r="F62" s="237"/>
      <c r="G62" s="237"/>
      <c r="H62" s="237"/>
      <c r="I62" s="237"/>
      <c r="J62" s="237"/>
      <c r="K62" s="237"/>
      <c r="L62" s="237"/>
      <c r="M62" s="237"/>
    </row>
    <row r="63" spans="2:15">
      <c r="B63" s="211" t="s">
        <v>125</v>
      </c>
      <c r="C63" s="264"/>
      <c r="D63" s="265"/>
      <c r="E63" s="265"/>
      <c r="F63" s="265"/>
      <c r="G63" s="237"/>
      <c r="H63" s="237"/>
      <c r="I63" s="237"/>
      <c r="J63" s="237"/>
      <c r="K63" s="237"/>
      <c r="L63" s="237"/>
      <c r="M63" s="237"/>
    </row>
    <row r="64" spans="2:15">
      <c r="B64" s="1" t="s">
        <v>787</v>
      </c>
      <c r="C64" s="216"/>
      <c r="D64" s="237"/>
      <c r="E64" s="237"/>
      <c r="F64" s="237"/>
      <c r="G64" s="237"/>
      <c r="H64" s="237"/>
      <c r="I64" s="237"/>
      <c r="J64" s="237"/>
      <c r="K64" s="237"/>
      <c r="L64" s="237"/>
      <c r="O64" s="104" t="s">
        <v>182</v>
      </c>
    </row>
    <row r="65" spans="1:23">
      <c r="B65" s="2" t="s">
        <v>788</v>
      </c>
      <c r="C65" s="216"/>
      <c r="D65" s="237"/>
      <c r="E65" s="237"/>
      <c r="F65" s="237"/>
      <c r="G65" s="237"/>
      <c r="H65" s="237"/>
      <c r="I65" s="237"/>
      <c r="J65" s="237"/>
      <c r="K65" s="237"/>
      <c r="L65" s="237"/>
      <c r="M65" s="237"/>
    </row>
    <row r="66" spans="1:23">
      <c r="B66" s="204" t="s">
        <v>2</v>
      </c>
      <c r="C66" s="205">
        <v>2001</v>
      </c>
      <c r="D66" s="205">
        <v>2002</v>
      </c>
      <c r="E66" s="206">
        <v>2003</v>
      </c>
      <c r="F66" s="206">
        <v>2004</v>
      </c>
      <c r="G66" s="206">
        <v>2005</v>
      </c>
      <c r="H66" s="206">
        <v>2006</v>
      </c>
      <c r="I66" s="206">
        <v>2007</v>
      </c>
      <c r="J66" s="206">
        <v>2008</v>
      </c>
      <c r="K66" s="205">
        <v>2009</v>
      </c>
      <c r="L66" s="205">
        <v>2010</v>
      </c>
      <c r="M66" s="205">
        <v>2011</v>
      </c>
      <c r="N66" s="205">
        <v>2012</v>
      </c>
      <c r="O66" s="206">
        <v>2013</v>
      </c>
      <c r="P66" s="206">
        <v>2014</v>
      </c>
      <c r="Q66" s="205">
        <v>2015</v>
      </c>
      <c r="R66" s="205">
        <v>2016</v>
      </c>
      <c r="S66" s="205">
        <v>2017</v>
      </c>
      <c r="T66" s="205">
        <v>2018</v>
      </c>
      <c r="U66" s="205">
        <v>2019</v>
      </c>
      <c r="V66" s="205">
        <v>2020</v>
      </c>
      <c r="W66" s="303">
        <v>2021</v>
      </c>
    </row>
    <row r="67" spans="1:23">
      <c r="A67" s="396"/>
      <c r="B67" s="208" t="s">
        <v>3</v>
      </c>
      <c r="C67" s="473">
        <v>0</v>
      </c>
      <c r="D67" s="473">
        <v>0</v>
      </c>
      <c r="E67" s="473">
        <v>0</v>
      </c>
      <c r="F67" s="473">
        <v>0</v>
      </c>
      <c r="G67" s="473">
        <v>0</v>
      </c>
      <c r="H67" s="473">
        <v>0</v>
      </c>
      <c r="I67" s="473">
        <v>0</v>
      </c>
      <c r="J67" s="474">
        <v>1.0339447484882964</v>
      </c>
      <c r="K67" s="474">
        <v>1.5640425769978872</v>
      </c>
      <c r="L67" s="474">
        <v>1.2518511895775493</v>
      </c>
      <c r="M67" s="474">
        <v>1.2325042822171317</v>
      </c>
      <c r="N67" s="474">
        <v>1.095597461962263</v>
      </c>
      <c r="O67" s="475">
        <v>1.4118377031680382</v>
      </c>
      <c r="P67" s="475">
        <v>1.2769641859093102</v>
      </c>
      <c r="Q67" s="475">
        <v>1.0777945322159435</v>
      </c>
      <c r="R67" s="475">
        <v>1.6778362061871586</v>
      </c>
      <c r="S67" s="475">
        <v>1.6164687165328884</v>
      </c>
      <c r="T67" s="474">
        <v>1.4666350728089701</v>
      </c>
      <c r="U67" s="474">
        <v>1.4337887512746301</v>
      </c>
      <c r="V67" s="474">
        <v>1.4377755945926292</v>
      </c>
      <c r="W67" s="474">
        <v>1.343916864883375</v>
      </c>
    </row>
    <row r="68" spans="1:23">
      <c r="A68" s="396"/>
      <c r="B68" s="208" t="s">
        <v>5</v>
      </c>
      <c r="C68" s="474">
        <v>3.3432903530382698</v>
      </c>
      <c r="D68" s="474">
        <v>3.7887575050483577</v>
      </c>
      <c r="E68" s="474">
        <v>3.9013880901210727</v>
      </c>
      <c r="F68" s="474">
        <v>2.4127156261439762</v>
      </c>
      <c r="G68" s="474">
        <v>3.0224096832559959</v>
      </c>
      <c r="H68" s="474">
        <v>2.2090068561389162</v>
      </c>
      <c r="I68" s="474">
        <v>2.2784091407454863</v>
      </c>
      <c r="J68" s="474">
        <v>1.3141756713336654</v>
      </c>
      <c r="K68" s="474">
        <v>1.9824742653013707</v>
      </c>
      <c r="L68" s="474">
        <v>1.3277050236838082</v>
      </c>
      <c r="M68" s="474">
        <v>1.4203155985672196</v>
      </c>
      <c r="N68" s="474">
        <v>1.2837385620461264</v>
      </c>
      <c r="O68" s="475">
        <v>1.2423747253843129</v>
      </c>
      <c r="P68" s="475">
        <v>1.8851656790368216</v>
      </c>
      <c r="Q68" s="475">
        <v>1.2449801780748619</v>
      </c>
      <c r="R68" s="475">
        <v>1.6986172822119516</v>
      </c>
      <c r="S68" s="475">
        <v>1.7326719263935066</v>
      </c>
      <c r="T68" s="474">
        <v>1.7013921467804678</v>
      </c>
      <c r="U68" s="474">
        <v>1.8090217769212047</v>
      </c>
      <c r="V68" s="474">
        <v>1.6983250653039097</v>
      </c>
      <c r="W68" s="474">
        <v>1.5305525043792065</v>
      </c>
    </row>
    <row r="69" spans="1:23">
      <c r="A69" s="396"/>
      <c r="B69" s="208" t="s">
        <v>6</v>
      </c>
      <c r="C69" s="474">
        <v>3.0808476872393982</v>
      </c>
      <c r="D69" s="474">
        <v>2.7573511997200493</v>
      </c>
      <c r="E69" s="474">
        <v>2.2054896938426118</v>
      </c>
      <c r="F69" s="474">
        <v>2.5421297213353595</v>
      </c>
      <c r="G69" s="474">
        <v>2.7567363787520534</v>
      </c>
      <c r="H69" s="474">
        <v>2.3256242882836591</v>
      </c>
      <c r="I69" s="474">
        <v>2.0359009570689501</v>
      </c>
      <c r="J69" s="474">
        <v>1.9171574237893587</v>
      </c>
      <c r="K69" s="474">
        <v>1.9936906413853663</v>
      </c>
      <c r="L69" s="474">
        <v>1.799291463225519</v>
      </c>
      <c r="M69" s="474">
        <v>1.9841065139498884</v>
      </c>
      <c r="N69" s="474">
        <v>1.7953670123960765</v>
      </c>
      <c r="O69" s="475">
        <v>1.5889223110848048</v>
      </c>
      <c r="P69" s="475">
        <v>1.5292558836914214</v>
      </c>
      <c r="Q69" s="475">
        <v>1.5539602852549197</v>
      </c>
      <c r="R69" s="475">
        <v>2.1644768148992406</v>
      </c>
      <c r="S69" s="475">
        <v>1.9224690845355581</v>
      </c>
      <c r="T69" s="474">
        <v>1.8723920869881607</v>
      </c>
      <c r="U69" s="474">
        <v>1.8921321689352841</v>
      </c>
      <c r="V69" s="474">
        <v>1.9705683822211686</v>
      </c>
      <c r="W69" s="474">
        <v>1.694152654523424</v>
      </c>
    </row>
    <row r="70" spans="1:23">
      <c r="A70" s="396"/>
      <c r="B70" s="208" t="s">
        <v>7</v>
      </c>
      <c r="C70" s="474">
        <v>2.9381180607278004</v>
      </c>
      <c r="D70" s="474">
        <v>2.9394940672671375</v>
      </c>
      <c r="E70" s="474">
        <v>4.138464689324822</v>
      </c>
      <c r="F70" s="474">
        <v>2.6709229197651023</v>
      </c>
      <c r="G70" s="474">
        <v>2.2753340557571775</v>
      </c>
      <c r="H70" s="474">
        <v>1.7601081982635052</v>
      </c>
      <c r="I70" s="474">
        <v>2.3562250976510222</v>
      </c>
      <c r="J70" s="474">
        <v>2.5311470158635943</v>
      </c>
      <c r="K70" s="474">
        <v>2.4577557207300318</v>
      </c>
      <c r="L70" s="474">
        <v>2.7897645451777868</v>
      </c>
      <c r="M70" s="474">
        <v>2.2990790705083293</v>
      </c>
      <c r="N70" s="474">
        <v>2.0217235685256689</v>
      </c>
      <c r="O70" s="475">
        <v>1.7380408336630442</v>
      </c>
      <c r="P70" s="475">
        <v>1.6737584827000886</v>
      </c>
      <c r="Q70" s="475">
        <v>2.953326440703119</v>
      </c>
      <c r="R70" s="475">
        <v>2.5416649581053292</v>
      </c>
      <c r="S70" s="475">
        <v>2.5855884999856644</v>
      </c>
      <c r="T70" s="474">
        <v>2.3497343948361613</v>
      </c>
      <c r="U70" s="474">
        <v>2.4021519860427318</v>
      </c>
      <c r="V70" s="474">
        <v>2.3821504901659685</v>
      </c>
      <c r="W70" s="474">
        <v>1.9157302408892753</v>
      </c>
    </row>
    <row r="71" spans="1:23">
      <c r="A71" s="396"/>
      <c r="B71" s="208" t="s">
        <v>8</v>
      </c>
      <c r="C71" s="474">
        <v>4.0250137329424707</v>
      </c>
      <c r="D71" s="474">
        <v>3.3887559039531641</v>
      </c>
      <c r="E71" s="474">
        <v>4.0325115354370373</v>
      </c>
      <c r="F71" s="474">
        <v>3.3452751191768537</v>
      </c>
      <c r="G71" s="474">
        <v>3.0070840797354603</v>
      </c>
      <c r="H71" s="474">
        <v>2.8428907726749655</v>
      </c>
      <c r="I71" s="474">
        <v>2.5844788625362605</v>
      </c>
      <c r="J71" s="474">
        <v>3.1017224660780349</v>
      </c>
      <c r="K71" s="474">
        <v>3.528986202781796</v>
      </c>
      <c r="L71" s="474">
        <v>3.0629266558726078</v>
      </c>
      <c r="M71" s="474">
        <v>3.3785837351152153</v>
      </c>
      <c r="N71" s="474">
        <v>2.6778508049893053</v>
      </c>
      <c r="O71" s="475">
        <v>2.341339138935588</v>
      </c>
      <c r="P71" s="475">
        <v>2.252399742667794</v>
      </c>
      <c r="Q71" s="475">
        <v>2.9544166817271509</v>
      </c>
      <c r="R71" s="475">
        <v>3.441389227437134</v>
      </c>
      <c r="S71" s="475">
        <v>3.489496136296284</v>
      </c>
      <c r="T71" s="474">
        <v>3.1021498988746221</v>
      </c>
      <c r="U71" s="474">
        <v>3.2371549713827164</v>
      </c>
      <c r="V71" s="474">
        <v>3.2578677588769382</v>
      </c>
      <c r="W71" s="474">
        <v>2.7850472164052311</v>
      </c>
    </row>
    <row r="72" spans="1:23">
      <c r="A72" s="396"/>
      <c r="B72" s="208" t="s">
        <v>9</v>
      </c>
      <c r="C72" s="474">
        <v>8.8182993362030651</v>
      </c>
      <c r="D72" s="474">
        <v>10.017890643054812</v>
      </c>
      <c r="E72" s="474">
        <v>12.581835231253025</v>
      </c>
      <c r="F72" s="474">
        <v>7.8998101434718162</v>
      </c>
      <c r="G72" s="474">
        <v>7.9117657632013998</v>
      </c>
      <c r="H72" s="474">
        <v>9.6988775960426032</v>
      </c>
      <c r="I72" s="474">
        <v>11.454730172945368</v>
      </c>
      <c r="J72" s="474">
        <v>10.037757349748116</v>
      </c>
      <c r="K72" s="474">
        <v>8.2172673681747987</v>
      </c>
      <c r="L72" s="474">
        <v>6.2024260343836781</v>
      </c>
      <c r="M72" s="474">
        <v>6.5287111550139487</v>
      </c>
      <c r="N72" s="474">
        <v>5.8597583998783787</v>
      </c>
      <c r="O72" s="475">
        <v>6.3550313296925625</v>
      </c>
      <c r="P72" s="475">
        <v>7.261680086454521</v>
      </c>
      <c r="Q72" s="475">
        <v>5.2237576386679923</v>
      </c>
      <c r="R72" s="475">
        <v>8.8750650636551889</v>
      </c>
      <c r="S72" s="475">
        <v>8.5863249404114779</v>
      </c>
      <c r="T72" s="474">
        <v>8.5751547993550634</v>
      </c>
      <c r="U72" s="474">
        <v>8.7878348435839921</v>
      </c>
      <c r="V72" s="474">
        <v>8.5283106905877659</v>
      </c>
      <c r="W72" s="474">
        <v>6.8632127043080855</v>
      </c>
    </row>
    <row r="73" spans="1:23">
      <c r="A73" s="396"/>
      <c r="B73" s="208" t="s">
        <v>48</v>
      </c>
      <c r="C73" s="474">
        <v>27.264014276605199</v>
      </c>
      <c r="D73" s="474">
        <v>26.065422177694082</v>
      </c>
      <c r="E73" s="474">
        <v>25.472975778144583</v>
      </c>
      <c r="F73" s="474">
        <v>20.293520111466478</v>
      </c>
      <c r="G73" s="474">
        <v>18.540009505491795</v>
      </c>
      <c r="H73" s="474">
        <v>19.993316076315139</v>
      </c>
      <c r="I73" s="474">
        <v>17.595660567042955</v>
      </c>
      <c r="J73" s="474">
        <v>17.143779520984531</v>
      </c>
      <c r="K73" s="474">
        <v>19.467206995526578</v>
      </c>
      <c r="L73" s="474">
        <v>15.207969302793282</v>
      </c>
      <c r="M73" s="474">
        <v>16.911698952201906</v>
      </c>
      <c r="N73" s="474">
        <v>14.991034281766145</v>
      </c>
      <c r="O73" s="475">
        <v>15.874615143521575</v>
      </c>
      <c r="P73" s="475">
        <v>13.82469661520194</v>
      </c>
      <c r="Q73" s="475">
        <v>12.97527748032209</v>
      </c>
      <c r="R73" s="475">
        <v>22.003574740484591</v>
      </c>
      <c r="S73" s="475">
        <v>21.699925235436297</v>
      </c>
      <c r="T73" s="474">
        <v>21.28435223253614</v>
      </c>
      <c r="U73" s="474">
        <v>20.918960737467707</v>
      </c>
      <c r="V73" s="474">
        <v>21.424814103454199</v>
      </c>
      <c r="W73" s="474">
        <v>16.673455239901482</v>
      </c>
    </row>
    <row r="74" spans="1:23">
      <c r="A74" s="396"/>
      <c r="B74" s="208" t="s">
        <v>11</v>
      </c>
      <c r="C74" s="474">
        <v>4.1072841610925872</v>
      </c>
      <c r="D74" s="474">
        <v>4.3749923586721122</v>
      </c>
      <c r="E74" s="474">
        <v>5.0131473641033084</v>
      </c>
      <c r="F74" s="474">
        <v>3.3331967904600841</v>
      </c>
      <c r="G74" s="474">
        <v>3.1737705111796122</v>
      </c>
      <c r="H74" s="474">
        <v>3.5313251400305954</v>
      </c>
      <c r="I74" s="474">
        <v>4.2995529354813327</v>
      </c>
      <c r="J74" s="474">
        <v>3.5107329625269932</v>
      </c>
      <c r="K74" s="474">
        <v>2.9781760766900267</v>
      </c>
      <c r="L74" s="474">
        <v>2.4158604131368229</v>
      </c>
      <c r="M74" s="474">
        <v>2.891222090280368</v>
      </c>
      <c r="N74" s="474">
        <v>2.2962770893877997</v>
      </c>
      <c r="O74" s="475">
        <v>2.3276303844642858</v>
      </c>
      <c r="P74" s="475">
        <v>2.2723979555533189</v>
      </c>
      <c r="Q74" s="475">
        <v>2.8070891192464882</v>
      </c>
      <c r="R74" s="475">
        <v>4.2880934026540727</v>
      </c>
      <c r="S74" s="475">
        <v>3.9725434425935759</v>
      </c>
      <c r="T74" s="474">
        <v>3.9656312321357894</v>
      </c>
      <c r="U74" s="474">
        <v>4.0212015152220228</v>
      </c>
      <c r="V74" s="474">
        <v>3.9361613748660074</v>
      </c>
      <c r="W74" s="474">
        <v>3.2597287381300464</v>
      </c>
    </row>
    <row r="75" spans="1:23">
      <c r="A75" s="396"/>
      <c r="B75" s="208" t="s">
        <v>12</v>
      </c>
      <c r="C75" s="474">
        <v>5.6775472976757566</v>
      </c>
      <c r="D75" s="474">
        <v>6.4085685951006885</v>
      </c>
      <c r="E75" s="474">
        <v>6.5348718756966617</v>
      </c>
      <c r="F75" s="474">
        <v>4.8246800015100559</v>
      </c>
      <c r="G75" s="474">
        <v>5.0144823863097967</v>
      </c>
      <c r="H75" s="474">
        <v>4.8881701055960622</v>
      </c>
      <c r="I75" s="474">
        <v>4.8133650321120536</v>
      </c>
      <c r="J75" s="474">
        <v>5.0252440249581145</v>
      </c>
      <c r="K75" s="474">
        <v>3.8949258215781519</v>
      </c>
      <c r="L75" s="474">
        <v>3.1600298587224138</v>
      </c>
      <c r="M75" s="474">
        <v>3.3043646632961798</v>
      </c>
      <c r="N75" s="474">
        <v>3.0814684287584586</v>
      </c>
      <c r="O75" s="475">
        <v>3.2912019961889101</v>
      </c>
      <c r="P75" s="475">
        <v>3.1827102800839073</v>
      </c>
      <c r="Q75" s="475">
        <v>4.1812466500779912</v>
      </c>
      <c r="R75" s="475">
        <v>6.1449541383939623</v>
      </c>
      <c r="S75" s="475">
        <v>6.0102340698643246</v>
      </c>
      <c r="T75" s="474">
        <v>5.8284728321050254</v>
      </c>
      <c r="U75" s="474">
        <v>5.9946840021141368</v>
      </c>
      <c r="V75" s="474">
        <v>5.6130069479757037</v>
      </c>
      <c r="W75" s="474">
        <v>4.8206135603935367</v>
      </c>
    </row>
    <row r="76" spans="1:23">
      <c r="A76" s="396"/>
      <c r="B76" s="208" t="s">
        <v>604</v>
      </c>
      <c r="C76" s="473">
        <v>0</v>
      </c>
      <c r="D76" s="473">
        <v>0</v>
      </c>
      <c r="E76" s="473">
        <v>0</v>
      </c>
      <c r="F76" s="473">
        <v>0</v>
      </c>
      <c r="G76" s="473">
        <v>0</v>
      </c>
      <c r="H76" s="473">
        <v>0</v>
      </c>
      <c r="I76" s="473">
        <v>0</v>
      </c>
      <c r="J76" s="473">
        <v>0</v>
      </c>
      <c r="K76" s="473">
        <v>0</v>
      </c>
      <c r="L76" s="473">
        <v>0</v>
      </c>
      <c r="M76" s="473">
        <v>0</v>
      </c>
      <c r="N76" s="473">
        <v>0</v>
      </c>
      <c r="O76" s="473">
        <v>0</v>
      </c>
      <c r="P76" s="473">
        <v>0</v>
      </c>
      <c r="Q76" s="473">
        <v>0</v>
      </c>
      <c r="R76" s="473">
        <v>0</v>
      </c>
      <c r="S76" s="473">
        <v>0</v>
      </c>
      <c r="T76" s="473">
        <v>0</v>
      </c>
      <c r="U76" s="474">
        <v>4.6254054780209435</v>
      </c>
      <c r="V76" s="474">
        <v>4.4719504496871707</v>
      </c>
      <c r="W76" s="474">
        <v>4.0225433324113951</v>
      </c>
    </row>
    <row r="77" spans="1:23">
      <c r="A77" s="396"/>
      <c r="B77" s="208" t="s">
        <v>13</v>
      </c>
      <c r="C77" s="474">
        <v>11.972249082018269</v>
      </c>
      <c r="D77" s="474">
        <v>10.308856776155505</v>
      </c>
      <c r="E77" s="474">
        <v>12.459807647335147</v>
      </c>
      <c r="F77" s="474">
        <v>9.0715280919082062</v>
      </c>
      <c r="G77" s="474">
        <v>13.328920676585749</v>
      </c>
      <c r="H77" s="474">
        <v>15.21594091004008</v>
      </c>
      <c r="I77" s="474">
        <v>12.950037010575027</v>
      </c>
      <c r="J77" s="474">
        <v>12.168063484349847</v>
      </c>
      <c r="K77" s="474">
        <v>13.325299655683624</v>
      </c>
      <c r="L77" s="474">
        <v>10.182206261410714</v>
      </c>
      <c r="M77" s="474">
        <v>10.201005505918525</v>
      </c>
      <c r="N77" s="474">
        <v>9.1127828343433546</v>
      </c>
      <c r="O77" s="475">
        <v>9.283769484130211</v>
      </c>
      <c r="P77" s="475">
        <v>8.9668948699478648</v>
      </c>
      <c r="Q77" s="475">
        <v>9.9933283738612921</v>
      </c>
      <c r="R77" s="475">
        <v>15.833190289737695</v>
      </c>
      <c r="S77" s="475">
        <v>15.468418487164959</v>
      </c>
      <c r="T77" s="474">
        <v>14.962688181704561</v>
      </c>
      <c r="U77" s="474">
        <v>10.27394957495895</v>
      </c>
      <c r="V77" s="474">
        <v>10.069190528149903</v>
      </c>
      <c r="W77" s="474">
        <v>8.4512652547842002</v>
      </c>
    </row>
    <row r="78" spans="1:23">
      <c r="A78" s="396"/>
      <c r="B78" s="208" t="s">
        <v>14</v>
      </c>
      <c r="C78" s="474">
        <v>6.3279428638467019</v>
      </c>
      <c r="D78" s="474">
        <v>4.3420058551005933</v>
      </c>
      <c r="E78" s="474">
        <v>4.9463251795310716</v>
      </c>
      <c r="F78" s="474">
        <v>3.1498127021698821</v>
      </c>
      <c r="G78" s="474">
        <v>6.3565580120214991</v>
      </c>
      <c r="H78" s="474">
        <v>6.569548207279027</v>
      </c>
      <c r="I78" s="474">
        <v>6.7601847517164249</v>
      </c>
      <c r="J78" s="474">
        <v>6.4444194203353131</v>
      </c>
      <c r="K78" s="474">
        <v>7.6195424549610342</v>
      </c>
      <c r="L78" s="474">
        <v>5.5662873410957339</v>
      </c>
      <c r="M78" s="474">
        <v>5.3786404453070729</v>
      </c>
      <c r="N78" s="474">
        <v>5.1141039855942827</v>
      </c>
      <c r="O78" s="475">
        <v>5.2641786832603774</v>
      </c>
      <c r="P78" s="475">
        <v>5.2227608753083414</v>
      </c>
      <c r="Q78" s="475">
        <v>5.2591486708455992</v>
      </c>
      <c r="R78" s="475">
        <v>9.8397306174025552</v>
      </c>
      <c r="S78" s="475">
        <v>9.5621233325409118</v>
      </c>
      <c r="T78" s="474">
        <v>9.2585876633161099</v>
      </c>
      <c r="U78" s="474">
        <v>9.6261312259460983</v>
      </c>
      <c r="V78" s="474">
        <v>9.1566353501477522</v>
      </c>
      <c r="W78" s="474">
        <v>7.6480321111067218</v>
      </c>
    </row>
    <row r="79" spans="1:23">
      <c r="A79" s="396"/>
      <c r="B79" s="208" t="s">
        <v>15</v>
      </c>
      <c r="C79" s="473">
        <v>0</v>
      </c>
      <c r="D79" s="473">
        <v>0</v>
      </c>
      <c r="E79" s="473">
        <v>0</v>
      </c>
      <c r="F79" s="473">
        <v>0</v>
      </c>
      <c r="G79" s="473">
        <v>0</v>
      </c>
      <c r="H79" s="473">
        <v>0</v>
      </c>
      <c r="I79" s="473">
        <v>0</v>
      </c>
      <c r="J79" s="474">
        <v>1.7255894246000052</v>
      </c>
      <c r="K79" s="474">
        <v>2.7126845974233404</v>
      </c>
      <c r="L79" s="474">
        <v>2.018186364906069</v>
      </c>
      <c r="M79" s="474">
        <v>2.1254138810316463</v>
      </c>
      <c r="N79" s="474">
        <v>1.8731795457464435</v>
      </c>
      <c r="O79" s="475">
        <v>1.9387839768678805</v>
      </c>
      <c r="P79" s="475">
        <v>1.8915646900600682</v>
      </c>
      <c r="Q79" s="475">
        <v>1.8885567910810073</v>
      </c>
      <c r="R79" s="475">
        <v>3.314262258661862</v>
      </c>
      <c r="S79" s="475">
        <v>3.3206346657158523</v>
      </c>
      <c r="T79" s="474">
        <v>3.1007744993058961</v>
      </c>
      <c r="U79" s="474">
        <v>3.2170151316719848</v>
      </c>
      <c r="V79" s="474">
        <v>3.1067359294646684</v>
      </c>
      <c r="W79" s="474">
        <v>2.5224445862473166</v>
      </c>
    </row>
    <row r="80" spans="1:23">
      <c r="A80" s="396"/>
      <c r="B80" s="208" t="s">
        <v>16</v>
      </c>
      <c r="C80" s="474">
        <v>5.4897640887902295</v>
      </c>
      <c r="D80" s="474">
        <v>6.3285280295911353</v>
      </c>
      <c r="E80" s="474">
        <v>6.2007538715887724</v>
      </c>
      <c r="F80" s="474">
        <v>5.1316637097928561</v>
      </c>
      <c r="G80" s="474">
        <v>6.9778089263202645</v>
      </c>
      <c r="H80" s="474">
        <v>6.0758245811028084</v>
      </c>
      <c r="I80" s="474">
        <v>6.2223202018329147</v>
      </c>
      <c r="J80" s="474">
        <v>4.7650046024530859</v>
      </c>
      <c r="K80" s="474">
        <v>5.2345648014330708</v>
      </c>
      <c r="L80" s="474">
        <v>4.0762710433494114</v>
      </c>
      <c r="M80" s="474">
        <v>4.1682167751483084</v>
      </c>
      <c r="N80" s="474">
        <v>3.7752095990870749</v>
      </c>
      <c r="O80" s="475">
        <v>3.8628468778740448</v>
      </c>
      <c r="P80" s="475">
        <v>3.8851416422175151</v>
      </c>
      <c r="Q80" s="475">
        <v>3.9233918516383275</v>
      </c>
      <c r="R80" s="475">
        <v>7.0420368474110848</v>
      </c>
      <c r="S80" s="475">
        <v>7.0584205958227919</v>
      </c>
      <c r="T80" s="474">
        <v>6.7966332310906656</v>
      </c>
      <c r="U80" s="474">
        <v>6.8406250892201932</v>
      </c>
      <c r="V80" s="474">
        <v>6.7776681878138945</v>
      </c>
      <c r="W80" s="474">
        <v>5.6042862222924663</v>
      </c>
    </row>
    <row r="81" spans="1:23">
      <c r="A81" s="396"/>
      <c r="B81" s="208" t="s">
        <v>83</v>
      </c>
      <c r="C81" s="474">
        <v>2.1294686295799079</v>
      </c>
      <c r="D81" s="474">
        <v>2.1075178110936621</v>
      </c>
      <c r="E81" s="474">
        <v>2.8445792906029457</v>
      </c>
      <c r="F81" s="474">
        <v>1.8613798840205193</v>
      </c>
      <c r="G81" s="474">
        <v>1.4662412128138966</v>
      </c>
      <c r="H81" s="474">
        <v>1.4477380089551979</v>
      </c>
      <c r="I81" s="474">
        <v>2.2834939545025508</v>
      </c>
      <c r="J81" s="474">
        <v>2.1950093896840541</v>
      </c>
      <c r="K81" s="474">
        <v>1.5130743941100566</v>
      </c>
      <c r="L81" s="474">
        <v>1.6559020453439564</v>
      </c>
      <c r="M81" s="474">
        <v>1.8902778066009918</v>
      </c>
      <c r="N81" s="474">
        <v>1.7010784105636227</v>
      </c>
      <c r="O81" s="475">
        <v>1.9315695374617097</v>
      </c>
      <c r="P81" s="475">
        <v>1.5245270110694076</v>
      </c>
      <c r="Q81" s="475">
        <v>1.2676414946338446</v>
      </c>
      <c r="R81" s="475">
        <v>1.6105060663777044</v>
      </c>
      <c r="S81" s="475">
        <v>1.6075895373833955</v>
      </c>
      <c r="T81" s="474">
        <v>1.5201441502148856</v>
      </c>
      <c r="U81" s="474">
        <v>1.5257605297614911</v>
      </c>
      <c r="V81" s="474">
        <v>1.4618343462783343</v>
      </c>
      <c r="W81" s="474">
        <v>1.1579085173917052</v>
      </c>
    </row>
    <row r="82" spans="1:23">
      <c r="A82" s="396"/>
      <c r="B82" s="208" t="s">
        <v>18</v>
      </c>
      <c r="C82" s="474">
        <v>1.725337153848826</v>
      </c>
      <c r="D82" s="474">
        <v>2.1391652440898521</v>
      </c>
      <c r="E82" s="474">
        <v>1.9027345314101771</v>
      </c>
      <c r="F82" s="474">
        <v>1.1400487832238875</v>
      </c>
      <c r="G82" s="474">
        <v>1.1783959504567525</v>
      </c>
      <c r="H82" s="474">
        <v>1.4378419039360963</v>
      </c>
      <c r="I82" s="474">
        <v>1.7780508984617751</v>
      </c>
      <c r="J82" s="474">
        <v>1.7220586539673912</v>
      </c>
      <c r="K82" s="474">
        <v>1.5648128410613067</v>
      </c>
      <c r="L82" s="474">
        <v>1.2604024130439406</v>
      </c>
      <c r="M82" s="474">
        <v>1.3038761734687185</v>
      </c>
      <c r="N82" s="474">
        <v>1.0396840955048003</v>
      </c>
      <c r="O82" s="475">
        <v>1.1495993344945066</v>
      </c>
      <c r="P82" s="475">
        <v>1.2415245789603553</v>
      </c>
      <c r="Q82" s="475">
        <v>1.3585341551553536</v>
      </c>
      <c r="R82" s="475">
        <v>1.2520120107922095</v>
      </c>
      <c r="S82" s="475">
        <v>1.3059952186620203</v>
      </c>
      <c r="T82" s="474">
        <v>1.1454043891178887</v>
      </c>
      <c r="U82" s="474">
        <v>1.1514109813909605</v>
      </c>
      <c r="V82" s="474">
        <v>1.2189671849354566</v>
      </c>
      <c r="W82" s="474">
        <v>1.0595284312563382</v>
      </c>
    </row>
    <row r="83" spans="1:23">
      <c r="A83" s="396"/>
      <c r="B83" s="208" t="s">
        <v>19</v>
      </c>
      <c r="C83" s="474">
        <v>4.4451018452031335</v>
      </c>
      <c r="D83" s="474">
        <v>10.643719545220158</v>
      </c>
      <c r="E83" s="474">
        <v>31.875414177884061</v>
      </c>
      <c r="F83" s="474">
        <v>3.6108062502902571</v>
      </c>
      <c r="G83" s="474">
        <v>4.6249549907101759</v>
      </c>
      <c r="H83" s="474">
        <v>3.2062801364121092</v>
      </c>
      <c r="I83" s="474">
        <v>1.9238219348686312</v>
      </c>
      <c r="J83" s="474">
        <v>1.1497992229901144</v>
      </c>
      <c r="K83" s="474">
        <v>3.700688522894239</v>
      </c>
      <c r="L83" s="474">
        <v>9.2302735924348926</v>
      </c>
      <c r="M83" s="474">
        <v>4.2357090622483051</v>
      </c>
      <c r="N83" s="474">
        <v>4.4622513161275954</v>
      </c>
      <c r="O83" s="475">
        <v>8.0835729315375531</v>
      </c>
      <c r="P83" s="475">
        <v>6.3530830861716083</v>
      </c>
      <c r="Q83" s="475">
        <v>5.9728368243846672</v>
      </c>
      <c r="R83" s="475">
        <v>5.6474913847058916</v>
      </c>
      <c r="S83" s="475">
        <v>6.8184144364388697</v>
      </c>
      <c r="T83" s="474">
        <v>6.5513485501189708</v>
      </c>
      <c r="U83" s="474">
        <v>6.4258758793562372</v>
      </c>
      <c r="V83" s="474">
        <v>5.8046911579300113</v>
      </c>
      <c r="W83" s="474">
        <v>5.5682308243444361</v>
      </c>
    </row>
    <row r="84" spans="1:23">
      <c r="B84" s="203"/>
      <c r="C84" s="476"/>
      <c r="D84" s="476"/>
      <c r="E84" s="476"/>
      <c r="F84" s="476"/>
      <c r="G84" s="476"/>
      <c r="H84" s="476"/>
      <c r="I84" s="476"/>
      <c r="J84" s="476"/>
      <c r="K84" s="476"/>
      <c r="L84" s="476"/>
      <c r="M84" s="476"/>
      <c r="N84" s="476"/>
      <c r="O84" s="476"/>
      <c r="P84" s="476"/>
      <c r="Q84" s="476"/>
      <c r="R84" s="476"/>
      <c r="S84" s="476"/>
      <c r="T84" s="476"/>
      <c r="U84" s="483"/>
    </row>
    <row r="85" spans="1:23">
      <c r="B85" s="209" t="s">
        <v>20</v>
      </c>
      <c r="C85" s="478">
        <f>SUM(C67:C83)</f>
        <v>91.344278568811603</v>
      </c>
      <c r="D85" s="478">
        <f t="shared" ref="D85:L85" si="2">SUM(D67:D83)</f>
        <v>95.6110257117613</v>
      </c>
      <c r="E85" s="478">
        <f t="shared" si="2"/>
        <v>124.1102989562753</v>
      </c>
      <c r="F85" s="478">
        <f t="shared" si="2"/>
        <v>71.287489854735341</v>
      </c>
      <c r="G85" s="478">
        <f t="shared" si="2"/>
        <v>79.634472132591625</v>
      </c>
      <c r="H85" s="478">
        <f t="shared" si="2"/>
        <v>81.202492781070774</v>
      </c>
      <c r="I85" s="478">
        <f>SUM(I67:I83)</f>
        <v>79.336231517540739</v>
      </c>
      <c r="J85" s="478">
        <f t="shared" si="2"/>
        <v>75.785605382150521</v>
      </c>
      <c r="K85" s="478">
        <f t="shared" si="2"/>
        <v>81.755192936732669</v>
      </c>
      <c r="L85" s="478">
        <f t="shared" si="2"/>
        <v>71.207353548158181</v>
      </c>
      <c r="M85" s="478">
        <f t="shared" ref="M85:T85" si="3">SUM(M67:M83)</f>
        <v>69.253725710873752</v>
      </c>
      <c r="N85" s="478">
        <f t="shared" si="3"/>
        <v>62.18110539667741</v>
      </c>
      <c r="O85" s="478">
        <f t="shared" si="3"/>
        <v>67.685314391729406</v>
      </c>
      <c r="P85" s="478">
        <f t="shared" si="3"/>
        <v>64.244525665034274</v>
      </c>
      <c r="Q85" s="478">
        <f t="shared" si="3"/>
        <v>64.635287167890638</v>
      </c>
      <c r="R85" s="478">
        <f t="shared" si="3"/>
        <v>97.374901309117618</v>
      </c>
      <c r="S85" s="478">
        <f t="shared" si="3"/>
        <v>96.757318325778371</v>
      </c>
      <c r="T85" s="478">
        <f t="shared" si="3"/>
        <v>93.48149536128939</v>
      </c>
      <c r="U85" s="478">
        <f>SUM(U67:U83)</f>
        <v>94.183104643271292</v>
      </c>
      <c r="V85" s="478">
        <f>SUM(V67:V83)</f>
        <v>92.31665354245149</v>
      </c>
      <c r="W85" s="479">
        <f>SUM(W67:W83)</f>
        <v>76.920649003648251</v>
      </c>
    </row>
    <row r="86" spans="1:23">
      <c r="B86" s="188" t="s">
        <v>106</v>
      </c>
      <c r="P86" s="199"/>
    </row>
    <row r="87" spans="1:23">
      <c r="B87" s="187" t="s">
        <v>456</v>
      </c>
      <c r="P87" s="199"/>
    </row>
    <row r="88" spans="1:23">
      <c r="B88" s="184"/>
      <c r="P88" s="199"/>
    </row>
    <row r="89" spans="1:23">
      <c r="P89" s="199"/>
    </row>
  </sheetData>
  <phoneticPr fontId="14" type="noConversion"/>
  <hyperlinks>
    <hyperlink ref="O3" location="'Indice Regiones'!A1" display="&lt; Volver &gt;" xr:uid="{00000000-0004-0000-0B00-000000000000}"/>
    <hyperlink ref="H33" location="'Indice Regiones'!A1" display="&lt; Volver &gt;" xr:uid="{00000000-0004-0000-0B00-000001000000}"/>
    <hyperlink ref="O64" location="'Indice Regiones'!A1" display="&lt; Volver &gt;" xr:uid="{00000000-0004-0000-0B00-000002000000}"/>
  </hyperlinks>
  <pageMargins left="0.75" right="0.75" top="1" bottom="1" header="0" footer="0"/>
  <pageSetup orientation="portrait" r:id="rId1"/>
  <headerFooter alignWithMargins="0"/>
  <ignoredErrors>
    <ignoredError sqref="C54:E54 C85:U85"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B1:W118"/>
  <sheetViews>
    <sheetView showGridLines="0" zoomScale="90" zoomScaleNormal="90" workbookViewId="0">
      <selection activeCell="J96" sqref="J96"/>
    </sheetView>
  </sheetViews>
  <sheetFormatPr baseColWidth="10" defaultColWidth="13.28515625" defaultRowHeight="12"/>
  <cols>
    <col min="1" max="1" width="3.7109375" style="216" customWidth="1"/>
    <col min="2" max="2" width="15.85546875" style="191" customWidth="1"/>
    <col min="3" max="4" width="12.140625" style="191" customWidth="1"/>
    <col min="5" max="10" width="12.140625" style="193" customWidth="1"/>
    <col min="11" max="11" width="12.140625" style="241" customWidth="1"/>
    <col min="12" max="12" width="12.140625" style="266" customWidth="1"/>
    <col min="13" max="13" width="12.5703125" style="216" bestFit="1" customWidth="1"/>
    <col min="14" max="14" width="12.42578125" style="216" customWidth="1"/>
    <col min="15" max="15" width="11.42578125" style="216" customWidth="1"/>
    <col min="16" max="17" width="11" style="267" customWidth="1"/>
    <col min="18" max="19" width="12.42578125" style="267" customWidth="1"/>
    <col min="20" max="20" width="12.42578125" style="216" customWidth="1"/>
    <col min="21" max="16384" width="13.28515625" style="216"/>
  </cols>
  <sheetData>
    <row r="1" spans="2:23">
      <c r="B1" s="186" t="s">
        <v>174</v>
      </c>
      <c r="C1" s="186"/>
      <c r="D1" s="186"/>
    </row>
    <row r="2" spans="2:23">
      <c r="B2" s="186" t="s">
        <v>128</v>
      </c>
      <c r="C2" s="186"/>
      <c r="D2" s="186"/>
    </row>
    <row r="3" spans="2:23" ht="12.75">
      <c r="B3" s="276" t="s">
        <v>813</v>
      </c>
      <c r="C3" s="211"/>
      <c r="D3" s="211"/>
      <c r="M3" s="199"/>
    </row>
    <row r="4" spans="2:23" ht="14.25" customHeight="1">
      <c r="B4" s="1" t="s">
        <v>787</v>
      </c>
      <c r="C4" s="185"/>
      <c r="D4" s="185"/>
      <c r="N4" s="199"/>
      <c r="O4" s="104" t="s">
        <v>182</v>
      </c>
    </row>
    <row r="5" spans="2:23" ht="12.75">
      <c r="B5" s="2" t="s">
        <v>788</v>
      </c>
      <c r="N5" s="199"/>
      <c r="O5" s="199"/>
    </row>
    <row r="6" spans="2:23">
      <c r="B6" s="204" t="s">
        <v>2</v>
      </c>
      <c r="C6" s="205">
        <v>2001</v>
      </c>
      <c r="D6" s="205" t="s">
        <v>32</v>
      </c>
      <c r="E6" s="206">
        <v>2003</v>
      </c>
      <c r="F6" s="206">
        <v>2004</v>
      </c>
      <c r="G6" s="206">
        <v>2005</v>
      </c>
      <c r="H6" s="206">
        <v>2006</v>
      </c>
      <c r="I6" s="206">
        <v>2007</v>
      </c>
      <c r="J6" s="206">
        <v>2008</v>
      </c>
      <c r="K6" s="205">
        <v>2009</v>
      </c>
      <c r="L6" s="205">
        <v>2010</v>
      </c>
      <c r="M6" s="205">
        <v>2011</v>
      </c>
      <c r="N6" s="205">
        <v>2012</v>
      </c>
      <c r="O6" s="206">
        <v>2013</v>
      </c>
      <c r="P6" s="206">
        <v>2014</v>
      </c>
      <c r="Q6" s="205">
        <v>2015</v>
      </c>
      <c r="R6" s="205" t="s">
        <v>816</v>
      </c>
      <c r="S6" s="205" t="s">
        <v>605</v>
      </c>
      <c r="T6" s="205" t="s">
        <v>606</v>
      </c>
      <c r="U6" s="205" t="s">
        <v>817</v>
      </c>
      <c r="V6" s="205" t="s">
        <v>818</v>
      </c>
      <c r="W6" s="303" t="s">
        <v>819</v>
      </c>
    </row>
    <row r="7" spans="2:23">
      <c r="B7" s="208" t="s">
        <v>3</v>
      </c>
      <c r="C7" s="473">
        <v>0</v>
      </c>
      <c r="D7" s="473">
        <v>0</v>
      </c>
      <c r="E7" s="473">
        <v>0</v>
      </c>
      <c r="F7" s="473">
        <v>0</v>
      </c>
      <c r="G7" s="473">
        <v>0</v>
      </c>
      <c r="H7" s="473">
        <v>0</v>
      </c>
      <c r="I7" s="473">
        <v>0</v>
      </c>
      <c r="J7" s="474">
        <v>27.553891018253193</v>
      </c>
      <c r="K7" s="474">
        <v>34.362138397384321</v>
      </c>
      <c r="L7" s="474">
        <v>31.369135985869043</v>
      </c>
      <c r="M7" s="474">
        <v>52.860040482588687</v>
      </c>
      <c r="N7" s="474">
        <v>51.299272145345739</v>
      </c>
      <c r="O7" s="475">
        <v>48.573253968534829</v>
      </c>
      <c r="P7" s="475">
        <v>38.538838115651757</v>
      </c>
      <c r="Q7" s="475">
        <v>66.346173913906668</v>
      </c>
      <c r="R7" s="475">
        <v>94.823800555543741</v>
      </c>
      <c r="S7" s="475">
        <v>81.003213435659603</v>
      </c>
      <c r="T7" s="474">
        <v>65.479013247265627</v>
      </c>
      <c r="U7" s="474">
        <v>78.953280712665475</v>
      </c>
      <c r="V7" s="474">
        <v>55.885878886074366</v>
      </c>
      <c r="W7" s="474">
        <v>55.009294453883342</v>
      </c>
    </row>
    <row r="8" spans="2:23">
      <c r="B8" s="208" t="s">
        <v>5</v>
      </c>
      <c r="C8" s="474">
        <v>41.767850708343431</v>
      </c>
      <c r="D8" s="474">
        <v>27.789501154071019</v>
      </c>
      <c r="E8" s="474">
        <v>29.373414981206611</v>
      </c>
      <c r="F8" s="474">
        <v>35.900442858695307</v>
      </c>
      <c r="G8" s="474">
        <v>31.771025347777229</v>
      </c>
      <c r="H8" s="474">
        <v>42.203597329677415</v>
      </c>
      <c r="I8" s="474">
        <v>43.012961440665059</v>
      </c>
      <c r="J8" s="474">
        <v>28.308564688631073</v>
      </c>
      <c r="K8" s="474">
        <v>37.109275670138153</v>
      </c>
      <c r="L8" s="474">
        <v>43.900157429621579</v>
      </c>
      <c r="M8" s="474">
        <v>63.515181976630032</v>
      </c>
      <c r="N8" s="474">
        <v>60.233904787076121</v>
      </c>
      <c r="O8" s="475">
        <v>64.735790658798834</v>
      </c>
      <c r="P8" s="475">
        <v>60.547381474861503</v>
      </c>
      <c r="Q8" s="475">
        <v>62.660324936778281</v>
      </c>
      <c r="R8" s="475">
        <v>64.172896956587891</v>
      </c>
      <c r="S8" s="475">
        <v>61.996289080961382</v>
      </c>
      <c r="T8" s="474">
        <v>73.212801010181877</v>
      </c>
      <c r="U8" s="474">
        <v>70.244274642765745</v>
      </c>
      <c r="V8" s="474">
        <v>49.382301502719571</v>
      </c>
      <c r="W8" s="474">
        <v>54.139619634649065</v>
      </c>
    </row>
    <row r="9" spans="2:23">
      <c r="B9" s="208" t="s">
        <v>6</v>
      </c>
      <c r="C9" s="474">
        <v>46.225499750472345</v>
      </c>
      <c r="D9" s="474">
        <v>43.803647390896387</v>
      </c>
      <c r="E9" s="474">
        <v>58.049985717491893</v>
      </c>
      <c r="F9" s="474">
        <v>53.577119815298659</v>
      </c>
      <c r="G9" s="474">
        <v>64.525614091199429</v>
      </c>
      <c r="H9" s="474">
        <v>69.418620418325048</v>
      </c>
      <c r="I9" s="474">
        <v>77.568475932478549</v>
      </c>
      <c r="J9" s="474">
        <v>94.549486176370706</v>
      </c>
      <c r="K9" s="474">
        <v>91.942132496191832</v>
      </c>
      <c r="L9" s="474">
        <v>99.214558499760514</v>
      </c>
      <c r="M9" s="474">
        <v>108.67513162822395</v>
      </c>
      <c r="N9" s="474">
        <v>103.97853955995521</v>
      </c>
      <c r="O9" s="475">
        <v>116.33475261417632</v>
      </c>
      <c r="P9" s="475">
        <v>116.0974429519064</v>
      </c>
      <c r="Q9" s="475">
        <v>128.30060447022535</v>
      </c>
      <c r="R9" s="475">
        <v>135.8014677634676</v>
      </c>
      <c r="S9" s="475">
        <v>143.24802954665361</v>
      </c>
      <c r="T9" s="474">
        <v>117.84932651186092</v>
      </c>
      <c r="U9" s="474">
        <v>115.00443224444184</v>
      </c>
      <c r="V9" s="474">
        <v>103.25398976109176</v>
      </c>
      <c r="W9" s="474">
        <v>85.44464814887985</v>
      </c>
    </row>
    <row r="10" spans="2:23">
      <c r="B10" s="208" t="s">
        <v>7</v>
      </c>
      <c r="C10" s="474">
        <v>42.388996267408352</v>
      </c>
      <c r="D10" s="474">
        <v>38.542647644202518</v>
      </c>
      <c r="E10" s="474">
        <v>31.158788470280331</v>
      </c>
      <c r="F10" s="474">
        <v>36.288300942958386</v>
      </c>
      <c r="G10" s="474">
        <v>40.383175126553517</v>
      </c>
      <c r="H10" s="474">
        <v>40.16590460436025</v>
      </c>
      <c r="I10" s="474">
        <v>32.946981065203317</v>
      </c>
      <c r="J10" s="474">
        <v>68.061438341632865</v>
      </c>
      <c r="K10" s="474">
        <v>67.331803405822853</v>
      </c>
      <c r="L10" s="474">
        <v>60.9633361857286</v>
      </c>
      <c r="M10" s="474">
        <v>64.605985587542889</v>
      </c>
      <c r="N10" s="474">
        <v>64.952936523381524</v>
      </c>
      <c r="O10" s="475">
        <v>68.9348620833903</v>
      </c>
      <c r="P10" s="475">
        <v>75.256160030733668</v>
      </c>
      <c r="Q10" s="475">
        <v>55.481236230100443</v>
      </c>
      <c r="R10" s="475">
        <v>93.864434871276217</v>
      </c>
      <c r="S10" s="475">
        <v>96.515720229539397</v>
      </c>
      <c r="T10" s="474">
        <v>77.006522915277287</v>
      </c>
      <c r="U10" s="474">
        <v>91.06983807816404</v>
      </c>
      <c r="V10" s="474">
        <v>91.632534218012012</v>
      </c>
      <c r="W10" s="474">
        <v>82.754547130796695</v>
      </c>
    </row>
    <row r="11" spans="2:23">
      <c r="B11" s="208" t="s">
        <v>8</v>
      </c>
      <c r="C11" s="474">
        <v>36.695327792346717</v>
      </c>
      <c r="D11" s="474">
        <v>44.934741280831311</v>
      </c>
      <c r="E11" s="474">
        <v>39.160098023887549</v>
      </c>
      <c r="F11" s="474">
        <v>59.947325058703335</v>
      </c>
      <c r="G11" s="474">
        <v>62.92694117094203</v>
      </c>
      <c r="H11" s="474">
        <v>72.165670095100737</v>
      </c>
      <c r="I11" s="474">
        <v>74.735368530104651</v>
      </c>
      <c r="J11" s="474">
        <v>82.741882054788036</v>
      </c>
      <c r="K11" s="474">
        <v>91.894414161991307</v>
      </c>
      <c r="L11" s="474">
        <v>82.521780403495853</v>
      </c>
      <c r="M11" s="474">
        <v>95.741739087284799</v>
      </c>
      <c r="N11" s="474">
        <v>92.984381440152717</v>
      </c>
      <c r="O11" s="475">
        <v>86.587296447277197</v>
      </c>
      <c r="P11" s="475">
        <v>100.46182795504275</v>
      </c>
      <c r="Q11" s="475">
        <v>101.73413840237262</v>
      </c>
      <c r="R11" s="475">
        <v>105.95432453987306</v>
      </c>
      <c r="S11" s="475">
        <v>110.17123840837341</v>
      </c>
      <c r="T11" s="474">
        <v>96.132348962478247</v>
      </c>
      <c r="U11" s="474">
        <v>99.803310806533219</v>
      </c>
      <c r="V11" s="474">
        <v>77.748887601355662</v>
      </c>
      <c r="W11" s="474">
        <v>85.176145508185499</v>
      </c>
    </row>
    <row r="12" spans="2:23" ht="12.75" customHeight="1">
      <c r="B12" s="208" t="s">
        <v>9</v>
      </c>
      <c r="C12" s="474">
        <v>45.261447220346192</v>
      </c>
      <c r="D12" s="474">
        <v>54.714815184905156</v>
      </c>
      <c r="E12" s="474">
        <v>53.577162261671077</v>
      </c>
      <c r="F12" s="474">
        <v>57.850714491611228</v>
      </c>
      <c r="G12" s="474">
        <v>55.907808200725896</v>
      </c>
      <c r="H12" s="474">
        <v>57.621765511402486</v>
      </c>
      <c r="I12" s="474">
        <v>58.218035481895335</v>
      </c>
      <c r="J12" s="474">
        <v>78.983948978231297</v>
      </c>
      <c r="K12" s="474">
        <v>79.918327107716294</v>
      </c>
      <c r="L12" s="474">
        <v>89.77996968633984</v>
      </c>
      <c r="M12" s="474">
        <v>110.39672253629539</v>
      </c>
      <c r="N12" s="474">
        <v>97.726919535427683</v>
      </c>
      <c r="O12" s="475">
        <v>112.27026526538451</v>
      </c>
      <c r="P12" s="475">
        <v>110.33674457468996</v>
      </c>
      <c r="Q12" s="475">
        <v>120.20033887577755</v>
      </c>
      <c r="R12" s="475">
        <v>127.14745439385554</v>
      </c>
      <c r="S12" s="475">
        <v>122.85516954704606</v>
      </c>
      <c r="T12" s="474">
        <v>110.33560299591522</v>
      </c>
      <c r="U12" s="474">
        <v>113.8435493782073</v>
      </c>
      <c r="V12" s="474">
        <v>97.675288949110723</v>
      </c>
      <c r="W12" s="474">
        <v>101.9489575513322</v>
      </c>
    </row>
    <row r="13" spans="2:23">
      <c r="B13" s="208" t="s">
        <v>10</v>
      </c>
      <c r="C13" s="474">
        <v>76.890068424639836</v>
      </c>
      <c r="D13" s="474">
        <v>78.311027808318258</v>
      </c>
      <c r="E13" s="474">
        <v>86.378853077857528</v>
      </c>
      <c r="F13" s="474">
        <v>131.25014523182415</v>
      </c>
      <c r="G13" s="474">
        <v>102.8770483179958</v>
      </c>
      <c r="H13" s="474">
        <v>128.68790155875584</v>
      </c>
      <c r="I13" s="474">
        <v>146.49588056976299</v>
      </c>
      <c r="J13" s="474">
        <v>161.11604288789883</v>
      </c>
      <c r="K13" s="474">
        <v>170.13339444166058</v>
      </c>
      <c r="L13" s="474">
        <v>163.54249492625038</v>
      </c>
      <c r="M13" s="474">
        <v>194.2493259938266</v>
      </c>
      <c r="N13" s="474">
        <v>171.84808607991994</v>
      </c>
      <c r="O13" s="475">
        <v>165.91562265805891</v>
      </c>
      <c r="P13" s="475">
        <v>177.3434653915518</v>
      </c>
      <c r="Q13" s="475">
        <v>188.14417826127965</v>
      </c>
      <c r="R13" s="475">
        <v>210.34460497698234</v>
      </c>
      <c r="S13" s="475">
        <v>186.00699536246702</v>
      </c>
      <c r="T13" s="474">
        <v>170.17950172906825</v>
      </c>
      <c r="U13" s="474">
        <v>180.50248318065951</v>
      </c>
      <c r="V13" s="474">
        <v>168.84243022196074</v>
      </c>
      <c r="W13" s="474">
        <v>181.36823791273198</v>
      </c>
    </row>
    <row r="14" spans="2:23">
      <c r="B14" s="208" t="s">
        <v>11</v>
      </c>
      <c r="C14" s="474">
        <v>30.923934808606695</v>
      </c>
      <c r="D14" s="474">
        <v>34.00234958406984</v>
      </c>
      <c r="E14" s="474">
        <v>34.478593768167237</v>
      </c>
      <c r="F14" s="474">
        <v>45.335716972228091</v>
      </c>
      <c r="G14" s="474">
        <v>43.575382922413482</v>
      </c>
      <c r="H14" s="474">
        <v>58.63711868304987</v>
      </c>
      <c r="I14" s="474">
        <v>62.011363923004602</v>
      </c>
      <c r="J14" s="474">
        <v>79.994723803813898</v>
      </c>
      <c r="K14" s="474">
        <v>72.679031213322162</v>
      </c>
      <c r="L14" s="474">
        <v>64.153923244653171</v>
      </c>
      <c r="M14" s="474">
        <v>92.010523916303853</v>
      </c>
      <c r="N14" s="474">
        <v>100.07324327025384</v>
      </c>
      <c r="O14" s="475">
        <v>97.19262417202998</v>
      </c>
      <c r="P14" s="475">
        <v>93.704467100742477</v>
      </c>
      <c r="Q14" s="475">
        <v>90.496191557943675</v>
      </c>
      <c r="R14" s="475">
        <v>100.74458324256419</v>
      </c>
      <c r="S14" s="475">
        <v>100.31136398390716</v>
      </c>
      <c r="T14" s="474">
        <v>101.59568025433033</v>
      </c>
      <c r="U14" s="474">
        <v>99.5726422245354</v>
      </c>
      <c r="V14" s="474">
        <v>90.35752945463949</v>
      </c>
      <c r="W14" s="474">
        <v>87.466773348084345</v>
      </c>
    </row>
    <row r="15" spans="2:23">
      <c r="B15" s="208" t="s">
        <v>12</v>
      </c>
      <c r="C15" s="474">
        <v>38.46272235437219</v>
      </c>
      <c r="D15" s="474">
        <v>37.834132963341922</v>
      </c>
      <c r="E15" s="474">
        <v>46.817906921497062</v>
      </c>
      <c r="F15" s="474">
        <v>60.138300553256016</v>
      </c>
      <c r="G15" s="474">
        <v>79.078586196081034</v>
      </c>
      <c r="H15" s="474">
        <v>62.920413743996228</v>
      </c>
      <c r="I15" s="474">
        <v>71.152211480186779</v>
      </c>
      <c r="J15" s="474">
        <v>69.239350080416997</v>
      </c>
      <c r="K15" s="474">
        <v>100.52454306815913</v>
      </c>
      <c r="L15" s="474">
        <v>82.929157228119578</v>
      </c>
      <c r="M15" s="474">
        <v>104.3671187147185</v>
      </c>
      <c r="N15" s="474">
        <v>107.00822068846479</v>
      </c>
      <c r="O15" s="475">
        <v>105.70203754275701</v>
      </c>
      <c r="P15" s="475">
        <v>93.456959888931848</v>
      </c>
      <c r="Q15" s="475">
        <v>107.8832649823255</v>
      </c>
      <c r="R15" s="475">
        <v>119.17711929757859</v>
      </c>
      <c r="S15" s="475">
        <v>116.88206212786541</v>
      </c>
      <c r="T15" s="474">
        <v>120.29143410928249</v>
      </c>
      <c r="U15" s="474">
        <v>125.38069641698878</v>
      </c>
      <c r="V15" s="474">
        <v>117.74696159814162</v>
      </c>
      <c r="W15" s="474">
        <v>101.23028040091141</v>
      </c>
    </row>
    <row r="16" spans="2:23">
      <c r="B16" s="208" t="s">
        <v>604</v>
      </c>
      <c r="C16" s="473">
        <v>0</v>
      </c>
      <c r="D16" s="473">
        <v>0</v>
      </c>
      <c r="E16" s="473">
        <v>0</v>
      </c>
      <c r="F16" s="473">
        <v>0</v>
      </c>
      <c r="G16" s="473">
        <v>0</v>
      </c>
      <c r="H16" s="473">
        <v>0</v>
      </c>
      <c r="I16" s="473">
        <v>0</v>
      </c>
      <c r="J16" s="473">
        <v>0</v>
      </c>
      <c r="K16" s="473">
        <v>0</v>
      </c>
      <c r="L16" s="473">
        <v>0</v>
      </c>
      <c r="M16" s="473">
        <v>0</v>
      </c>
      <c r="N16" s="473">
        <v>0</v>
      </c>
      <c r="O16" s="473">
        <v>0</v>
      </c>
      <c r="P16" s="473">
        <v>0</v>
      </c>
      <c r="Q16" s="473">
        <v>0</v>
      </c>
      <c r="R16" s="473">
        <v>0</v>
      </c>
      <c r="S16" s="473">
        <v>0</v>
      </c>
      <c r="T16" s="473">
        <v>0</v>
      </c>
      <c r="U16" s="474">
        <v>69.175853358103936</v>
      </c>
      <c r="V16" s="474">
        <v>54.741601866100815</v>
      </c>
      <c r="W16" s="474">
        <v>52.410425803732537</v>
      </c>
    </row>
    <row r="17" spans="2:23">
      <c r="B17" s="208" t="s">
        <v>13</v>
      </c>
      <c r="C17" s="474">
        <v>42.330974569639046</v>
      </c>
      <c r="D17" s="474">
        <v>65.491395410104943</v>
      </c>
      <c r="E17" s="474">
        <v>76.074725635011816</v>
      </c>
      <c r="F17" s="474">
        <v>103.234254235961</v>
      </c>
      <c r="G17" s="474">
        <v>104.06362185834989</v>
      </c>
      <c r="H17" s="474">
        <v>100.42847377094941</v>
      </c>
      <c r="I17" s="474">
        <v>103.09224368028541</v>
      </c>
      <c r="J17" s="474">
        <v>111.00129783301632</v>
      </c>
      <c r="K17" s="474">
        <v>159.17689927153131</v>
      </c>
      <c r="L17" s="474">
        <v>138.10905070381651</v>
      </c>
      <c r="M17" s="474">
        <v>188.4706032407193</v>
      </c>
      <c r="N17" s="474">
        <v>173.91137295137858</v>
      </c>
      <c r="O17" s="475">
        <v>161.34753463724118</v>
      </c>
      <c r="P17" s="475">
        <v>165.83067827878352</v>
      </c>
      <c r="Q17" s="475">
        <v>185.83052642854051</v>
      </c>
      <c r="R17" s="475">
        <v>188.60972401607572</v>
      </c>
      <c r="S17" s="475">
        <v>198.74633506592255</v>
      </c>
      <c r="T17" s="474">
        <v>179.04770234927574</v>
      </c>
      <c r="U17" s="474">
        <v>142.46544901239693</v>
      </c>
      <c r="V17" s="474">
        <v>124.11061026999167</v>
      </c>
      <c r="W17" s="474">
        <v>112.7392916880688</v>
      </c>
    </row>
    <row r="18" spans="2:23">
      <c r="B18" s="208" t="s">
        <v>14</v>
      </c>
      <c r="C18" s="474">
        <v>50.309664007988978</v>
      </c>
      <c r="D18" s="474">
        <v>45.422291023448572</v>
      </c>
      <c r="E18" s="474">
        <v>58.570910550414261</v>
      </c>
      <c r="F18" s="474">
        <v>69.661886082433369</v>
      </c>
      <c r="G18" s="474">
        <v>68.022068233885875</v>
      </c>
      <c r="H18" s="474">
        <v>53.883277234498806</v>
      </c>
      <c r="I18" s="474">
        <v>60.542795391353792</v>
      </c>
      <c r="J18" s="474">
        <v>86.960074046680035</v>
      </c>
      <c r="K18" s="474">
        <v>95.574987856982489</v>
      </c>
      <c r="L18" s="474">
        <v>97.688957219670129</v>
      </c>
      <c r="M18" s="474">
        <v>116.55855566499164</v>
      </c>
      <c r="N18" s="474">
        <v>131.95600350027459</v>
      </c>
      <c r="O18" s="475">
        <v>143.26817587736872</v>
      </c>
      <c r="P18" s="475">
        <v>128.60494607452708</v>
      </c>
      <c r="Q18" s="475">
        <v>150.03045765766049</v>
      </c>
      <c r="R18" s="475">
        <v>172.02991106296602</v>
      </c>
      <c r="S18" s="475">
        <v>178.61074384209957</v>
      </c>
      <c r="T18" s="474">
        <v>171.989104391192</v>
      </c>
      <c r="U18" s="474">
        <v>178.88904957658352</v>
      </c>
      <c r="V18" s="474">
        <v>168.80853477541297</v>
      </c>
      <c r="W18" s="474">
        <v>159.03694996509805</v>
      </c>
    </row>
    <row r="19" spans="2:23">
      <c r="B19" s="208" t="s">
        <v>15</v>
      </c>
      <c r="C19" s="473">
        <v>0</v>
      </c>
      <c r="D19" s="473">
        <v>0</v>
      </c>
      <c r="E19" s="473">
        <v>0</v>
      </c>
      <c r="F19" s="473">
        <v>0</v>
      </c>
      <c r="G19" s="473">
        <v>0</v>
      </c>
      <c r="H19" s="473">
        <v>0</v>
      </c>
      <c r="I19" s="473">
        <v>0</v>
      </c>
      <c r="J19" s="474">
        <v>33.942065967107098</v>
      </c>
      <c r="K19" s="474">
        <v>56.781189849951424</v>
      </c>
      <c r="L19" s="474">
        <v>51.504211972958849</v>
      </c>
      <c r="M19" s="474">
        <v>69.276810958717931</v>
      </c>
      <c r="N19" s="474">
        <v>73.412105356122666</v>
      </c>
      <c r="O19" s="475">
        <v>78.759648543004431</v>
      </c>
      <c r="P19" s="475">
        <v>67.542883905338442</v>
      </c>
      <c r="Q19" s="475">
        <v>75.809327802935982</v>
      </c>
      <c r="R19" s="475">
        <v>88.07132224821315</v>
      </c>
      <c r="S19" s="475">
        <v>77.165086400327084</v>
      </c>
      <c r="T19" s="474">
        <v>75.921883337047873</v>
      </c>
      <c r="U19" s="474">
        <v>78.621650093042092</v>
      </c>
      <c r="V19" s="474">
        <v>59.853477469082954</v>
      </c>
      <c r="W19" s="474">
        <v>66.283908227639714</v>
      </c>
    </row>
    <row r="20" spans="2:23">
      <c r="B20" s="208" t="s">
        <v>16</v>
      </c>
      <c r="C20" s="474">
        <v>60.355040172911423</v>
      </c>
      <c r="D20" s="474">
        <v>59.808189637939684</v>
      </c>
      <c r="E20" s="474">
        <v>63.360318843490781</v>
      </c>
      <c r="F20" s="474">
        <v>81.313823381661166</v>
      </c>
      <c r="G20" s="474">
        <v>67.540311789115179</v>
      </c>
      <c r="H20" s="474">
        <v>95.861963640438503</v>
      </c>
      <c r="I20" s="474">
        <v>116.24795198089228</v>
      </c>
      <c r="J20" s="474">
        <v>112.90147207996372</v>
      </c>
      <c r="K20" s="474">
        <v>159.40089871777681</v>
      </c>
      <c r="L20" s="474">
        <v>124.91660965339354</v>
      </c>
      <c r="M20" s="474">
        <v>133.76873190915811</v>
      </c>
      <c r="N20" s="474">
        <v>123.08034070958261</v>
      </c>
      <c r="O20" s="475">
        <v>113.24783405834532</v>
      </c>
      <c r="P20" s="475">
        <v>129.5214488600204</v>
      </c>
      <c r="Q20" s="475">
        <v>151.07848297956767</v>
      </c>
      <c r="R20" s="475">
        <v>136.12429856876139</v>
      </c>
      <c r="S20" s="475">
        <v>143.59862377994071</v>
      </c>
      <c r="T20" s="474">
        <v>134.89461110704485</v>
      </c>
      <c r="U20" s="474">
        <v>131.56901436762828</v>
      </c>
      <c r="V20" s="474">
        <v>113.82601639463419</v>
      </c>
      <c r="W20" s="474">
        <v>119.6319148655946</v>
      </c>
    </row>
    <row r="21" spans="2:23">
      <c r="B21" s="208" t="s">
        <v>83</v>
      </c>
      <c r="C21" s="474">
        <v>35.193035335541708</v>
      </c>
      <c r="D21" s="474">
        <v>34.881416488809094</v>
      </c>
      <c r="E21" s="474">
        <v>33.358722926079501</v>
      </c>
      <c r="F21" s="474">
        <v>36.537740213801875</v>
      </c>
      <c r="G21" s="474">
        <v>36.589327549183899</v>
      </c>
      <c r="H21" s="474">
        <v>37.439052366061055</v>
      </c>
      <c r="I21" s="474">
        <v>40.52572246894028</v>
      </c>
      <c r="J21" s="474">
        <v>46.840495965167207</v>
      </c>
      <c r="K21" s="474">
        <v>44.71335103251706</v>
      </c>
      <c r="L21" s="474">
        <v>46.074757520075977</v>
      </c>
      <c r="M21" s="474">
        <v>62.977240126264</v>
      </c>
      <c r="N21" s="474">
        <v>54.857117944905426</v>
      </c>
      <c r="O21" s="475">
        <v>62.847777333116468</v>
      </c>
      <c r="P21" s="475">
        <v>67.804381350374797</v>
      </c>
      <c r="Q21" s="475">
        <v>74.570645089054707</v>
      </c>
      <c r="R21" s="475">
        <v>109.84636834274495</v>
      </c>
      <c r="S21" s="475">
        <v>109.14934256414575</v>
      </c>
      <c r="T21" s="474">
        <v>96.355165154768017</v>
      </c>
      <c r="U21" s="474">
        <v>86.584826007714909</v>
      </c>
      <c r="V21" s="474">
        <v>86.084703289708358</v>
      </c>
      <c r="W21" s="474">
        <v>66.878172455121373</v>
      </c>
    </row>
    <row r="22" spans="2:23">
      <c r="B22" s="208" t="s">
        <v>18</v>
      </c>
      <c r="C22" s="474">
        <v>26.0579948509607</v>
      </c>
      <c r="D22" s="474">
        <v>52.955210592991463</v>
      </c>
      <c r="E22" s="474">
        <v>41.840749993793729</v>
      </c>
      <c r="F22" s="474">
        <v>43.87854431040423</v>
      </c>
      <c r="G22" s="474">
        <v>48.023939364086907</v>
      </c>
      <c r="H22" s="474">
        <v>45.740970427978617</v>
      </c>
      <c r="I22" s="474">
        <v>49.318496627874204</v>
      </c>
      <c r="J22" s="474">
        <v>41.110157287874735</v>
      </c>
      <c r="K22" s="474">
        <v>49.175471733042201</v>
      </c>
      <c r="L22" s="474">
        <v>47.025279037488581</v>
      </c>
      <c r="M22" s="474">
        <v>64.741515230094748</v>
      </c>
      <c r="N22" s="474">
        <v>60.068993721710065</v>
      </c>
      <c r="O22" s="475">
        <v>71.844043772084646</v>
      </c>
      <c r="P22" s="475">
        <v>72.886334438579794</v>
      </c>
      <c r="Q22" s="475">
        <v>69.053218490232723</v>
      </c>
      <c r="R22" s="475">
        <v>103.2506156916145</v>
      </c>
      <c r="S22" s="475">
        <v>115.67704773417238</v>
      </c>
      <c r="T22" s="474">
        <v>125.57008763366666</v>
      </c>
      <c r="U22" s="474">
        <v>131.08269843146604</v>
      </c>
      <c r="V22" s="474">
        <v>106.95807724589045</v>
      </c>
      <c r="W22" s="474">
        <v>94.59188562698381</v>
      </c>
    </row>
    <row r="23" spans="2:23">
      <c r="B23" s="208" t="s">
        <v>19</v>
      </c>
      <c r="C23" s="473">
        <v>0</v>
      </c>
      <c r="D23" s="473">
        <v>0</v>
      </c>
      <c r="E23" s="473">
        <v>0</v>
      </c>
      <c r="F23" s="473">
        <v>0</v>
      </c>
      <c r="G23" s="473">
        <v>0</v>
      </c>
      <c r="H23" s="473">
        <v>0</v>
      </c>
      <c r="I23" s="473">
        <v>0</v>
      </c>
      <c r="J23" s="473">
        <v>0</v>
      </c>
      <c r="K23" s="473">
        <v>0</v>
      </c>
      <c r="L23" s="473">
        <v>0</v>
      </c>
      <c r="M23" s="473">
        <v>0</v>
      </c>
      <c r="N23" s="473">
        <v>0</v>
      </c>
      <c r="O23" s="473">
        <v>0</v>
      </c>
      <c r="P23" s="473">
        <v>0</v>
      </c>
      <c r="Q23" s="473">
        <v>0</v>
      </c>
      <c r="R23" s="473">
        <v>0</v>
      </c>
      <c r="S23" s="473">
        <v>0</v>
      </c>
      <c r="T23" s="473">
        <v>0</v>
      </c>
      <c r="U23" s="473">
        <v>0</v>
      </c>
      <c r="V23" s="473">
        <v>0</v>
      </c>
      <c r="W23" s="473">
        <v>0</v>
      </c>
    </row>
    <row r="24" spans="2:23">
      <c r="B24" s="203"/>
      <c r="C24" s="476"/>
      <c r="D24" s="476"/>
      <c r="E24" s="476"/>
      <c r="F24" s="476"/>
      <c r="G24" s="476"/>
      <c r="H24" s="476"/>
      <c r="I24" s="476"/>
      <c r="J24" s="476"/>
      <c r="K24" s="476"/>
      <c r="L24" s="476"/>
      <c r="M24" s="476"/>
      <c r="N24" s="476"/>
      <c r="O24" s="476"/>
      <c r="P24" s="476"/>
      <c r="Q24" s="476"/>
      <c r="R24" s="476"/>
      <c r="S24" s="476"/>
      <c r="T24" s="476"/>
      <c r="U24" s="485"/>
      <c r="V24" s="485"/>
      <c r="W24" s="485"/>
    </row>
    <row r="25" spans="2:23">
      <c r="B25" s="209" t="s">
        <v>20</v>
      </c>
      <c r="C25" s="478">
        <f>SUM(C7:C23)</f>
        <v>572.86255626357763</v>
      </c>
      <c r="D25" s="478">
        <f t="shared" ref="D25:H25" si="0">SUM(D7:D23)</f>
        <v>618.49136616393014</v>
      </c>
      <c r="E25" s="478">
        <f t="shared" si="0"/>
        <v>652.20023117084929</v>
      </c>
      <c r="F25" s="478">
        <f t="shared" si="0"/>
        <v>814.91431414883687</v>
      </c>
      <c r="G25" s="478">
        <f t="shared" si="0"/>
        <v>805.28485016831007</v>
      </c>
      <c r="H25" s="478">
        <f t="shared" si="0"/>
        <v>865.17472938459423</v>
      </c>
      <c r="I25" s="478">
        <f>SUM(I7:I23)</f>
        <v>935.86848857264727</v>
      </c>
      <c r="J25" s="478">
        <f t="shared" ref="J25:N25" si="1">SUM(J7:J23)</f>
        <v>1123.3048912098461</v>
      </c>
      <c r="K25" s="478">
        <f t="shared" si="1"/>
        <v>1310.7178584241879</v>
      </c>
      <c r="L25" s="478">
        <f t="shared" si="1"/>
        <v>1223.6933796972421</v>
      </c>
      <c r="M25" s="478">
        <f t="shared" si="1"/>
        <v>1522.2152270533604</v>
      </c>
      <c r="N25" s="478">
        <f t="shared" si="1"/>
        <v>1467.3914382139517</v>
      </c>
      <c r="O25" s="478">
        <f>SUM(O7:O23)</f>
        <v>1497.5615196315687</v>
      </c>
      <c r="P25" s="478">
        <f t="shared" ref="P25:U25" si="2">SUM(P7:P23)</f>
        <v>1497.933960391736</v>
      </c>
      <c r="Q25" s="478">
        <f t="shared" si="2"/>
        <v>1627.6191100787019</v>
      </c>
      <c r="R25" s="478">
        <f t="shared" si="2"/>
        <v>1849.9629265281048</v>
      </c>
      <c r="S25" s="478">
        <f t="shared" si="2"/>
        <v>1841.9372611090812</v>
      </c>
      <c r="T25" s="478">
        <f t="shared" si="2"/>
        <v>1715.8607857086554</v>
      </c>
      <c r="U25" s="478">
        <f t="shared" si="2"/>
        <v>1792.7630485318969</v>
      </c>
      <c r="V25" s="478">
        <f t="shared" ref="V25:W25" si="3">SUM(V7:V23)</f>
        <v>1566.9088235039276</v>
      </c>
      <c r="W25" s="479">
        <f t="shared" si="3"/>
        <v>1506.1110527216933</v>
      </c>
    </row>
    <row r="26" spans="2:23">
      <c r="B26" s="187" t="s">
        <v>845</v>
      </c>
      <c r="C26" s="187"/>
      <c r="D26" s="225"/>
      <c r="E26" s="225"/>
      <c r="F26" s="225"/>
      <c r="G26" s="216"/>
      <c r="H26" s="216"/>
      <c r="I26" s="216"/>
      <c r="J26" s="216"/>
      <c r="K26" s="216"/>
      <c r="L26" s="216"/>
    </row>
    <row r="27" spans="2:23">
      <c r="B27" s="187" t="s">
        <v>814</v>
      </c>
      <c r="C27" s="187"/>
      <c r="D27" s="225"/>
      <c r="E27" s="225"/>
      <c r="F27" s="225"/>
      <c r="G27" s="225"/>
      <c r="H27" s="225"/>
      <c r="I27" s="225"/>
      <c r="J27" s="225"/>
      <c r="K27" s="225"/>
      <c r="L27" s="225"/>
    </row>
    <row r="28" spans="2:23">
      <c r="B28" s="187" t="s">
        <v>815</v>
      </c>
      <c r="D28" s="225"/>
      <c r="E28" s="216"/>
      <c r="F28" s="216"/>
      <c r="G28" s="216"/>
      <c r="H28" s="216"/>
      <c r="I28" s="225"/>
      <c r="J28" s="225"/>
      <c r="K28" s="225"/>
      <c r="L28" s="225"/>
    </row>
    <row r="29" spans="2:23">
      <c r="B29" s="268"/>
      <c r="C29" s="188"/>
      <c r="D29" s="225"/>
      <c r="E29" s="225"/>
      <c r="F29" s="225"/>
      <c r="G29" s="225"/>
      <c r="H29" s="225"/>
      <c r="I29" s="225"/>
      <c r="J29" s="225"/>
      <c r="K29" s="225"/>
      <c r="L29" s="225"/>
    </row>
    <row r="30" spans="2:23">
      <c r="B30" s="268"/>
      <c r="C30" s="187"/>
      <c r="D30" s="225"/>
      <c r="E30" s="225"/>
      <c r="F30" s="225"/>
      <c r="G30" s="225"/>
      <c r="H30" s="216"/>
      <c r="I30" s="216"/>
      <c r="J30" s="225"/>
      <c r="K30" s="225"/>
      <c r="L30" s="225"/>
    </row>
    <row r="31" spans="2:23">
      <c r="B31" s="187"/>
      <c r="C31" s="187"/>
      <c r="D31" s="225"/>
      <c r="E31" s="225"/>
      <c r="F31" s="225"/>
      <c r="G31" s="225"/>
      <c r="H31" s="216"/>
      <c r="I31" s="216"/>
      <c r="J31" s="225"/>
      <c r="K31" s="225"/>
      <c r="L31" s="225"/>
    </row>
    <row r="32" spans="2:23">
      <c r="B32" s="187"/>
      <c r="C32" s="187"/>
      <c r="D32" s="225"/>
      <c r="E32" s="225"/>
      <c r="F32" s="269"/>
      <c r="G32" s="225"/>
      <c r="H32" s="216"/>
      <c r="I32" s="216"/>
      <c r="J32" s="225"/>
      <c r="K32" s="225"/>
      <c r="L32" s="225"/>
    </row>
    <row r="33" spans="2:23">
      <c r="B33" s="216"/>
      <c r="C33" s="216"/>
      <c r="D33" s="216"/>
      <c r="E33" s="216"/>
      <c r="F33" s="216"/>
      <c r="G33" s="216"/>
      <c r="H33" s="225"/>
      <c r="I33" s="225"/>
      <c r="J33" s="225"/>
      <c r="K33" s="225"/>
      <c r="L33" s="225"/>
    </row>
    <row r="34" spans="2:23">
      <c r="B34" s="179"/>
      <c r="C34" s="179"/>
      <c r="D34" s="179"/>
      <c r="E34" s="270"/>
      <c r="F34" s="270"/>
      <c r="G34" s="270"/>
      <c r="H34" s="216"/>
      <c r="I34" s="216"/>
      <c r="J34" s="216"/>
      <c r="K34" s="216"/>
    </row>
    <row r="35" spans="2:23">
      <c r="B35" s="186" t="s">
        <v>175</v>
      </c>
      <c r="H35" s="216"/>
      <c r="I35" s="216"/>
      <c r="J35" s="216"/>
      <c r="K35" s="216"/>
    </row>
    <row r="36" spans="2:23">
      <c r="B36" s="186" t="s">
        <v>128</v>
      </c>
      <c r="C36" s="270"/>
      <c r="D36" s="241"/>
      <c r="E36" s="241"/>
      <c r="H36" s="185"/>
      <c r="J36" s="241"/>
    </row>
    <row r="37" spans="2:23">
      <c r="B37" s="276" t="s">
        <v>820</v>
      </c>
      <c r="C37" s="211"/>
      <c r="D37" s="211"/>
      <c r="E37" s="241"/>
      <c r="J37" s="241"/>
    </row>
    <row r="38" spans="2:23" ht="12.75">
      <c r="B38" s="186" t="s">
        <v>29</v>
      </c>
      <c r="C38" s="185"/>
      <c r="D38" s="185"/>
      <c r="J38" s="241"/>
      <c r="N38" s="199"/>
      <c r="O38" s="104" t="s">
        <v>182</v>
      </c>
    </row>
    <row r="39" spans="2:23" ht="12.75">
      <c r="J39" s="241"/>
      <c r="N39" s="199"/>
      <c r="O39" s="199"/>
    </row>
    <row r="40" spans="2:23" ht="12.75" customHeight="1">
      <c r="B40" s="204" t="s">
        <v>2</v>
      </c>
      <c r="C40" s="205">
        <v>2001</v>
      </c>
      <c r="D40" s="205">
        <v>2002</v>
      </c>
      <c r="E40" s="206">
        <v>2003</v>
      </c>
      <c r="F40" s="206">
        <v>2004</v>
      </c>
      <c r="G40" s="206">
        <v>2005</v>
      </c>
      <c r="H40" s="206">
        <v>2006</v>
      </c>
      <c r="I40" s="206">
        <v>2007</v>
      </c>
      <c r="J40" s="206">
        <v>2008</v>
      </c>
      <c r="K40" s="205">
        <v>2009</v>
      </c>
      <c r="L40" s="205">
        <v>2010</v>
      </c>
      <c r="M40" s="205">
        <v>2011</v>
      </c>
      <c r="N40" s="205">
        <v>2012</v>
      </c>
      <c r="O40" s="206">
        <v>2013</v>
      </c>
      <c r="P40" s="206">
        <v>2014</v>
      </c>
      <c r="Q40" s="205">
        <v>2015</v>
      </c>
      <c r="R40" s="205">
        <v>2016</v>
      </c>
      <c r="S40" s="205">
        <v>2017</v>
      </c>
      <c r="T40" s="205">
        <v>2018</v>
      </c>
      <c r="U40" s="205">
        <v>2019</v>
      </c>
      <c r="V40" s="205">
        <v>2020</v>
      </c>
      <c r="W40" s="303">
        <v>2021</v>
      </c>
    </row>
    <row r="41" spans="2:23" ht="12.75" customHeight="1">
      <c r="B41" s="208" t="s">
        <v>3</v>
      </c>
      <c r="C41" s="473">
        <v>0</v>
      </c>
      <c r="D41" s="473">
        <v>0</v>
      </c>
      <c r="E41" s="473">
        <v>0</v>
      </c>
      <c r="F41" s="473">
        <v>0</v>
      </c>
      <c r="G41" s="473">
        <v>0</v>
      </c>
      <c r="H41" s="473">
        <v>0</v>
      </c>
      <c r="I41" s="473">
        <v>0</v>
      </c>
      <c r="J41" s="474">
        <f t="shared" ref="J41:U41" si="4">J7/J$25*100</f>
        <v>2.4529307433689267</v>
      </c>
      <c r="K41" s="474">
        <f t="shared" si="4"/>
        <v>2.6216273911683969</v>
      </c>
      <c r="L41" s="474">
        <f t="shared" si="4"/>
        <v>2.5634800764902548</v>
      </c>
      <c r="M41" s="474">
        <f t="shared" si="4"/>
        <v>3.4725733617126475</v>
      </c>
      <c r="N41" s="474">
        <f t="shared" si="4"/>
        <v>3.4959500791271547</v>
      </c>
      <c r="O41" s="475">
        <f t="shared" si="4"/>
        <v>3.2434897219103802</v>
      </c>
      <c r="P41" s="475">
        <f t="shared" si="4"/>
        <v>2.5727995448860224</v>
      </c>
      <c r="Q41" s="475">
        <f t="shared" si="4"/>
        <v>4.0762715000746432</v>
      </c>
      <c r="R41" s="475">
        <f t="shared" si="4"/>
        <v>5.1257135586767211</v>
      </c>
      <c r="S41" s="475">
        <f t="shared" si="4"/>
        <v>4.3977183776001869</v>
      </c>
      <c r="T41" s="474">
        <f t="shared" si="4"/>
        <v>3.8161029025570161</v>
      </c>
      <c r="U41" s="474">
        <f t="shared" si="4"/>
        <v>4.4039997799665009</v>
      </c>
      <c r="V41" s="474">
        <f>V7/V$25*100</f>
        <v>3.566632470745946</v>
      </c>
      <c r="W41" s="474">
        <f>W7/W$25*100</f>
        <v>3.6524062654261815</v>
      </c>
    </row>
    <row r="42" spans="2:23">
      <c r="B42" s="208" t="s">
        <v>5</v>
      </c>
      <c r="C42" s="474">
        <f t="shared" ref="C42:T42" si="5">C8/C$25*100</f>
        <v>7.2910771094499296</v>
      </c>
      <c r="D42" s="474">
        <f t="shared" si="5"/>
        <v>4.4931106033750927</v>
      </c>
      <c r="E42" s="474">
        <f t="shared" si="5"/>
        <v>4.5037418843710899</v>
      </c>
      <c r="F42" s="474">
        <f t="shared" si="5"/>
        <v>4.4054254828242483</v>
      </c>
      <c r="G42" s="474">
        <f t="shared" si="5"/>
        <v>3.9453151690531452</v>
      </c>
      <c r="H42" s="474">
        <f t="shared" si="5"/>
        <v>4.878043231763967</v>
      </c>
      <c r="I42" s="474">
        <f t="shared" si="5"/>
        <v>4.5960476248395619</v>
      </c>
      <c r="J42" s="474">
        <f t="shared" si="5"/>
        <v>2.5201140767883214</v>
      </c>
      <c r="K42" s="474">
        <f t="shared" si="5"/>
        <v>2.8312176744698379</v>
      </c>
      <c r="L42" s="474">
        <f t="shared" si="5"/>
        <v>3.5875128653946842</v>
      </c>
      <c r="M42" s="474">
        <f t="shared" si="5"/>
        <v>4.1725493772375426</v>
      </c>
      <c r="N42" s="474">
        <f t="shared" si="5"/>
        <v>4.1048286924987343</v>
      </c>
      <c r="O42" s="475">
        <f t="shared" si="5"/>
        <v>4.3227466658414935</v>
      </c>
      <c r="P42" s="475">
        <f t="shared" si="5"/>
        <v>4.0420594682977411</v>
      </c>
      <c r="Q42" s="475">
        <f t="shared" si="5"/>
        <v>3.8498150180694553</v>
      </c>
      <c r="R42" s="475">
        <f t="shared" si="5"/>
        <v>3.4688747561565236</v>
      </c>
      <c r="S42" s="475">
        <f t="shared" si="5"/>
        <v>3.3658198023330996</v>
      </c>
      <c r="T42" s="474">
        <f t="shared" si="5"/>
        <v>4.2668264010675427</v>
      </c>
      <c r="U42" s="474">
        <f t="shared" ref="U42:V57" si="6">U8/U$25*100</f>
        <v>3.9182129897361038</v>
      </c>
      <c r="V42" s="474">
        <f t="shared" si="6"/>
        <v>3.1515746648417409</v>
      </c>
      <c r="W42" s="474">
        <f t="shared" ref="W42" si="7">W8/W$25*100</f>
        <v>3.5946631914567893</v>
      </c>
    </row>
    <row r="43" spans="2:23">
      <c r="B43" s="208" t="s">
        <v>6</v>
      </c>
      <c r="C43" s="474">
        <f t="shared" ref="C43:L43" si="8">C9/C$25*100</f>
        <v>8.0692129805048225</v>
      </c>
      <c r="D43" s="474">
        <f t="shared" si="8"/>
        <v>7.0823377313380798</v>
      </c>
      <c r="E43" s="474">
        <f t="shared" si="8"/>
        <v>8.9006386295323487</v>
      </c>
      <c r="F43" s="474">
        <f t="shared" si="8"/>
        <v>6.5745709561205805</v>
      </c>
      <c r="G43" s="474">
        <f t="shared" si="8"/>
        <v>8.0127689075130544</v>
      </c>
      <c r="H43" s="474">
        <f t="shared" si="8"/>
        <v>8.023653264549587</v>
      </c>
      <c r="I43" s="474">
        <f t="shared" si="8"/>
        <v>8.2883948844974125</v>
      </c>
      <c r="J43" s="474">
        <f t="shared" si="8"/>
        <v>8.4170813210416071</v>
      </c>
      <c r="K43" s="474">
        <f t="shared" si="8"/>
        <v>7.0146394897471955</v>
      </c>
      <c r="L43" s="474">
        <f t="shared" si="8"/>
        <v>8.1077956411194698</v>
      </c>
      <c r="M43" s="474">
        <f t="shared" ref="M43:R43" si="9">M9/M$25*100</f>
        <v>7.1392750313365765</v>
      </c>
      <c r="N43" s="474">
        <f t="shared" si="9"/>
        <v>7.0859442717284491</v>
      </c>
      <c r="O43" s="475">
        <f t="shared" si="9"/>
        <v>7.7682787043564723</v>
      </c>
      <c r="P43" s="475">
        <f t="shared" si="9"/>
        <v>7.7505047633438311</v>
      </c>
      <c r="Q43" s="475">
        <f t="shared" si="9"/>
        <v>7.8827167655964372</v>
      </c>
      <c r="R43" s="475">
        <f t="shared" si="9"/>
        <v>7.3407669859812454</v>
      </c>
      <c r="S43" s="475">
        <f t="shared" ref="S43:T49" si="10">S9/S$25*100</f>
        <v>7.7770308778269692</v>
      </c>
      <c r="T43" s="474">
        <f t="shared" si="10"/>
        <v>6.8682335707782274</v>
      </c>
      <c r="U43" s="474">
        <f t="shared" si="6"/>
        <v>6.4149265201901384</v>
      </c>
      <c r="V43" s="474">
        <f t="shared" si="6"/>
        <v>6.5896616454169168</v>
      </c>
      <c r="W43" s="474">
        <f t="shared" ref="W43" si="11">W9/W$25*100</f>
        <v>5.6731970723189917</v>
      </c>
    </row>
    <row r="44" spans="2:23">
      <c r="B44" s="208" t="s">
        <v>7</v>
      </c>
      <c r="C44" s="474">
        <f t="shared" ref="C44:L44" si="12">C10/C$25*100</f>
        <v>7.3995054841575145</v>
      </c>
      <c r="D44" s="474">
        <f t="shared" si="12"/>
        <v>6.2317195926687923</v>
      </c>
      <c r="E44" s="474">
        <f t="shared" si="12"/>
        <v>4.7774881058142444</v>
      </c>
      <c r="F44" s="474">
        <f t="shared" si="12"/>
        <v>4.4530204357572067</v>
      </c>
      <c r="G44" s="474">
        <f t="shared" si="12"/>
        <v>5.014769012246183</v>
      </c>
      <c r="H44" s="474">
        <f t="shared" si="12"/>
        <v>4.6425193940801508</v>
      </c>
      <c r="I44" s="474">
        <f t="shared" si="12"/>
        <v>3.5204712486316168</v>
      </c>
      <c r="J44" s="474">
        <f t="shared" si="12"/>
        <v>6.0590351626020134</v>
      </c>
      <c r="K44" s="474">
        <f t="shared" si="12"/>
        <v>5.1370173201708411</v>
      </c>
      <c r="L44" s="474">
        <f t="shared" si="12"/>
        <v>4.9819127239874206</v>
      </c>
      <c r="M44" s="474">
        <f t="shared" ref="M44:R49" si="13">M10/M$25*100</f>
        <v>4.2442083379105604</v>
      </c>
      <c r="N44" s="474">
        <f t="shared" si="13"/>
        <v>4.4264219370422087</v>
      </c>
      <c r="O44" s="475">
        <f t="shared" si="13"/>
        <v>4.6031405841911397</v>
      </c>
      <c r="P44" s="475">
        <f t="shared" si="13"/>
        <v>5.0239971868354498</v>
      </c>
      <c r="Q44" s="475">
        <f t="shared" si="13"/>
        <v>3.4087358575814277</v>
      </c>
      <c r="R44" s="475">
        <f t="shared" si="13"/>
        <v>5.073854914889302</v>
      </c>
      <c r="S44" s="475">
        <f t="shared" si="10"/>
        <v>5.2399026974146032</v>
      </c>
      <c r="T44" s="474">
        <f t="shared" si="10"/>
        <v>4.48792370317347</v>
      </c>
      <c r="U44" s="474">
        <f t="shared" si="6"/>
        <v>5.0798591678215148</v>
      </c>
      <c r="V44" s="474">
        <f t="shared" si="6"/>
        <v>5.8479812509513467</v>
      </c>
      <c r="W44" s="474">
        <f t="shared" ref="W44" si="14">W10/W$25*100</f>
        <v>5.4945846776206144</v>
      </c>
    </row>
    <row r="45" spans="2:23">
      <c r="B45" s="208" t="s">
        <v>8</v>
      </c>
      <c r="C45" s="474">
        <f t="shared" ref="C45:L45" si="15">C11/C$25*100</f>
        <v>6.4056076612315662</v>
      </c>
      <c r="D45" s="474">
        <f t="shared" si="15"/>
        <v>7.2652172268030393</v>
      </c>
      <c r="E45" s="474">
        <f t="shared" si="15"/>
        <v>6.0043060631220833</v>
      </c>
      <c r="F45" s="474">
        <f t="shared" si="15"/>
        <v>7.3562734164655366</v>
      </c>
      <c r="G45" s="474">
        <f t="shared" si="15"/>
        <v>7.8142462456346804</v>
      </c>
      <c r="H45" s="474">
        <f t="shared" si="15"/>
        <v>8.3411671242909229</v>
      </c>
      <c r="I45" s="474">
        <f t="shared" si="15"/>
        <v>7.9856699357500895</v>
      </c>
      <c r="J45" s="474">
        <f t="shared" si="15"/>
        <v>7.3659326779634675</v>
      </c>
      <c r="K45" s="474">
        <f t="shared" si="15"/>
        <v>7.0109988638189051</v>
      </c>
      <c r="L45" s="474">
        <f t="shared" si="15"/>
        <v>6.7436648569523872</v>
      </c>
      <c r="M45" s="474">
        <f t="shared" si="13"/>
        <v>6.2896322008693604</v>
      </c>
      <c r="N45" s="474">
        <f t="shared" si="13"/>
        <v>6.3367128237663346</v>
      </c>
      <c r="O45" s="475">
        <f t="shared" si="13"/>
        <v>5.7818857731186544</v>
      </c>
      <c r="P45" s="475">
        <f t="shared" si="13"/>
        <v>6.7066927255438031</v>
      </c>
      <c r="Q45" s="475">
        <f t="shared" si="13"/>
        <v>6.2504880762584172</v>
      </c>
      <c r="R45" s="475">
        <f t="shared" si="13"/>
        <v>5.7273755609103763</v>
      </c>
      <c r="S45" s="475">
        <f t="shared" si="10"/>
        <v>5.9812698692047892</v>
      </c>
      <c r="T45" s="474">
        <f t="shared" si="10"/>
        <v>5.6025727590001022</v>
      </c>
      <c r="U45" s="474">
        <f t="shared" si="6"/>
        <v>5.5670107038552965</v>
      </c>
      <c r="V45" s="474">
        <f t="shared" si="6"/>
        <v>4.9619279970287806</v>
      </c>
      <c r="W45" s="474">
        <f t="shared" ref="W45" si="16">W11/W$25*100</f>
        <v>5.6553695263216932</v>
      </c>
    </row>
    <row r="46" spans="2:23">
      <c r="B46" s="208" t="s">
        <v>9</v>
      </c>
      <c r="C46" s="474">
        <f t="shared" ref="C46:L46" si="17">C12/C$25*100</f>
        <v>7.9009260991952699</v>
      </c>
      <c r="D46" s="474">
        <f t="shared" si="17"/>
        <v>8.8464961967477294</v>
      </c>
      <c r="E46" s="474">
        <f t="shared" si="17"/>
        <v>8.2148333749418878</v>
      </c>
      <c r="F46" s="474">
        <f t="shared" si="17"/>
        <v>7.0989935367665309</v>
      </c>
      <c r="G46" s="474">
        <f t="shared" si="17"/>
        <v>6.9426126902847827</v>
      </c>
      <c r="H46" s="474">
        <f t="shared" si="17"/>
        <v>6.6601304400544974</v>
      </c>
      <c r="I46" s="474">
        <f t="shared" si="17"/>
        <v>6.2207496237732478</v>
      </c>
      <c r="J46" s="474">
        <f t="shared" si="17"/>
        <v>7.031390105776385</v>
      </c>
      <c r="K46" s="474">
        <f t="shared" si="17"/>
        <v>6.0972944401473406</v>
      </c>
      <c r="L46" s="474">
        <f t="shared" si="17"/>
        <v>7.3368027625149521</v>
      </c>
      <c r="M46" s="474">
        <f t="shared" si="13"/>
        <v>7.2523727640010982</v>
      </c>
      <c r="N46" s="474">
        <f t="shared" si="13"/>
        <v>6.6599079829971517</v>
      </c>
      <c r="O46" s="475">
        <f t="shared" si="13"/>
        <v>7.4968716672825124</v>
      </c>
      <c r="P46" s="475">
        <f t="shared" si="13"/>
        <v>7.3659285050079886</v>
      </c>
      <c r="Q46" s="475">
        <f t="shared" si="13"/>
        <v>7.3850410167502503</v>
      </c>
      <c r="R46" s="475">
        <f t="shared" si="13"/>
        <v>6.8729731050598915</v>
      </c>
      <c r="S46" s="475">
        <f t="shared" si="10"/>
        <v>6.6698889338430334</v>
      </c>
      <c r="T46" s="474">
        <f t="shared" si="10"/>
        <v>6.4303353695647463</v>
      </c>
      <c r="U46" s="474">
        <f t="shared" si="6"/>
        <v>6.3501726829674672</v>
      </c>
      <c r="V46" s="474">
        <f t="shared" si="6"/>
        <v>6.2336293908083862</v>
      </c>
      <c r="W46" s="474">
        <f t="shared" ref="W46" si="18">W12/W$25*100</f>
        <v>6.7690199449170914</v>
      </c>
    </row>
    <row r="47" spans="2:23">
      <c r="B47" s="208" t="s">
        <v>10</v>
      </c>
      <c r="C47" s="474">
        <f t="shared" ref="C47:L47" si="19">C13/C$25*100</f>
        <v>13.42207962170637</v>
      </c>
      <c r="D47" s="474">
        <f t="shared" si="19"/>
        <v>12.661620208868371</v>
      </c>
      <c r="E47" s="474">
        <f t="shared" si="19"/>
        <v>13.244223008444452</v>
      </c>
      <c r="F47" s="474">
        <f t="shared" si="19"/>
        <v>16.106005619610762</v>
      </c>
      <c r="G47" s="474">
        <f t="shared" si="19"/>
        <v>12.775237022836553</v>
      </c>
      <c r="H47" s="474">
        <f t="shared" si="19"/>
        <v>14.874209473304031</v>
      </c>
      <c r="I47" s="474">
        <f t="shared" si="19"/>
        <v>15.65346866130659</v>
      </c>
      <c r="J47" s="474">
        <f t="shared" si="19"/>
        <v>14.343037598133321</v>
      </c>
      <c r="K47" s="474">
        <f t="shared" si="19"/>
        <v>12.980169099565309</v>
      </c>
      <c r="L47" s="474">
        <f t="shared" si="19"/>
        <v>13.364662883663957</v>
      </c>
      <c r="M47" s="474">
        <f t="shared" si="13"/>
        <v>12.760963268633581</v>
      </c>
      <c r="N47" s="474">
        <f t="shared" si="13"/>
        <v>11.711127760775703</v>
      </c>
      <c r="O47" s="475">
        <f t="shared" si="13"/>
        <v>11.079052211416169</v>
      </c>
      <c r="P47" s="475">
        <f t="shared" si="13"/>
        <v>11.839204536438535</v>
      </c>
      <c r="Q47" s="475">
        <f t="shared" si="13"/>
        <v>11.559472182173023</v>
      </c>
      <c r="R47" s="475">
        <f t="shared" si="13"/>
        <v>11.370206503097011</v>
      </c>
      <c r="S47" s="475">
        <f t="shared" si="10"/>
        <v>10.098443594678523</v>
      </c>
      <c r="T47" s="474">
        <f t="shared" si="10"/>
        <v>9.9180250021731009</v>
      </c>
      <c r="U47" s="474">
        <f t="shared" si="6"/>
        <v>10.068396006291739</v>
      </c>
      <c r="V47" s="474">
        <f t="shared" si="6"/>
        <v>10.775510845895592</v>
      </c>
      <c r="W47" s="474">
        <f t="shared" ref="W47" si="20">W13/W$25*100</f>
        <v>12.042155695290957</v>
      </c>
    </row>
    <row r="48" spans="2:23">
      <c r="B48" s="208" t="s">
        <v>11</v>
      </c>
      <c r="C48" s="474">
        <f t="shared" ref="C48:L48" si="21">C14/C$25*100</f>
        <v>5.3981420971732001</v>
      </c>
      <c r="D48" s="474">
        <f t="shared" si="21"/>
        <v>5.4976272013241934</v>
      </c>
      <c r="E48" s="474">
        <f t="shared" si="21"/>
        <v>5.2865043770791429</v>
      </c>
      <c r="F48" s="474">
        <f t="shared" si="21"/>
        <v>5.5632495570507219</v>
      </c>
      <c r="G48" s="474">
        <f t="shared" si="21"/>
        <v>5.4111762953575901</v>
      </c>
      <c r="H48" s="474">
        <f t="shared" si="21"/>
        <v>6.7774886033436195</v>
      </c>
      <c r="I48" s="474">
        <f t="shared" si="21"/>
        <v>6.626076706309675</v>
      </c>
      <c r="J48" s="474">
        <f t="shared" si="21"/>
        <v>7.1213723388719732</v>
      </c>
      <c r="K48" s="474">
        <f t="shared" si="21"/>
        <v>5.5449790926554261</v>
      </c>
      <c r="L48" s="474">
        <f t="shared" si="21"/>
        <v>5.2426469170345351</v>
      </c>
      <c r="M48" s="474">
        <f t="shared" si="13"/>
        <v>6.0445147493639197</v>
      </c>
      <c r="N48" s="474">
        <f t="shared" si="13"/>
        <v>6.819805585894577</v>
      </c>
      <c r="O48" s="475">
        <f t="shared" si="13"/>
        <v>6.4900588655577494</v>
      </c>
      <c r="P48" s="475">
        <f t="shared" si="13"/>
        <v>6.2555806583246918</v>
      </c>
      <c r="Q48" s="475">
        <f t="shared" si="13"/>
        <v>5.5600349613471804</v>
      </c>
      <c r="R48" s="475">
        <f t="shared" si="13"/>
        <v>5.4457622797682408</v>
      </c>
      <c r="S48" s="475">
        <f t="shared" si="10"/>
        <v>5.445970723427731</v>
      </c>
      <c r="T48" s="474">
        <f t="shared" si="10"/>
        <v>5.9209745394566511</v>
      </c>
      <c r="U48" s="474">
        <f t="shared" si="6"/>
        <v>5.5541440518910719</v>
      </c>
      <c r="V48" s="474">
        <f t="shared" si="6"/>
        <v>5.7666105455058725</v>
      </c>
      <c r="W48" s="474">
        <f t="shared" ref="W48" si="22">W14/W$25*100</f>
        <v>5.807458433428474</v>
      </c>
    </row>
    <row r="49" spans="2:23">
      <c r="B49" s="208" t="s">
        <v>12</v>
      </c>
      <c r="C49" s="474">
        <f t="shared" ref="C49:L49" si="23">C15/C$25*100</f>
        <v>6.7141274872703063</v>
      </c>
      <c r="D49" s="474">
        <f t="shared" si="23"/>
        <v>6.1171642860595803</v>
      </c>
      <c r="E49" s="474">
        <f t="shared" si="23"/>
        <v>7.1784560452314103</v>
      </c>
      <c r="F49" s="474">
        <f t="shared" si="23"/>
        <v>7.3797084563509445</v>
      </c>
      <c r="G49" s="474">
        <f t="shared" si="23"/>
        <v>9.8199520554190318</v>
      </c>
      <c r="H49" s="474">
        <f t="shared" si="23"/>
        <v>7.2725672175783531</v>
      </c>
      <c r="I49" s="474">
        <f t="shared" si="23"/>
        <v>7.6028002170161271</v>
      </c>
      <c r="J49" s="474">
        <f t="shared" si="23"/>
        <v>6.1638964293873357</v>
      </c>
      <c r="K49" s="474">
        <f t="shared" si="23"/>
        <v>7.6694265224260301</v>
      </c>
      <c r="L49" s="474">
        <f t="shared" si="23"/>
        <v>6.776955616825953</v>
      </c>
      <c r="M49" s="474">
        <f t="shared" si="13"/>
        <v>6.8562655832019193</v>
      </c>
      <c r="N49" s="474">
        <f t="shared" si="13"/>
        <v>7.292411411280332</v>
      </c>
      <c r="O49" s="475">
        <f t="shared" si="13"/>
        <v>7.0582768158173508</v>
      </c>
      <c r="P49" s="475">
        <f t="shared" si="13"/>
        <v>6.2390574190928421</v>
      </c>
      <c r="Q49" s="475">
        <f t="shared" si="13"/>
        <v>6.6282869446715287</v>
      </c>
      <c r="R49" s="475">
        <f t="shared" si="13"/>
        <v>6.4421355470751394</v>
      </c>
      <c r="S49" s="475">
        <f t="shared" si="10"/>
        <v>6.3456049560280627</v>
      </c>
      <c r="T49" s="474">
        <f t="shared" si="10"/>
        <v>7.0105590798033068</v>
      </c>
      <c r="U49" s="474">
        <f t="shared" si="6"/>
        <v>6.9937126671404632</v>
      </c>
      <c r="V49" s="474">
        <f t="shared" si="6"/>
        <v>7.5146019878065031</v>
      </c>
      <c r="W49" s="474">
        <f t="shared" ref="W49" si="24">W15/W$25*100</f>
        <v>6.7213025372848945</v>
      </c>
    </row>
    <row r="50" spans="2:23">
      <c r="B50" s="208" t="s">
        <v>604</v>
      </c>
      <c r="C50" s="473">
        <v>0</v>
      </c>
      <c r="D50" s="473">
        <v>0</v>
      </c>
      <c r="E50" s="473">
        <v>0</v>
      </c>
      <c r="F50" s="473">
        <v>0</v>
      </c>
      <c r="G50" s="473">
        <v>0</v>
      </c>
      <c r="H50" s="473">
        <v>0</v>
      </c>
      <c r="I50" s="473">
        <v>0</v>
      </c>
      <c r="J50" s="473">
        <v>0</v>
      </c>
      <c r="K50" s="473">
        <v>0</v>
      </c>
      <c r="L50" s="473">
        <v>0</v>
      </c>
      <c r="M50" s="473">
        <v>0</v>
      </c>
      <c r="N50" s="473">
        <v>0</v>
      </c>
      <c r="O50" s="473">
        <v>0</v>
      </c>
      <c r="P50" s="473">
        <v>0</v>
      </c>
      <c r="Q50" s="473">
        <v>0</v>
      </c>
      <c r="R50" s="473">
        <v>0</v>
      </c>
      <c r="S50" s="473">
        <v>0</v>
      </c>
      <c r="T50" s="473">
        <v>0</v>
      </c>
      <c r="U50" s="474">
        <f t="shared" si="6"/>
        <v>3.8586166428827506</v>
      </c>
      <c r="V50" s="474">
        <f t="shared" si="6"/>
        <v>3.493604799779443</v>
      </c>
      <c r="W50" s="474">
        <f t="shared" ref="W50" si="25">W16/W$25*100</f>
        <v>3.4798513502056609</v>
      </c>
    </row>
    <row r="51" spans="2:23">
      <c r="B51" s="208" t="s">
        <v>13</v>
      </c>
      <c r="C51" s="474">
        <f t="shared" ref="C51:T51" si="26">C17/C$25*100</f>
        <v>7.389377103949224</v>
      </c>
      <c r="D51" s="474">
        <f t="shared" si="26"/>
        <v>10.588894040074045</v>
      </c>
      <c r="E51" s="474">
        <f t="shared" si="26"/>
        <v>11.664320556654848</v>
      </c>
      <c r="F51" s="474">
        <f t="shared" si="26"/>
        <v>12.668111535602034</v>
      </c>
      <c r="G51" s="474">
        <f t="shared" si="26"/>
        <v>12.922585323267894</v>
      </c>
      <c r="H51" s="474">
        <f t="shared" si="26"/>
        <v>11.607883397424818</v>
      </c>
      <c r="I51" s="474">
        <f t="shared" si="26"/>
        <v>11.015676341183147</v>
      </c>
      <c r="J51" s="474">
        <f t="shared" si="26"/>
        <v>9.8816713700465861</v>
      </c>
      <c r="K51" s="474">
        <f t="shared" si="26"/>
        <v>12.1442534904424</v>
      </c>
      <c r="L51" s="474">
        <f t="shared" si="26"/>
        <v>11.286246456443729</v>
      </c>
      <c r="M51" s="474">
        <f t="shared" si="26"/>
        <v>12.381337401646723</v>
      </c>
      <c r="N51" s="474">
        <f t="shared" si="26"/>
        <v>11.851736927336603</v>
      </c>
      <c r="O51" s="475">
        <f t="shared" si="26"/>
        <v>10.774017128654323</v>
      </c>
      <c r="P51" s="475">
        <f t="shared" si="26"/>
        <v>11.070626787539812</v>
      </c>
      <c r="Q51" s="475">
        <f t="shared" si="26"/>
        <v>11.417322718676784</v>
      </c>
      <c r="R51" s="475">
        <f t="shared" si="26"/>
        <v>10.195324528478347</v>
      </c>
      <c r="S51" s="475">
        <f t="shared" si="26"/>
        <v>10.790070827181806</v>
      </c>
      <c r="T51" s="474">
        <f t="shared" si="26"/>
        <v>10.434861839640943</v>
      </c>
      <c r="U51" s="474">
        <f t="shared" si="6"/>
        <v>7.9466970902296676</v>
      </c>
      <c r="V51" s="474">
        <f t="shared" si="6"/>
        <v>7.9207295541584246</v>
      </c>
      <c r="W51" s="474">
        <f t="shared" ref="W51" si="27">W17/W$25*100</f>
        <v>7.4854567652456723</v>
      </c>
    </row>
    <row r="52" spans="2:23">
      <c r="B52" s="208" t="s">
        <v>14</v>
      </c>
      <c r="C52" s="474">
        <f t="shared" ref="C52:T52" si="28">C18/C$25*100</f>
        <v>8.7821526224592681</v>
      </c>
      <c r="D52" s="474">
        <f t="shared" si="28"/>
        <v>7.3440460948018256</v>
      </c>
      <c r="E52" s="474">
        <f t="shared" si="28"/>
        <v>8.9805105473921749</v>
      </c>
      <c r="F52" s="474">
        <f t="shared" si="28"/>
        <v>8.5483694264462571</v>
      </c>
      <c r="G52" s="474">
        <f t="shared" si="28"/>
        <v>8.4469573989463225</v>
      </c>
      <c r="H52" s="474">
        <f t="shared" si="28"/>
        <v>6.2280225490204062</v>
      </c>
      <c r="I52" s="474">
        <f t="shared" si="28"/>
        <v>6.4691563110209502</v>
      </c>
      <c r="J52" s="474">
        <f t="shared" si="28"/>
        <v>7.7414488913175132</v>
      </c>
      <c r="K52" s="474">
        <f t="shared" si="28"/>
        <v>7.2918048108299702</v>
      </c>
      <c r="L52" s="474">
        <f t="shared" si="28"/>
        <v>7.9831237825148378</v>
      </c>
      <c r="M52" s="474">
        <f t="shared" si="28"/>
        <v>7.6571665815366163</v>
      </c>
      <c r="N52" s="474">
        <f t="shared" si="28"/>
        <v>8.9925564552077528</v>
      </c>
      <c r="O52" s="475">
        <f t="shared" si="28"/>
        <v>9.5667639692435262</v>
      </c>
      <c r="P52" s="475">
        <f t="shared" si="28"/>
        <v>8.5854883776648343</v>
      </c>
      <c r="Q52" s="475">
        <f t="shared" si="28"/>
        <v>9.2177866878452868</v>
      </c>
      <c r="R52" s="475">
        <f t="shared" si="28"/>
        <v>9.2991004628304115</v>
      </c>
      <c r="S52" s="475">
        <f t="shared" si="28"/>
        <v>9.696896176287412</v>
      </c>
      <c r="T52" s="474">
        <f t="shared" si="28"/>
        <v>10.023488258702761</v>
      </c>
      <c r="U52" s="474">
        <f t="shared" si="6"/>
        <v>9.9783989704092075</v>
      </c>
      <c r="V52" s="474">
        <f t="shared" si="6"/>
        <v>10.773347641116901</v>
      </c>
      <c r="W52" s="474">
        <f t="shared" ref="W52" si="29">W18/W$25*100</f>
        <v>10.559443785881683</v>
      </c>
    </row>
    <row r="53" spans="2:23">
      <c r="B53" s="208" t="s">
        <v>15</v>
      </c>
      <c r="C53" s="473">
        <v>0</v>
      </c>
      <c r="D53" s="473">
        <v>0</v>
      </c>
      <c r="E53" s="473">
        <v>0</v>
      </c>
      <c r="F53" s="473">
        <v>0</v>
      </c>
      <c r="G53" s="473">
        <v>0</v>
      </c>
      <c r="H53" s="473">
        <v>0</v>
      </c>
      <c r="I53" s="473">
        <v>0</v>
      </c>
      <c r="J53" s="474">
        <f t="shared" ref="J53:T53" si="30">J19/J$25*100</f>
        <v>3.0216254048845173</v>
      </c>
      <c r="K53" s="474">
        <f t="shared" si="30"/>
        <v>4.3320680713251809</v>
      </c>
      <c r="L53" s="474">
        <f t="shared" si="30"/>
        <v>4.2089148170190862</v>
      </c>
      <c r="M53" s="474">
        <f t="shared" si="30"/>
        <v>4.5510522906028896</v>
      </c>
      <c r="N53" s="474">
        <f t="shared" si="30"/>
        <v>5.0028985752756512</v>
      </c>
      <c r="O53" s="475">
        <f t="shared" si="30"/>
        <v>5.2591928618986508</v>
      </c>
      <c r="P53" s="475">
        <f t="shared" si="30"/>
        <v>4.5090695378636578</v>
      </c>
      <c r="Q53" s="475">
        <f t="shared" si="30"/>
        <v>4.6576823369486178</v>
      </c>
      <c r="R53" s="475">
        <f t="shared" si="30"/>
        <v>4.7607074166345544</v>
      </c>
      <c r="S53" s="475">
        <f t="shared" si="30"/>
        <v>4.1893439059842823</v>
      </c>
      <c r="T53" s="474">
        <f t="shared" si="30"/>
        <v>4.4247111402858899</v>
      </c>
      <c r="U53" s="474">
        <f t="shared" si="6"/>
        <v>4.3855014837251227</v>
      </c>
      <c r="V53" s="474">
        <f t="shared" si="6"/>
        <v>3.8198443056334561</v>
      </c>
      <c r="W53" s="474">
        <f t="shared" ref="W53" si="31">W19/W$25*100</f>
        <v>4.4009973970948604</v>
      </c>
    </row>
    <row r="54" spans="2:23">
      <c r="B54" s="208" t="s">
        <v>16</v>
      </c>
      <c r="C54" s="474">
        <f t="shared" ref="C54:I56" si="32">C20/C$25*100</f>
        <v>10.535692988309345</v>
      </c>
      <c r="D54" s="474">
        <f t="shared" si="32"/>
        <v>9.6700120502713087</v>
      </c>
      <c r="E54" s="474">
        <f t="shared" si="32"/>
        <v>9.714856851513904</v>
      </c>
      <c r="F54" s="474">
        <f t="shared" si="32"/>
        <v>9.978205311878952</v>
      </c>
      <c r="G54" s="474">
        <f t="shared" si="32"/>
        <v>8.3871330467720568</v>
      </c>
      <c r="H54" s="474">
        <f t="shared" si="32"/>
        <v>11.080069769100387</v>
      </c>
      <c r="I54" s="474">
        <f t="shared" si="32"/>
        <v>12.421398241347932</v>
      </c>
      <c r="J54" s="474">
        <f t="shared" ref="J54:T54" si="33">J20/J$25*100</f>
        <v>10.050830630530251</v>
      </c>
      <c r="K54" s="474">
        <f t="shared" si="33"/>
        <v>12.161343319867232</v>
      </c>
      <c r="L54" s="474">
        <f t="shared" si="33"/>
        <v>10.208162577810102</v>
      </c>
      <c r="M54" s="474">
        <f t="shared" si="33"/>
        <v>8.7877672967509284</v>
      </c>
      <c r="N54" s="474">
        <f t="shared" si="33"/>
        <v>8.3876965276144002</v>
      </c>
      <c r="O54" s="475">
        <f t="shared" si="33"/>
        <v>7.5621490385387737</v>
      </c>
      <c r="P54" s="475">
        <f t="shared" si="33"/>
        <v>8.64667283637446</v>
      </c>
      <c r="Q54" s="475">
        <f t="shared" si="33"/>
        <v>9.2821767724429343</v>
      </c>
      <c r="R54" s="475">
        <f t="shared" si="33"/>
        <v>7.3582176494872256</v>
      </c>
      <c r="S54" s="475">
        <f t="shared" si="33"/>
        <v>7.7960648721268626</v>
      </c>
      <c r="T54" s="474">
        <f t="shared" si="33"/>
        <v>7.8616291152858881</v>
      </c>
      <c r="U54" s="474">
        <f t="shared" si="6"/>
        <v>7.3388959280129544</v>
      </c>
      <c r="V54" s="474">
        <f t="shared" si="6"/>
        <v>7.2643675679926298</v>
      </c>
      <c r="W54" s="474">
        <f t="shared" ref="W54" si="34">W20/W$25*100</f>
        <v>7.9431005203373122</v>
      </c>
    </row>
    <row r="55" spans="2:23">
      <c r="B55" s="208" t="s">
        <v>83</v>
      </c>
      <c r="C55" s="474">
        <f t="shared" si="32"/>
        <v>6.1433645733601017</v>
      </c>
      <c r="D55" s="474">
        <f t="shared" si="32"/>
        <v>5.6397580301167585</v>
      </c>
      <c r="E55" s="474">
        <f t="shared" si="32"/>
        <v>5.1147977770864825</v>
      </c>
      <c r="F55" s="474">
        <f t="shared" si="32"/>
        <v>4.4836296993954363</v>
      </c>
      <c r="G55" s="474">
        <f t="shared" si="32"/>
        <v>4.543650304800404</v>
      </c>
      <c r="H55" s="474">
        <f t="shared" si="32"/>
        <v>4.3273400267587281</v>
      </c>
      <c r="I55" s="474">
        <f t="shared" si="32"/>
        <v>4.3302796240899877</v>
      </c>
      <c r="J55" s="474">
        <f t="shared" ref="J55:T55" si="35">J21/J$25*100</f>
        <v>4.1698826678051804</v>
      </c>
      <c r="K55" s="474">
        <f t="shared" si="35"/>
        <v>3.4113635322153724</v>
      </c>
      <c r="L55" s="474">
        <f t="shared" si="35"/>
        <v>3.7652207885177482</v>
      </c>
      <c r="M55" s="474">
        <f t="shared" si="35"/>
        <v>4.1372099691955304</v>
      </c>
      <c r="N55" s="474">
        <f t="shared" si="35"/>
        <v>3.7384106596447939</v>
      </c>
      <c r="O55" s="475">
        <f t="shared" si="35"/>
        <v>4.1966741605766105</v>
      </c>
      <c r="P55" s="475">
        <f t="shared" si="35"/>
        <v>4.5265267457213376</v>
      </c>
      <c r="Q55" s="475">
        <f t="shared" si="35"/>
        <v>4.5815783697359587</v>
      </c>
      <c r="R55" s="475">
        <f t="shared" si="35"/>
        <v>5.937760523066145</v>
      </c>
      <c r="S55" s="475">
        <f t="shared" si="35"/>
        <v>5.9257904635917908</v>
      </c>
      <c r="T55" s="474">
        <f t="shared" si="35"/>
        <v>5.6155584390824025</v>
      </c>
      <c r="U55" s="474">
        <f t="shared" si="6"/>
        <v>4.8296860022086952</v>
      </c>
      <c r="V55" s="474">
        <f t="shared" si="6"/>
        <v>5.4939191099329836</v>
      </c>
      <c r="W55" s="474">
        <f t="shared" ref="W55" si="36">W21/W$25*100</f>
        <v>4.4404542635993423</v>
      </c>
    </row>
    <row r="56" spans="2:23">
      <c r="B56" s="208" t="s">
        <v>18</v>
      </c>
      <c r="C56" s="474">
        <f t="shared" si="32"/>
        <v>4.5487341712330824</v>
      </c>
      <c r="D56" s="474">
        <f t="shared" si="32"/>
        <v>8.561996737551187</v>
      </c>
      <c r="E56" s="474">
        <f t="shared" si="32"/>
        <v>6.4153227788159422</v>
      </c>
      <c r="F56" s="474">
        <f t="shared" si="32"/>
        <v>5.3844365657307875</v>
      </c>
      <c r="G56" s="474">
        <f t="shared" si="32"/>
        <v>5.9635965278683161</v>
      </c>
      <c r="H56" s="474">
        <f t="shared" si="32"/>
        <v>5.2869055087305359</v>
      </c>
      <c r="I56" s="474">
        <f t="shared" si="32"/>
        <v>5.2698105802336599</v>
      </c>
      <c r="J56" s="474">
        <f t="shared" ref="J56:T56" si="37">J22/J$25*100</f>
        <v>3.6597505814825917</v>
      </c>
      <c r="K56" s="474">
        <f t="shared" si="37"/>
        <v>3.7517968811505682</v>
      </c>
      <c r="L56" s="474">
        <f t="shared" si="37"/>
        <v>3.8428972337108873</v>
      </c>
      <c r="M56" s="474">
        <f t="shared" si="37"/>
        <v>4.2531117860001064</v>
      </c>
      <c r="N56" s="474">
        <f t="shared" si="37"/>
        <v>4.0935903098101463</v>
      </c>
      <c r="O56" s="475">
        <f t="shared" si="37"/>
        <v>4.7974018315961926</v>
      </c>
      <c r="P56" s="475">
        <f t="shared" si="37"/>
        <v>4.8657909070650041</v>
      </c>
      <c r="Q56" s="475">
        <f t="shared" si="37"/>
        <v>4.2425907918280537</v>
      </c>
      <c r="R56" s="475">
        <f t="shared" si="37"/>
        <v>5.5812262078888697</v>
      </c>
      <c r="S56" s="475">
        <f t="shared" si="37"/>
        <v>6.2801839224708473</v>
      </c>
      <c r="T56" s="474">
        <f t="shared" si="37"/>
        <v>7.3181978794279541</v>
      </c>
      <c r="U56" s="474">
        <f>U22/U$25*100</f>
        <v>7.3117693126713181</v>
      </c>
      <c r="V56" s="474">
        <f>V22/V$25*100</f>
        <v>6.8260562223850645</v>
      </c>
      <c r="W56" s="474">
        <f>W22/W$25*100</f>
        <v>6.2805385735697783</v>
      </c>
    </row>
    <row r="57" spans="2:23">
      <c r="B57" s="208" t="s">
        <v>19</v>
      </c>
      <c r="C57" s="473">
        <v>0</v>
      </c>
      <c r="D57" s="473">
        <v>0</v>
      </c>
      <c r="E57" s="473">
        <v>0</v>
      </c>
      <c r="F57" s="473">
        <v>0</v>
      </c>
      <c r="G57" s="473">
        <v>0</v>
      </c>
      <c r="H57" s="473">
        <v>0</v>
      </c>
      <c r="I57" s="473">
        <v>0</v>
      </c>
      <c r="J57" s="473">
        <v>0</v>
      </c>
      <c r="K57" s="473">
        <v>0</v>
      </c>
      <c r="L57" s="473">
        <v>0</v>
      </c>
      <c r="M57" s="473">
        <v>0</v>
      </c>
      <c r="N57" s="473">
        <v>0</v>
      </c>
      <c r="O57" s="473">
        <v>0</v>
      </c>
      <c r="P57" s="473">
        <v>0</v>
      </c>
      <c r="Q57" s="473">
        <v>0</v>
      </c>
      <c r="R57" s="473">
        <v>0</v>
      </c>
      <c r="S57" s="473">
        <v>0</v>
      </c>
      <c r="T57" s="473">
        <v>0</v>
      </c>
      <c r="U57" s="474">
        <f t="shared" si="6"/>
        <v>0</v>
      </c>
      <c r="V57" s="474">
        <f t="shared" si="6"/>
        <v>0</v>
      </c>
      <c r="W57" s="474">
        <f t="shared" ref="W57" si="38">W23/W$25*100</f>
        <v>0</v>
      </c>
    </row>
    <row r="58" spans="2:23">
      <c r="B58" s="203"/>
      <c r="C58" s="476"/>
      <c r="D58" s="476"/>
      <c r="E58" s="476"/>
      <c r="F58" s="476"/>
      <c r="G58" s="476"/>
      <c r="H58" s="476"/>
      <c r="I58" s="476"/>
      <c r="J58" s="476"/>
      <c r="K58" s="476"/>
      <c r="L58" s="476"/>
      <c r="M58" s="476"/>
      <c r="N58" s="476"/>
      <c r="O58" s="476"/>
      <c r="P58" s="476"/>
      <c r="Q58" s="476"/>
      <c r="R58" s="476"/>
      <c r="S58" s="476"/>
      <c r="T58" s="476"/>
      <c r="U58" s="485"/>
      <c r="V58" s="485"/>
      <c r="W58" s="485"/>
    </row>
    <row r="59" spans="2:23">
      <c r="B59" s="209" t="s">
        <v>20</v>
      </c>
      <c r="C59" s="210">
        <f t="shared" ref="C59:O59" si="39">C25/C$25*100</f>
        <v>100</v>
      </c>
      <c r="D59" s="210">
        <f t="shared" si="39"/>
        <v>100</v>
      </c>
      <c r="E59" s="210">
        <f t="shared" si="39"/>
        <v>100</v>
      </c>
      <c r="F59" s="210">
        <f t="shared" si="39"/>
        <v>100</v>
      </c>
      <c r="G59" s="210">
        <f t="shared" si="39"/>
        <v>100</v>
      </c>
      <c r="H59" s="210">
        <f>H25/H$25*100</f>
        <v>100</v>
      </c>
      <c r="I59" s="210">
        <f t="shared" si="39"/>
        <v>100</v>
      </c>
      <c r="J59" s="210">
        <f t="shared" si="39"/>
        <v>100</v>
      </c>
      <c r="K59" s="210">
        <f t="shared" si="39"/>
        <v>100</v>
      </c>
      <c r="L59" s="210">
        <f t="shared" si="39"/>
        <v>100</v>
      </c>
      <c r="M59" s="210">
        <f t="shared" si="39"/>
        <v>100</v>
      </c>
      <c r="N59" s="210">
        <f t="shared" si="39"/>
        <v>100</v>
      </c>
      <c r="O59" s="210">
        <f t="shared" si="39"/>
        <v>100</v>
      </c>
      <c r="P59" s="210">
        <f t="shared" ref="P59:U59" si="40">P25/P$25*100</f>
        <v>100</v>
      </c>
      <c r="Q59" s="210">
        <f t="shared" si="40"/>
        <v>100</v>
      </c>
      <c r="R59" s="210">
        <f t="shared" si="40"/>
        <v>100</v>
      </c>
      <c r="S59" s="210">
        <f t="shared" si="40"/>
        <v>100</v>
      </c>
      <c r="T59" s="210">
        <f t="shared" si="40"/>
        <v>100</v>
      </c>
      <c r="U59" s="210">
        <f t="shared" si="40"/>
        <v>100</v>
      </c>
      <c r="V59" s="210">
        <f t="shared" ref="V59:W59" si="41">V25/V$25*100</f>
        <v>100</v>
      </c>
      <c r="W59" s="492">
        <f t="shared" si="41"/>
        <v>100</v>
      </c>
    </row>
    <row r="60" spans="2:23">
      <c r="B60" s="188" t="s">
        <v>846</v>
      </c>
      <c r="C60" s="216"/>
      <c r="D60" s="187"/>
      <c r="E60" s="187"/>
      <c r="F60" s="187"/>
      <c r="G60" s="220"/>
    </row>
    <row r="61" spans="2:23">
      <c r="B61" s="188"/>
      <c r="C61" s="216"/>
      <c r="D61" s="187"/>
      <c r="E61" s="187"/>
      <c r="F61" s="187"/>
      <c r="G61" s="220"/>
    </row>
    <row r="62" spans="2:23">
      <c r="B62" s="187"/>
      <c r="C62" s="216"/>
      <c r="D62" s="187"/>
      <c r="E62" s="187"/>
      <c r="F62" s="187"/>
      <c r="G62" s="220"/>
    </row>
    <row r="63" spans="2:23">
      <c r="B63" s="216"/>
      <c r="C63" s="216"/>
      <c r="D63" s="187"/>
      <c r="F63" s="187"/>
      <c r="G63" s="220"/>
    </row>
    <row r="64" spans="2:23" ht="14.25" customHeight="1"/>
    <row r="65" spans="2:23">
      <c r="B65" s="186" t="s">
        <v>176</v>
      </c>
      <c r="C65" s="185"/>
      <c r="D65" s="185"/>
    </row>
    <row r="66" spans="2:23" ht="12.75" customHeight="1">
      <c r="B66" s="276" t="s">
        <v>821</v>
      </c>
      <c r="C66" s="211"/>
      <c r="D66" s="211"/>
      <c r="E66" s="215"/>
      <c r="N66" s="199"/>
      <c r="O66" s="199"/>
      <c r="P66" s="255"/>
      <c r="Q66" s="255"/>
      <c r="R66" s="255"/>
      <c r="S66" s="255"/>
      <c r="T66" s="199"/>
    </row>
    <row r="67" spans="2:23" ht="12.75">
      <c r="B67" s="1" t="s">
        <v>789</v>
      </c>
      <c r="C67" s="185"/>
      <c r="D67" s="185"/>
      <c r="N67" s="199"/>
      <c r="O67" s="104" t="s">
        <v>182</v>
      </c>
      <c r="P67" s="255"/>
      <c r="Q67" s="255"/>
      <c r="R67" s="255"/>
      <c r="S67" s="255"/>
      <c r="T67" s="199"/>
    </row>
    <row r="68" spans="2:23" ht="12.75">
      <c r="B68" s="2" t="s">
        <v>788</v>
      </c>
      <c r="N68" s="199"/>
      <c r="O68" s="199"/>
      <c r="P68" s="255"/>
      <c r="Q68" s="255"/>
      <c r="R68" s="255"/>
      <c r="S68" s="255"/>
      <c r="T68" s="199"/>
    </row>
    <row r="69" spans="2:23">
      <c r="B69" s="204" t="s">
        <v>2</v>
      </c>
      <c r="C69" s="205">
        <v>2001</v>
      </c>
      <c r="D69" s="205">
        <v>2002</v>
      </c>
      <c r="E69" s="206">
        <v>2003</v>
      </c>
      <c r="F69" s="206">
        <v>2004</v>
      </c>
      <c r="G69" s="206">
        <v>2005</v>
      </c>
      <c r="H69" s="206">
        <v>2006</v>
      </c>
      <c r="I69" s="206">
        <v>2007</v>
      </c>
      <c r="J69" s="206">
        <v>2008</v>
      </c>
      <c r="K69" s="205">
        <v>2009</v>
      </c>
      <c r="L69" s="205">
        <v>2010</v>
      </c>
      <c r="M69" s="205">
        <v>2011</v>
      </c>
      <c r="N69" s="205">
        <v>2012</v>
      </c>
      <c r="O69" s="206">
        <v>2013</v>
      </c>
      <c r="P69" s="206">
        <v>2014</v>
      </c>
      <c r="Q69" s="205">
        <v>2015</v>
      </c>
      <c r="R69" s="205">
        <v>2016</v>
      </c>
      <c r="S69" s="205">
        <v>2017</v>
      </c>
      <c r="T69" s="205">
        <v>2018</v>
      </c>
      <c r="U69" s="205">
        <v>2019</v>
      </c>
      <c r="V69" s="205">
        <v>2020</v>
      </c>
      <c r="W69" s="303">
        <v>2021</v>
      </c>
    </row>
    <row r="70" spans="2:23">
      <c r="B70" s="208" t="s">
        <v>3</v>
      </c>
      <c r="C70" s="491">
        <v>0</v>
      </c>
      <c r="D70" s="491">
        <v>0</v>
      </c>
      <c r="E70" s="491">
        <v>0</v>
      </c>
      <c r="F70" s="491">
        <v>0</v>
      </c>
      <c r="G70" s="491">
        <v>0</v>
      </c>
      <c r="H70" s="491">
        <v>0</v>
      </c>
      <c r="I70" s="491">
        <v>0</v>
      </c>
      <c r="J70" s="474">
        <f>(J7/'Población e ICE'!K5)*1000000</f>
        <v>131.66104108990004</v>
      </c>
      <c r="K70" s="474">
        <f>(K7/'Población e ICE'!L5)*1000000</f>
        <v>161.9411863828206</v>
      </c>
      <c r="L70" s="474">
        <f>(L7/'Población e ICE'!M5)*1000000</f>
        <v>145.76194186958219</v>
      </c>
      <c r="M70" s="474">
        <f>(M7/'Población e ICE'!N5)*1000000</f>
        <v>241.7133028299946</v>
      </c>
      <c r="N70" s="474">
        <f>(N7/'Población e ICE'!O5)*1000000</f>
        <v>230.86773361781505</v>
      </c>
      <c r="O70" s="474">
        <f>(O7/'Población e ICE'!P5)*1000000</f>
        <v>215.85714462186345</v>
      </c>
      <c r="P70" s="474">
        <f>(P7/'Población e ICE'!Q5)*1000000</f>
        <v>169.06261785454981</v>
      </c>
      <c r="Q70" s="474">
        <f>(Q7/'Población e ICE'!R5)*1000000</f>
        <v>287.23028198205373</v>
      </c>
      <c r="R70" s="474">
        <f>(R7/'Población e ICE'!S5)*1000000</f>
        <v>405.36503858356093</v>
      </c>
      <c r="S70" s="474">
        <f>(S7/'Población e ICE'!T5)*1000000</f>
        <v>341.66749662842221</v>
      </c>
      <c r="T70" s="474">
        <f>(T7/'Población e ICE'!U5)*1000000</f>
        <v>270.68516974822603</v>
      </c>
      <c r="U70" s="474">
        <f>(U7/'Población e ICE'!V5)*1000000</f>
        <v>319.60232805204697</v>
      </c>
      <c r="V70" s="474">
        <f>(V7/'Población e ICE'!W5)*1000000</f>
        <v>221.67259881033823</v>
      </c>
      <c r="W70" s="474">
        <f>(W7/'Población e ICE'!X5)*1000000</f>
        <v>215.40173253145645</v>
      </c>
    </row>
    <row r="71" spans="2:23">
      <c r="B71" s="208" t="s">
        <v>5</v>
      </c>
      <c r="C71" s="474">
        <f>C8/'Población e ICE'!D6*1000000</f>
        <v>93.943938219951747</v>
      </c>
      <c r="D71" s="474">
        <f>D8/'Población e ICE'!E6*1000000</f>
        <v>62.916158930272566</v>
      </c>
      <c r="E71" s="474">
        <f>E8/'Población e ICE'!F6*1000000</f>
        <v>65.418612585564617</v>
      </c>
      <c r="F71" s="474">
        <f>F8/'Población e ICE'!G6*1000000</f>
        <v>78.566739014350418</v>
      </c>
      <c r="G71" s="474">
        <f>G8/'Población e ICE'!H6*1000000</f>
        <v>68.340952371049568</v>
      </c>
      <c r="H71" s="474">
        <f>H8/'Población e ICE'!I6*1000000</f>
        <v>89.211973106948889</v>
      </c>
      <c r="I71" s="474">
        <f>I8/'Población e ICE'!J6*1000000</f>
        <v>89.329692218332951</v>
      </c>
      <c r="J71" s="474">
        <f>J8/'Población e ICE'!K6*1000000</f>
        <v>100.62262182541419</v>
      </c>
      <c r="K71" s="474">
        <f>K8/'Población e ICE'!L6*1000000</f>
        <v>128.95329190069307</v>
      </c>
      <c r="L71" s="474">
        <f>L8/'Población e ICE'!M6*1000000</f>
        <v>149.23295701025785</v>
      </c>
      <c r="M71" s="474">
        <f>M8/'Población e ICE'!N6*1000000</f>
        <v>210.91369208857597</v>
      </c>
      <c r="N71" s="474">
        <f>N8/'Población e ICE'!O6*1000000</f>
        <v>195.40538323339138</v>
      </c>
      <c r="O71" s="474">
        <f>O8/'Población e ICE'!P6*1000000</f>
        <v>205.6292545496091</v>
      </c>
      <c r="P71" s="474">
        <f>P8/'Población e ICE'!Q6*1000000</f>
        <v>188.22356976498705</v>
      </c>
      <c r="Q71" s="474">
        <f>Q8/'Población e ICE'!R6*1000000</f>
        <v>190.79501041900474</v>
      </c>
      <c r="R71" s="474">
        <f>R8/'Población e ICE'!S6*1000000</f>
        <v>191.63811373714151</v>
      </c>
      <c r="S71" s="474">
        <f>S8/'Población e ICE'!T6*1000000</f>
        <v>181.20734892675387</v>
      </c>
      <c r="T71" s="474">
        <f>T8/'Población e ICE'!U6*1000000</f>
        <v>206.26810449704703</v>
      </c>
      <c r="U71" s="474">
        <f>U8/'Población e ICE'!V6*1000000</f>
        <v>190.41239405909838</v>
      </c>
      <c r="V71" s="474">
        <f>V8/'Población e ICE'!W6*1000000</f>
        <v>129.01197707967796</v>
      </c>
      <c r="W71" s="474">
        <f>W8/'Población e ICE'!X6*1000000</f>
        <v>138.40609368079726</v>
      </c>
    </row>
    <row r="72" spans="2:23">
      <c r="B72" s="208" t="s">
        <v>6</v>
      </c>
      <c r="C72" s="474">
        <f>C9/'Población e ICE'!D7*1000000</f>
        <v>90.131378347786068</v>
      </c>
      <c r="D72" s="474">
        <f>D9/'Población e ICE'!E7*1000000</f>
        <v>87.129650040271997</v>
      </c>
      <c r="E72" s="474">
        <f>E9/'Población e ICE'!F7*1000000</f>
        <v>113.81345904281366</v>
      </c>
      <c r="F72" s="474">
        <f>F9/'Población e ICE'!G7*1000000</f>
        <v>103.56408699096841</v>
      </c>
      <c r="G72" s="474">
        <f>G9/'Población e ICE'!H7*1000000</f>
        <v>123.04139431831507</v>
      </c>
      <c r="H72" s="474">
        <f>H9/'Población e ICE'!I7*1000000</f>
        <v>130.59585858479787</v>
      </c>
      <c r="I72" s="474">
        <f>I9/'Población e ICE'!J7*1000000</f>
        <v>143.89287483926708</v>
      </c>
      <c r="J72" s="474">
        <f>J9/'Población e ICE'!K7*1000000</f>
        <v>172.87025824885538</v>
      </c>
      <c r="K72" s="474">
        <f>K9/'Población e ICE'!L7*1000000</f>
        <v>165.76723260636845</v>
      </c>
      <c r="L72" s="474">
        <f>L9/'Población e ICE'!M7*1000000</f>
        <v>176.43444608204155</v>
      </c>
      <c r="M72" s="474">
        <f>M9/'Población e ICE'!N7*1000000</f>
        <v>190.55549314355943</v>
      </c>
      <c r="N72" s="474">
        <f>N9/'Población e ICE'!O7*1000000</f>
        <v>179.85103800648497</v>
      </c>
      <c r="O72" s="474">
        <f>O9/'Población e ICE'!P7*1000000</f>
        <v>198.29167715925294</v>
      </c>
      <c r="P72" s="474">
        <f>P9/'Población e ICE'!Q7*1000000</f>
        <v>194.74372093147988</v>
      </c>
      <c r="Q72" s="474">
        <f>Q9/'Población e ICE'!R7*1000000</f>
        <v>212.11023806530147</v>
      </c>
      <c r="R72" s="474">
        <f>R9/'Población e ICE'!S7*1000000</f>
        <v>221.30478417878169</v>
      </c>
      <c r="S72" s="474">
        <f>S9/'Población e ICE'!T7*1000000</f>
        <v>229.61897880528142</v>
      </c>
      <c r="T72" s="474">
        <f>T9/'Población e ICE'!U7*1000000</f>
        <v>182.7059022976905</v>
      </c>
      <c r="U72" s="474">
        <f>U9/'Población e ICE'!V7*1000000</f>
        <v>172.01734502872856</v>
      </c>
      <c r="V72" s="474">
        <f>V9/'Población e ICE'!W7*1000000</f>
        <v>149.24245543292625</v>
      </c>
      <c r="W72" s="474">
        <f>W9/'Población e ICE'!X7*1000000</f>
        <v>121.41404448320822</v>
      </c>
    </row>
    <row r="73" spans="2:23">
      <c r="B73" s="208" t="s">
        <v>7</v>
      </c>
      <c r="C73" s="474">
        <f>C10/'Población e ICE'!D8*1000000</f>
        <v>161.64260947993375</v>
      </c>
      <c r="D73" s="474">
        <f>D10/'Población e ICE'!E8*1000000</f>
        <v>146.03691837120732</v>
      </c>
      <c r="E73" s="474">
        <f>E10/'Población e ICE'!F8*1000000</f>
        <v>116.89923040953963</v>
      </c>
      <c r="F73" s="474">
        <f>F10/'Población e ICE'!G8*1000000</f>
        <v>134.90124849147537</v>
      </c>
      <c r="G73" s="474">
        <f>G10/'Población e ICE'!H8*1000000</f>
        <v>148.77714334443556</v>
      </c>
      <c r="H73" s="474">
        <f>H10/'Población e ICE'!I8*1000000</f>
        <v>146.55666050397079</v>
      </c>
      <c r="I73" s="474">
        <f>I10/'Población e ICE'!J8*1000000</f>
        <v>119.00317514828293</v>
      </c>
      <c r="J73" s="474">
        <f>J10/'Población e ICE'!K8*1000000</f>
        <v>243.29379210592623</v>
      </c>
      <c r="K73" s="474">
        <f>K10/'Población e ICE'!L8*1000000</f>
        <v>238.11592998462652</v>
      </c>
      <c r="L73" s="474">
        <f>L10/'Población e ICE'!M8*1000000</f>
        <v>213.26291256464214</v>
      </c>
      <c r="M73" s="474">
        <f>M10/'Población e ICE'!N8*1000000</f>
        <v>223.53929424713991</v>
      </c>
      <c r="N73" s="474">
        <f>N10/'Población e ICE'!O8*1000000</f>
        <v>222.48651790389675</v>
      </c>
      <c r="O73" s="474">
        <f>O10/'Población e ICE'!P8*1000000</f>
        <v>233.90823518586234</v>
      </c>
      <c r="P73" s="474">
        <f>P10/'Población e ICE'!Q8*1000000</f>
        <v>252.9227750691781</v>
      </c>
      <c r="Q73" s="474">
        <f>Q10/'Población e ICE'!R8*1000000</f>
        <v>184.89739299851846</v>
      </c>
      <c r="R73" s="474">
        <f>R10/'Población e ICE'!S8*1000000</f>
        <v>310.39621057822438</v>
      </c>
      <c r="S73" s="474">
        <f>S10/'Población e ICE'!T8*1000000</f>
        <v>316.88134555630506</v>
      </c>
      <c r="T73" s="474">
        <f>T10/'Población e ICE'!U8*1000000</f>
        <v>250.15519000528624</v>
      </c>
      <c r="U73" s="474">
        <f>U10/'Población e ICE'!V8*1000000</f>
        <v>292.54028363693726</v>
      </c>
      <c r="V73" s="474">
        <f>V10/'Población e ICE'!W8*1000000</f>
        <v>291.16591587152578</v>
      </c>
      <c r="W73" s="474">
        <f>W10/'Población e ICE'!X8*1000000</f>
        <v>261.27211892136597</v>
      </c>
    </row>
    <row r="74" spans="2:23">
      <c r="B74" s="208" t="s">
        <v>8</v>
      </c>
      <c r="C74" s="474">
        <f>C11/'Población e ICE'!D9*1000000</f>
        <v>58.675816876716667</v>
      </c>
      <c r="D74" s="474">
        <f>D11/'Población e ICE'!E9*1000000</f>
        <v>71.496464187648968</v>
      </c>
      <c r="E74" s="474">
        <f>E11/'Población e ICE'!F9*1000000</f>
        <v>61.44562879446606</v>
      </c>
      <c r="F74" s="474">
        <f>F11/'Población e ICE'!G9*1000000</f>
        <v>92.761674734280234</v>
      </c>
      <c r="G74" s="474">
        <f>G11/'Población e ICE'!H9*1000000</f>
        <v>96.023434291694755</v>
      </c>
      <c r="H74" s="474">
        <f>H11/'Población e ICE'!I9*1000000</f>
        <v>108.56371990339061</v>
      </c>
      <c r="I74" s="474">
        <f>I11/'Población e ICE'!J9*1000000</f>
        <v>110.84304448695156</v>
      </c>
      <c r="J74" s="474">
        <f>J11/'Población e ICE'!K9*1000000</f>
        <v>120.87753583554372</v>
      </c>
      <c r="K74" s="474">
        <f>K11/'Población e ICE'!L9*1000000</f>
        <v>132.12522345040517</v>
      </c>
      <c r="L74" s="474">
        <f>L11/'Población e ICE'!M9*1000000</f>
        <v>116.73524700811676</v>
      </c>
      <c r="M74" s="474">
        <f>M11/'Población e ICE'!N9*1000000</f>
        <v>133.20348861486303</v>
      </c>
      <c r="N74" s="474">
        <f>N11/'Población e ICE'!O9*1000000</f>
        <v>127.21153556454159</v>
      </c>
      <c r="O74" s="474">
        <f>O11/'Población e ICE'!P9*1000000</f>
        <v>116.53333321751487</v>
      </c>
      <c r="P74" s="474">
        <f>P11/'Población e ICE'!Q9*1000000</f>
        <v>132.98593116924189</v>
      </c>
      <c r="Q74" s="474">
        <f>Q11/'Población e ICE'!R9*1000000</f>
        <v>132.4513217934591</v>
      </c>
      <c r="R74" s="474">
        <f>R11/'Población e ICE'!S9*1000000</f>
        <v>135.78491181693565</v>
      </c>
      <c r="S74" s="474">
        <f>S11/'Población e ICE'!T9*1000000</f>
        <v>138.92109870685596</v>
      </c>
      <c r="T74" s="474">
        <f>T11/'Población e ICE'!U9*1000000</f>
        <v>119.09167588044079</v>
      </c>
      <c r="U74" s="474">
        <f>U11/'Población e ICE'!V9*1000000</f>
        <v>121.45570519435094</v>
      </c>
      <c r="V74" s="474">
        <f>V11/'Población e ICE'!W9*1000000</f>
        <v>92.990383402570586</v>
      </c>
      <c r="W74" s="474">
        <f>W11/'Población e ICE'!X9*1000000</f>
        <v>100.43421132722953</v>
      </c>
    </row>
    <row r="75" spans="2:23">
      <c r="B75" s="208" t="s">
        <v>9</v>
      </c>
      <c r="C75" s="474">
        <f>C12/'Población e ICE'!D10*1000000</f>
        <v>28.601718462397898</v>
      </c>
      <c r="D75" s="474">
        <f>D12/'Población e ICE'!E10*1000000</f>
        <v>34.253577612430341</v>
      </c>
      <c r="E75" s="474">
        <f>E12/'Población e ICE'!F10*1000000</f>
        <v>33.156728772301264</v>
      </c>
      <c r="F75" s="474">
        <f>F12/'Población e ICE'!G10*1000000</f>
        <v>35.403379032775248</v>
      </c>
      <c r="G75" s="474">
        <f>G12/'Población e ICE'!H10*1000000</f>
        <v>33.844465659460774</v>
      </c>
      <c r="H75" s="474">
        <f>H12/'Población e ICE'!I10*1000000</f>
        <v>34.50737796362553</v>
      </c>
      <c r="I75" s="474">
        <f>I12/'Población e ICE'!J10*1000000</f>
        <v>34.487886465681164</v>
      </c>
      <c r="J75" s="474">
        <f>J12/'Población e ICE'!K10*1000000</f>
        <v>46.265308129957717</v>
      </c>
      <c r="K75" s="474">
        <f>K12/'Población e ICE'!L10*1000000</f>
        <v>46.281091188581613</v>
      </c>
      <c r="L75" s="474">
        <f>L12/'Población e ICE'!M10*1000000</f>
        <v>51.404562105663857</v>
      </c>
      <c r="M75" s="474">
        <f>M12/'Población e ICE'!N10*1000000</f>
        <v>62.492554751270767</v>
      </c>
      <c r="N75" s="474">
        <f>N12/'Población e ICE'!O10*1000000</f>
        <v>54.68467025913376</v>
      </c>
      <c r="O75" s="474">
        <f>O12/'Población e ICE'!P10*1000000</f>
        <v>62.172898210122803</v>
      </c>
      <c r="P75" s="474">
        <f>P12/'Población e ICE'!Q10*1000000</f>
        <v>60.463724845597568</v>
      </c>
      <c r="Q75" s="474">
        <f>Q12/'Población e ICE'!R10*1000000</f>
        <v>65.16304478389597</v>
      </c>
      <c r="R75" s="474">
        <f>R12/'Población e ICE'!S10*1000000</f>
        <v>68.207433280559201</v>
      </c>
      <c r="S75" s="474">
        <f>S12/'Población e ICE'!T10*1000000</f>
        <v>65.142394990236241</v>
      </c>
      <c r="T75" s="474">
        <f>T12/'Población e ICE'!U10*1000000</f>
        <v>57.755689557819615</v>
      </c>
      <c r="U75" s="474">
        <f>U12/'Población e ICE'!V10*1000000</f>
        <v>58.82004457773872</v>
      </c>
      <c r="V75" s="474">
        <f>V12/'Población e ICE'!W10*1000000</f>
        <v>49.830009105899343</v>
      </c>
      <c r="W75" s="474">
        <f>W12/'Población e ICE'!X10*1000000</f>
        <v>51.505682633506773</v>
      </c>
    </row>
    <row r="76" spans="2:23">
      <c r="B76" s="208" t="s">
        <v>10</v>
      </c>
      <c r="C76" s="474">
        <f>C13/'Población e ICE'!D11*1000000</f>
        <v>12.312694510397458</v>
      </c>
      <c r="D76" s="474">
        <f>D13/'Población e ICE'!E11*1000000</f>
        <v>12.419189943287066</v>
      </c>
      <c r="E76" s="474">
        <f>E13/'Población e ICE'!F11*1000000</f>
        <v>13.539497529981894</v>
      </c>
      <c r="F76" s="474">
        <f>F13/'Población e ICE'!G11*1000000</f>
        <v>20.336370987030158</v>
      </c>
      <c r="G76" s="474">
        <f>G13/'Población e ICE'!H11*1000000</f>
        <v>15.76621567140532</v>
      </c>
      <c r="H76" s="474">
        <f>H13/'Población e ICE'!I11*1000000</f>
        <v>19.5049699999539</v>
      </c>
      <c r="I76" s="474">
        <f>I13/'Población e ICE'!J11*1000000</f>
        <v>21.955878768632186</v>
      </c>
      <c r="J76" s="474">
        <f>J13/'Población e ICE'!K11*1000000</f>
        <v>23.867402727856756</v>
      </c>
      <c r="K76" s="474">
        <f>K13/'Población e ICE'!L11*1000000</f>
        <v>24.917396873306298</v>
      </c>
      <c r="L76" s="474">
        <f>L13/'Población e ICE'!M11*1000000</f>
        <v>23.687588007121288</v>
      </c>
      <c r="M76" s="474">
        <f>M13/'Población e ICE'!N11*1000000</f>
        <v>27.812521619220789</v>
      </c>
      <c r="N76" s="474">
        <f>N13/'Población e ICE'!O11*1000000</f>
        <v>24.32370377771354</v>
      </c>
      <c r="O76" s="474">
        <f>O13/'Población e ICE'!P11*1000000</f>
        <v>23.264689469906532</v>
      </c>
      <c r="P76" s="474">
        <f>P13/'Población e ICE'!Q11*1000000</f>
        <v>24.622162622159347</v>
      </c>
      <c r="Q76" s="474">
        <f>Q13/'Población e ICE'!R11*1000000</f>
        <v>25.844853859248492</v>
      </c>
      <c r="R76" s="474">
        <f>R13/'Población e ICE'!S11*1000000</f>
        <v>28.542464430167659</v>
      </c>
      <c r="S76" s="474">
        <f>S13/'Población e ICE'!T11*1000000</f>
        <v>24.772229957884402</v>
      </c>
      <c r="T76" s="474">
        <f>T13/'Población e ICE'!U11*1000000</f>
        <v>22.092939096381897</v>
      </c>
      <c r="U76" s="474">
        <f>U13/'Población e ICE'!V11*1000000</f>
        <v>22.80454138685073</v>
      </c>
      <c r="V76" s="474">
        <f>V13/'Población e ICE'!W11*1000000</f>
        <v>20.780422650034456</v>
      </c>
      <c r="W76" s="474">
        <f>W13/'Población e ICE'!X11*1000000</f>
        <v>22.004141957240183</v>
      </c>
    </row>
    <row r="77" spans="2:23">
      <c r="B77" s="208" t="s">
        <v>11</v>
      </c>
      <c r="C77" s="474">
        <f>C14/'Población e ICE'!D12*1000000</f>
        <v>38.423226455233312</v>
      </c>
      <c r="D77" s="474">
        <f>D14/'Población e ICE'!E12*1000000</f>
        <v>42.072534947573622</v>
      </c>
      <c r="E77" s="474">
        <f>E14/'Población e ICE'!F12*1000000</f>
        <v>42.200892972269941</v>
      </c>
      <c r="F77" s="474">
        <f>F14/'Población e ICE'!G12*1000000</f>
        <v>54.898085011949505</v>
      </c>
      <c r="G77" s="474">
        <f>G14/'Población e ICE'!H12*1000000</f>
        <v>52.217793225843096</v>
      </c>
      <c r="H77" s="474">
        <f>H14/'Población e ICE'!I12*1000000</f>
        <v>69.546866006646496</v>
      </c>
      <c r="I77" s="474">
        <f>I14/'Población e ICE'!J12*1000000</f>
        <v>72.773468279521666</v>
      </c>
      <c r="J77" s="474">
        <f>J14/'Población e ICE'!K12*1000000</f>
        <v>92.819716908822869</v>
      </c>
      <c r="K77" s="474">
        <f>K14/'Población e ICE'!L12*1000000</f>
        <v>83.362139473235743</v>
      </c>
      <c r="L77" s="474">
        <f>L14/'Población e ICE'!M12*1000000</f>
        <v>72.738028998933274</v>
      </c>
      <c r="M77" s="474">
        <f>M14/'Población e ICE'!N12*1000000</f>
        <v>103.13173450685002</v>
      </c>
      <c r="N77" s="474">
        <f>N14/'Población e ICE'!O12*1000000</f>
        <v>110.91225422682449</v>
      </c>
      <c r="O77" s="474">
        <f>O14/'Población e ICE'!P12*1000000</f>
        <v>106.56268068462944</v>
      </c>
      <c r="P77" s="474">
        <f>P14/'Población e ICE'!Q12*1000000</f>
        <v>101.64431079411389</v>
      </c>
      <c r="Q77" s="474">
        <f>Q14/'Población e ICE'!R12*1000000</f>
        <v>97.100793317836263</v>
      </c>
      <c r="R77" s="474">
        <f>R14/'Población e ICE'!S12*1000000</f>
        <v>106.88853630964243</v>
      </c>
      <c r="S77" s="474">
        <f>S14/'Población e ICE'!T12*1000000</f>
        <v>105.11743838427458</v>
      </c>
      <c r="T77" s="474">
        <f>T14/'Población e ICE'!U12*1000000</f>
        <v>105.11862588214453</v>
      </c>
      <c r="U77" s="474">
        <f>U14/'Población e ICE'!V12*1000000</f>
        <v>101.72223652682017</v>
      </c>
      <c r="V77" s="474">
        <f>V14/'Población e ICE'!W12*1000000</f>
        <v>91.172336627075666</v>
      </c>
      <c r="W77" s="474">
        <f>W14/'Población e ICE'!X12*1000000</f>
        <v>87.382973076903596</v>
      </c>
    </row>
    <row r="78" spans="2:23">
      <c r="B78" s="208" t="s">
        <v>12</v>
      </c>
      <c r="C78" s="474">
        <f>C15/'Población e ICE'!D13*1000000</f>
        <v>41.210471770116477</v>
      </c>
      <c r="D78" s="474">
        <f>D15/'Población e ICE'!E13*1000000</f>
        <v>40.113630107850639</v>
      </c>
      <c r="E78" s="474">
        <f>E15/'Población e ICE'!F13*1000000</f>
        <v>49.212177795609037</v>
      </c>
      <c r="F78" s="474">
        <f>F15/'Población e ICE'!G13*1000000</f>
        <v>62.671416538318304</v>
      </c>
      <c r="G78" s="474">
        <f>G15/'Población e ICE'!H13*1000000</f>
        <v>81.723316153438617</v>
      </c>
      <c r="H78" s="474">
        <f>H15/'Población e ICE'!I13*1000000</f>
        <v>64.475828633961925</v>
      </c>
      <c r="I78" s="474">
        <f>I15/'Población e ICE'!J13*1000000</f>
        <v>72.264580162630153</v>
      </c>
      <c r="J78" s="474">
        <f>J15/'Población e ICE'!K13*1000000</f>
        <v>69.655401795340566</v>
      </c>
      <c r="K78" s="474">
        <f>K15/'Población e ICE'!L13*1000000</f>
        <v>100.12015775100284</v>
      </c>
      <c r="L78" s="474">
        <f>L15/'Población e ICE'!M13*1000000</f>
        <v>81.759263920678592</v>
      </c>
      <c r="M78" s="474">
        <f>M15/'Población e ICE'!N13*1000000</f>
        <v>101.83697897215529</v>
      </c>
      <c r="N78" s="474">
        <f>N15/'Población e ICE'!O13*1000000</f>
        <v>103.37849823687004</v>
      </c>
      <c r="O78" s="474">
        <f>O15/'Población e ICE'!P13*1000000</f>
        <v>101.10064393532841</v>
      </c>
      <c r="P78" s="474">
        <f>P15/'Población e ICE'!Q13*1000000</f>
        <v>88.473177336395352</v>
      </c>
      <c r="Q78" s="474">
        <f>Q15/'Población e ICE'!R13*1000000</f>
        <v>101.01476597018292</v>
      </c>
      <c r="R78" s="474">
        <f>R15/'Población e ICE'!S13*1000000</f>
        <v>110.36400192394218</v>
      </c>
      <c r="S78" s="474">
        <f>S15/'Población e ICE'!T13*1000000</f>
        <v>106.97852516107855</v>
      </c>
      <c r="T78" s="474">
        <f>T15/'Población e ICE'!U13*1000000</f>
        <v>108.78905819705018</v>
      </c>
      <c r="U78" s="474">
        <f>U15/'Población e ICE'!V13*1000000</f>
        <v>112.05239963732757</v>
      </c>
      <c r="V78" s="474">
        <f>V15/'Población e ICE'!W13*1000000</f>
        <v>104.02235597337102</v>
      </c>
      <c r="W78" s="474">
        <f>W15/'Población e ICE'!X13*1000000</f>
        <v>88.564494861743725</v>
      </c>
    </row>
    <row r="79" spans="2:23">
      <c r="B79" s="208" t="s">
        <v>604</v>
      </c>
      <c r="C79" s="491">
        <v>0</v>
      </c>
      <c r="D79" s="491">
        <v>0</v>
      </c>
      <c r="E79" s="491">
        <v>0</v>
      </c>
      <c r="F79" s="491">
        <v>0</v>
      </c>
      <c r="G79" s="491">
        <v>0</v>
      </c>
      <c r="H79" s="491">
        <v>0</v>
      </c>
      <c r="I79" s="491">
        <v>0</v>
      </c>
      <c r="J79" s="491">
        <v>0</v>
      </c>
      <c r="K79" s="491">
        <v>0</v>
      </c>
      <c r="L79" s="491">
        <v>0</v>
      </c>
      <c r="M79" s="491">
        <v>0</v>
      </c>
      <c r="N79" s="491">
        <v>0</v>
      </c>
      <c r="O79" s="491">
        <v>0</v>
      </c>
      <c r="P79" s="491">
        <v>0</v>
      </c>
      <c r="Q79" s="491">
        <v>0</v>
      </c>
      <c r="R79" s="491">
        <v>0</v>
      </c>
      <c r="S79" s="491">
        <v>0</v>
      </c>
      <c r="T79" s="491">
        <v>0</v>
      </c>
      <c r="U79" s="474">
        <f>U16/'Población e ICE'!V14*1000000</f>
        <v>136.18393090407679</v>
      </c>
      <c r="V79" s="474">
        <f>V16/'Población e ICE'!W14*1000000</f>
        <v>107.01103480611086</v>
      </c>
      <c r="W79" s="474">
        <f>W16/'Población e ICE'!X14*1000000</f>
        <v>101.86513291092177</v>
      </c>
    </row>
    <row r="80" spans="2:23">
      <c r="B80" s="208" t="s">
        <v>13</v>
      </c>
      <c r="C80" s="474">
        <f>C17/'Población e ICE'!D15*1000000</f>
        <v>22.151877146329873</v>
      </c>
      <c r="D80" s="474">
        <f>D17/'Población e ICE'!E15*1000000</f>
        <v>33.788477703951834</v>
      </c>
      <c r="E80" s="474">
        <f>E17/'Población e ICE'!F15*1000000</f>
        <v>38.996561234183105</v>
      </c>
      <c r="F80" s="474">
        <f>F17/'Población e ICE'!G15*1000000</f>
        <v>52.59119493496852</v>
      </c>
      <c r="G80" s="474">
        <f>G17/'Población e ICE'!H15*1000000</f>
        <v>52.692922683625042</v>
      </c>
      <c r="H80" s="474">
        <f>H17/'Población e ICE'!I15*1000000</f>
        <v>50.542205255376849</v>
      </c>
      <c r="I80" s="474">
        <f>I17/'Población e ICE'!J15*1000000</f>
        <v>51.542050018191262</v>
      </c>
      <c r="J80" s="474">
        <f>J17/'Población e ICE'!K15*1000000</f>
        <v>55.12464372168256</v>
      </c>
      <c r="K80" s="474">
        <f>K17/'Población e ICE'!L15*1000000</f>
        <v>78.494239931125762</v>
      </c>
      <c r="L80" s="474">
        <f>L17/'Población e ICE'!M15*1000000</f>
        <v>67.620861653560283</v>
      </c>
      <c r="M80" s="474">
        <f>M17/'Población e ICE'!N15*1000000</f>
        <v>91.600104027640469</v>
      </c>
      <c r="N80" s="474">
        <f>N17/'Población e ICE'!O15*1000000</f>
        <v>83.9508342648476</v>
      </c>
      <c r="O80" s="474">
        <f>O17/'Población e ICE'!P15*1000000</f>
        <v>77.415243592928832</v>
      </c>
      <c r="P80" s="474">
        <f>P17/'Población e ICE'!Q15*1000000</f>
        <v>79.073588384523859</v>
      </c>
      <c r="Q80" s="474">
        <f>Q17/'Población e ICE'!R15*1000000</f>
        <v>88.046636407482126</v>
      </c>
      <c r="R80" s="474">
        <f>R17/'Población e ICE'!S15*1000000</f>
        <v>88.803904164563946</v>
      </c>
      <c r="S80" s="474">
        <f>S17/'Población e ICE'!T15*1000000</f>
        <v>93.014422563268539</v>
      </c>
      <c r="T80" s="474">
        <f>T17/'Población e ICE'!U15*1000000</f>
        <v>83.289312943560589</v>
      </c>
      <c r="U80" s="474">
        <f>U17/'Población e ICE'!V15*1000000</f>
        <v>86.095159742169756</v>
      </c>
      <c r="V80" s="474">
        <f>V17/'Población e ICE'!W15*1000000</f>
        <v>74.59933201137207</v>
      </c>
      <c r="W80" s="474">
        <f>W17/'Población e ICE'!X15*1000000</f>
        <v>67.484715991397536</v>
      </c>
    </row>
    <row r="81" spans="2:23">
      <c r="B81" s="208" t="s">
        <v>14</v>
      </c>
      <c r="C81" s="474">
        <f>C18/'Población e ICE'!D16*1000000</f>
        <v>56.231266187681321</v>
      </c>
      <c r="D81" s="474">
        <f>D18/'Población e ICE'!E16*1000000</f>
        <v>50.207020032550645</v>
      </c>
      <c r="E81" s="474">
        <f>E18/'Población e ICE'!F16*1000000</f>
        <v>64.406882588654867</v>
      </c>
      <c r="F81" s="474">
        <f>F18/'Población e ICE'!G16*1000000</f>
        <v>76.185331256612031</v>
      </c>
      <c r="G81" s="474">
        <f>G18/'Población e ICE'!H16*1000000</f>
        <v>73.983913973622279</v>
      </c>
      <c r="H81" s="474">
        <f>H18/'Población e ICE'!I16*1000000</f>
        <v>58.275438779901179</v>
      </c>
      <c r="I81" s="474">
        <f>I18/'Población e ICE'!J16*1000000</f>
        <v>65.077807483660138</v>
      </c>
      <c r="J81" s="474">
        <f>J18/'Población e ICE'!K16*1000000</f>
        <v>92.866970577214332</v>
      </c>
      <c r="K81" s="474">
        <f>K18/'Población e ICE'!L16*1000000</f>
        <v>101.34528430972533</v>
      </c>
      <c r="L81" s="474">
        <f>L18/'Población e ICE'!M16*1000000</f>
        <v>102.87737170696762</v>
      </c>
      <c r="M81" s="474">
        <f>M18/'Población e ICE'!N16*1000000</f>
        <v>121.86734076332354</v>
      </c>
      <c r="N81" s="474">
        <f>N18/'Población e ICE'!O16*1000000</f>
        <v>136.98414347050289</v>
      </c>
      <c r="O81" s="474">
        <f>O18/'Población e ICE'!P16*1000000</f>
        <v>147.81145661948173</v>
      </c>
      <c r="P81" s="474">
        <f>P18/'Población e ICE'!Q16*1000000</f>
        <v>131.85139102432808</v>
      </c>
      <c r="Q81" s="474">
        <f>Q18/'Población e ICE'!R16*1000000</f>
        <v>152.77521721005635</v>
      </c>
      <c r="R81" s="474">
        <f>R18/'Población e ICE'!S16*1000000</f>
        <v>174.0483497753103</v>
      </c>
      <c r="S81" s="474">
        <f>S18/'Población e ICE'!T16*1000000</f>
        <v>179.52849350087604</v>
      </c>
      <c r="T81" s="474">
        <f>T18/'Población e ICE'!U16*1000000</f>
        <v>171.74522617003058</v>
      </c>
      <c r="U81" s="474">
        <f>U18/'Población e ICE'!V16*1000000</f>
        <v>177.47545755714091</v>
      </c>
      <c r="V81" s="474">
        <f>V18/'Población e ICE'!W16*1000000</f>
        <v>166.42155047692248</v>
      </c>
      <c r="W81" s="474">
        <f>W18/'Población e ICE'!X16*1000000</f>
        <v>155.98770235937695</v>
      </c>
    </row>
    <row r="82" spans="2:23">
      <c r="B82" s="208" t="s">
        <v>15</v>
      </c>
      <c r="C82" s="491">
        <v>0</v>
      </c>
      <c r="D82" s="491">
        <v>0</v>
      </c>
      <c r="E82" s="491">
        <v>0</v>
      </c>
      <c r="F82" s="491">
        <v>0</v>
      </c>
      <c r="G82" s="491">
        <v>0</v>
      </c>
      <c r="H82" s="491">
        <v>0</v>
      </c>
      <c r="I82" s="491">
        <v>0</v>
      </c>
      <c r="J82" s="474">
        <f>J19/'Población e ICE'!K17*1000000</f>
        <v>89.825668271575367</v>
      </c>
      <c r="K82" s="474">
        <f>K19/'Población e ICE'!L17*1000000</f>
        <v>149.44424080587507</v>
      </c>
      <c r="L82" s="474">
        <f>L19/'Población e ICE'!M17*1000000</f>
        <v>134.71845354021303</v>
      </c>
      <c r="M82" s="474">
        <f>M19/'Población e ICE'!N17*1000000</f>
        <v>180.04966917135897</v>
      </c>
      <c r="N82" s="474">
        <f>N19/'Población e ICE'!O17*1000000</f>
        <v>189.59199339926465</v>
      </c>
      <c r="O82" s="474">
        <f>O19/'Población e ICE'!P17*1000000</f>
        <v>202.26262039380379</v>
      </c>
      <c r="P82" s="474">
        <f>P19/'Población e ICE'!Q17*1000000</f>
        <v>172.46121806792047</v>
      </c>
      <c r="Q82" s="474">
        <f>Q19/'Población e ICE'!R17*1000000</f>
        <v>192.511580515898</v>
      </c>
      <c r="R82" s="474">
        <f>R19/'Población e ICE'!S17*1000000</f>
        <v>222.31531155283452</v>
      </c>
      <c r="S82" s="474">
        <f>S19/'Población e ICE'!T17*1000000</f>
        <v>193.64226322752742</v>
      </c>
      <c r="T82" s="474">
        <f>T19/'Población e ICE'!U17*1000000</f>
        <v>189.36207449349115</v>
      </c>
      <c r="U82" s="474">
        <f>U19/'Población e ICE'!V17*1000000</f>
        <v>194.8912159326598</v>
      </c>
      <c r="V82" s="474">
        <f>V19/'Población e ICE'!W17*1000000</f>
        <v>147.48229568441104</v>
      </c>
      <c r="W82" s="474">
        <f>W19/'Población e ICE'!X17*1000000</f>
        <v>162.53306187475715</v>
      </c>
    </row>
    <row r="83" spans="2:23">
      <c r="B83" s="208" t="s">
        <v>16</v>
      </c>
      <c r="C83" s="474">
        <f>C20/'Población e ICE'!D18*1000000</f>
        <v>54.528998397163306</v>
      </c>
      <c r="D83" s="474">
        <f>D20/'Población e ICE'!E18*1000000</f>
        <v>53.779700347757462</v>
      </c>
      <c r="E83" s="474">
        <f>E20/'Población e ICE'!F18*1000000</f>
        <v>56.432194728827376</v>
      </c>
      <c r="F83" s="474">
        <f>F20/'Población e ICE'!G18*1000000</f>
        <v>71.764102498132218</v>
      </c>
      <c r="G83" s="474">
        <f>G20/'Población e ICE'!H18*1000000</f>
        <v>59.075242994678689</v>
      </c>
      <c r="H83" s="474">
        <f>H20/'Población e ICE'!I18*1000000</f>
        <v>83.08138762006817</v>
      </c>
      <c r="I83" s="474">
        <f>I20/'Población e ICE'!J18*1000000</f>
        <v>99.844156184685545</v>
      </c>
      <c r="J83" s="474">
        <f>J20/'Población e ICE'!K18*1000000</f>
        <v>141.50235196648572</v>
      </c>
      <c r="K83" s="474">
        <f>K20/'Población e ICE'!L18*1000000</f>
        <v>197.35161411139879</v>
      </c>
      <c r="L83" s="474">
        <f>L20/'Población e ICE'!M18*1000000</f>
        <v>152.91299031034336</v>
      </c>
      <c r="M83" s="474">
        <f>M20/'Población e ICE'!N18*1000000</f>
        <v>161.94761732343596</v>
      </c>
      <c r="N83" s="474">
        <f>N20/'Población e ICE'!O18*1000000</f>
        <v>147.49593238020796</v>
      </c>
      <c r="O83" s="474">
        <f>O20/'Población e ICE'!P18*1000000</f>
        <v>134.51810601814671</v>
      </c>
      <c r="P83" s="474">
        <f>P20/'Población e ICE'!Q18*1000000</f>
        <v>152.54202320848205</v>
      </c>
      <c r="Q83" s="474">
        <f>Q20/'Población e ICE'!R18*1000000</f>
        <v>176.45727394784211</v>
      </c>
      <c r="R83" s="474">
        <f>R20/'Población e ICE'!S18*1000000</f>
        <v>157.68084718780639</v>
      </c>
      <c r="S83" s="474">
        <f>S20/'Población e ICE'!T18*1000000</f>
        <v>165.01283432936543</v>
      </c>
      <c r="T83" s="474">
        <f>T20/'Población e ICE'!U18*1000000</f>
        <v>153.7526854874518</v>
      </c>
      <c r="U83" s="474">
        <f>U20/'Población e ICE'!V18*1000000</f>
        <v>148.7556467732189</v>
      </c>
      <c r="V83" s="474">
        <f>V20/'Población e ICE'!W18*1000000</f>
        <v>127.68780444520573</v>
      </c>
      <c r="W83" s="474">
        <f>W20/'Población e ICE'!X18*1000000</f>
        <v>133.32387706894391</v>
      </c>
    </row>
    <row r="84" spans="2:23" ht="14.25" customHeight="1">
      <c r="B84" s="208" t="s">
        <v>83</v>
      </c>
      <c r="C84" s="474">
        <f>C21/'Población e ICE'!D19*1000000</f>
        <v>370.9880072898992</v>
      </c>
      <c r="D84" s="474">
        <f>D21/'Población e ICE'!E19*1000000</f>
        <v>374.91177343704356</v>
      </c>
      <c r="E84" s="474">
        <f>E21/'Población e ICE'!F19*1000000</f>
        <v>355.420724358114</v>
      </c>
      <c r="F84" s="474">
        <f>F21/'Población e ICE'!G19*1000000</f>
        <v>385.84656226624293</v>
      </c>
      <c r="G84" s="474">
        <f>G21/'Población e ICE'!H19*1000000</f>
        <v>382.84167651098005</v>
      </c>
      <c r="H84" s="474">
        <f>H21/'Población e ICE'!I19*1000000</f>
        <v>388.41623386549355</v>
      </c>
      <c r="I84" s="474">
        <f>I21/'Población e ICE'!J19*1000000</f>
        <v>416.65267536051283</v>
      </c>
      <c r="J84" s="474">
        <f>J21/'Población e ICE'!K19*1000000</f>
        <v>476.77231375812721</v>
      </c>
      <c r="K84" s="474">
        <f>K21/'Población e ICE'!L19*1000000</f>
        <v>450.2220334748078</v>
      </c>
      <c r="L84" s="474">
        <f>L21/'Población e ICE'!M19*1000000</f>
        <v>459.58024138763517</v>
      </c>
      <c r="M84" s="474">
        <f>M21/'Población e ICE'!N19*1000000</f>
        <v>622.01586344547491</v>
      </c>
      <c r="N84" s="474">
        <f>N21/'Población e ICE'!O19*1000000</f>
        <v>537.53557411252416</v>
      </c>
      <c r="O84" s="474">
        <f>O21/'Población e ICE'!P19*1000000</f>
        <v>611.5262652582071</v>
      </c>
      <c r="P84" s="474">
        <f>P21/'Población e ICE'!Q19*1000000</f>
        <v>655.45677310263125</v>
      </c>
      <c r="Q84" s="474">
        <f>Q21/'Población e ICE'!R19*1000000</f>
        <v>716.35729261222423</v>
      </c>
      <c r="R84" s="474">
        <f>R21/'Población e ICE'!S19*1000000</f>
        <v>1049.1133895815342</v>
      </c>
      <c r="S84" s="474">
        <f>S21/'Población e ICE'!T19*1000000</f>
        <v>1035.7493932943553</v>
      </c>
      <c r="T84" s="474">
        <f>T21/'Población e ICE'!U19*1000000</f>
        <v>908.8137965796858</v>
      </c>
      <c r="U84" s="474">
        <f>U21/'Población e ICE'!V19*1000000</f>
        <v>811.6312899110884</v>
      </c>
      <c r="V84" s="474">
        <f>V21/'Población e ICE'!W19*1000000</f>
        <v>802.30298414408946</v>
      </c>
      <c r="W84" s="474">
        <f>W21/'Población e ICE'!X19*1000000</f>
        <v>620.75398846377175</v>
      </c>
    </row>
    <row r="85" spans="2:23">
      <c r="B85" s="208" t="s">
        <v>18</v>
      </c>
      <c r="C85" s="474">
        <f>C22/'Población e ICE'!D20*1000000</f>
        <v>169.3892472516703</v>
      </c>
      <c r="D85" s="474">
        <f>D22/'Población e ICE'!E20*1000000</f>
        <v>347.4888157866547</v>
      </c>
      <c r="E85" s="474">
        <f>E22/'Población e ICE'!F20*1000000</f>
        <v>273.033528188991</v>
      </c>
      <c r="F85" s="474">
        <f>F22/'Población e ICE'!G20*1000000</f>
        <v>284.7259344771474</v>
      </c>
      <c r="G85" s="474">
        <f>G22/'Población e ICE'!H20*1000000</f>
        <v>309.76991288250031</v>
      </c>
      <c r="H85" s="474">
        <f>H22/'Población e ICE'!I20*1000000</f>
        <v>293.1117660537036</v>
      </c>
      <c r="I85" s="474">
        <f>I22/'Población e ICE'!J20*1000000</f>
        <v>313.84868766187185</v>
      </c>
      <c r="J85" s="474">
        <f>J22/'Población e ICE'!K20*1000000</f>
        <v>259.53054436102281</v>
      </c>
      <c r="K85" s="474">
        <f>K22/'Población e ICE'!L20*1000000</f>
        <v>307.9240559363945</v>
      </c>
      <c r="L85" s="474">
        <f>L22/'Población e ICE'!M20*1000000</f>
        <v>292.04619946272874</v>
      </c>
      <c r="M85" s="474">
        <f>M22/'Población e ICE'!N20*1000000</f>
        <v>398.53685628690255</v>
      </c>
      <c r="N85" s="474">
        <f>N22/'Población e ICE'!O20*1000000</f>
        <v>366.54926390957888</v>
      </c>
      <c r="O85" s="474">
        <f>O22/'Población e ICE'!P20*1000000</f>
        <v>435.04404556130265</v>
      </c>
      <c r="P85" s="474">
        <f>P22/'Población e ICE'!Q20*1000000</f>
        <v>437.82150135804051</v>
      </c>
      <c r="Q85" s="474">
        <f>Q22/'Población e ICE'!R20*1000000</f>
        <v>411.12650252280423</v>
      </c>
      <c r="R85" s="474">
        <f>R22/'Población e ICE'!S20*1000000</f>
        <v>609.04038041417152</v>
      </c>
      <c r="S85" s="474">
        <f>S22/'Población e ICE'!T20*1000000</f>
        <v>675.31684151817274</v>
      </c>
      <c r="T85" s="474">
        <f>T22/'Población e ICE'!U20*1000000</f>
        <v>723.46752339826503</v>
      </c>
      <c r="U85" s="474">
        <f>U22/'Población e ICE'!V20*1000000</f>
        <v>744.85577343091438</v>
      </c>
      <c r="V85" s="474">
        <f>V22/'Población e ICE'!W20*1000000</f>
        <v>599.66852382172465</v>
      </c>
      <c r="W85" s="474">
        <f>W22/'Población e ICE'!X20*1000000</f>
        <v>525.65941253901826</v>
      </c>
    </row>
    <row r="86" spans="2:23">
      <c r="B86" s="203"/>
      <c r="C86" s="301"/>
      <c r="D86" s="301"/>
      <c r="E86" s="301"/>
      <c r="F86" s="301"/>
      <c r="G86" s="301"/>
      <c r="H86" s="301"/>
      <c r="I86" s="301"/>
      <c r="J86" s="301"/>
      <c r="K86" s="301"/>
      <c r="L86" s="301"/>
      <c r="M86" s="301"/>
      <c r="N86" s="301"/>
      <c r="O86" s="301"/>
      <c r="P86" s="301"/>
      <c r="Q86" s="301"/>
      <c r="R86" s="301"/>
      <c r="S86" s="301"/>
      <c r="T86" s="301"/>
      <c r="U86" s="493"/>
      <c r="V86" s="493"/>
      <c r="W86" s="493"/>
    </row>
    <row r="87" spans="2:23">
      <c r="B87" s="209" t="s">
        <v>20</v>
      </c>
      <c r="C87" s="302">
        <f>(C25/'Población e ICE'!D22)*1000000</f>
        <v>36.788746818090566</v>
      </c>
      <c r="D87" s="302">
        <f>(D25/'Población e ICE'!E22)*1000000</f>
        <v>39.415189351615233</v>
      </c>
      <c r="E87" s="302">
        <f>(E25/'Población e ICE'!F22)*1000000</f>
        <v>41.130174507464403</v>
      </c>
      <c r="F87" s="302">
        <f>(F25/'Población e ICE'!G22)*1000000</f>
        <v>50.86178688872679</v>
      </c>
      <c r="G87" s="302">
        <f>(G25/'Población e ICE'!H22)*1000000</f>
        <v>49.759656287238812</v>
      </c>
      <c r="H87" s="302">
        <f>(H25/'Población e ICE'!I22)*1000000</f>
        <v>52.92271537088849</v>
      </c>
      <c r="I87" s="302">
        <f>(I25/'Población e ICE'!J22)*1000000</f>
        <v>56.657723976277623</v>
      </c>
      <c r="J87" s="302">
        <f>(J25/'Población e ICE'!K22)*1000000</f>
        <v>67.272813529882285</v>
      </c>
      <c r="K87" s="302">
        <f>(K25/'Población e ICE'!L22)*1000000</f>
        <v>77.644203671364338</v>
      </c>
      <c r="L87" s="302">
        <f>(L25/'Población e ICE'!M22)*1000000</f>
        <v>71.712295750986399</v>
      </c>
      <c r="M87" s="302">
        <f>(M25/'Población e ICE'!N22)*1000000</f>
        <v>88.223090273676064</v>
      </c>
      <c r="N87" s="302">
        <f>(N25/'Población e ICE'!O22)*1000000</f>
        <v>84.122578342486136</v>
      </c>
      <c r="O87" s="302">
        <f>(O25/'Población e ICE'!P22)*1000000</f>
        <v>85.031220343581779</v>
      </c>
      <c r="P87" s="302">
        <f>(P25/'Población e ICE'!Q22)*1000000</f>
        <v>84.212177516062781</v>
      </c>
      <c r="Q87" s="302">
        <f>(Q25/'Población e ICE'!R22)*1000000</f>
        <v>90.567069178589918</v>
      </c>
      <c r="R87" s="302">
        <f>(R25/'Población e ICE'!S22)*1000000</f>
        <v>101.83012921776351</v>
      </c>
      <c r="S87" s="302">
        <f>(S25/'Población e ICE'!T22)*1000000</f>
        <v>100.00098055924934</v>
      </c>
      <c r="T87" s="302">
        <f>(T25/'Población e ICE'!U22)*1000000</f>
        <v>91.505718409295483</v>
      </c>
      <c r="U87" s="302">
        <f>(U25/'Población e ICE'!V22)*1000000</f>
        <v>93.826491966799182</v>
      </c>
      <c r="V87" s="302">
        <f>(V25/'Población e ICE'!W22)*1000000</f>
        <v>80.526460083323144</v>
      </c>
      <c r="W87" s="304">
        <f>(W25/'Población e ICE'!X22)*1000000</f>
        <v>76.536399532913052</v>
      </c>
    </row>
    <row r="88" spans="2:23">
      <c r="B88" s="184" t="s">
        <v>847</v>
      </c>
      <c r="C88" s="184"/>
      <c r="D88" s="184"/>
      <c r="E88" s="271"/>
      <c r="F88" s="271"/>
      <c r="G88" s="271"/>
      <c r="H88" s="229"/>
      <c r="I88" s="229"/>
      <c r="J88" s="229"/>
      <c r="K88" s="272"/>
      <c r="L88" s="273"/>
      <c r="M88" s="238"/>
    </row>
    <row r="89" spans="2:23">
      <c r="B89" s="184"/>
      <c r="C89" s="184"/>
      <c r="D89" s="184"/>
      <c r="E89" s="271"/>
      <c r="F89" s="271"/>
      <c r="G89" s="271"/>
      <c r="H89" s="229"/>
      <c r="I89" s="229"/>
      <c r="J89" s="229"/>
      <c r="K89" s="272"/>
      <c r="L89" s="273"/>
      <c r="M89" s="238"/>
    </row>
    <row r="108" spans="3:13">
      <c r="C108" s="226"/>
      <c r="D108" s="226"/>
      <c r="E108" s="226"/>
      <c r="F108" s="226"/>
      <c r="G108" s="226"/>
      <c r="H108" s="226"/>
      <c r="I108" s="226"/>
      <c r="J108" s="226"/>
      <c r="K108" s="226"/>
      <c r="L108" s="181"/>
      <c r="M108" s="226"/>
    </row>
    <row r="109" spans="3:13">
      <c r="C109" s="226"/>
      <c r="D109" s="226"/>
      <c r="E109" s="226"/>
      <c r="F109" s="226"/>
      <c r="G109" s="226"/>
      <c r="H109" s="226"/>
      <c r="I109" s="226"/>
      <c r="J109" s="226"/>
      <c r="K109" s="226"/>
      <c r="L109" s="226"/>
      <c r="M109" s="226"/>
    </row>
    <row r="110" spans="3:13">
      <c r="C110" s="226"/>
      <c r="D110" s="226"/>
      <c r="E110" s="226"/>
      <c r="F110" s="226"/>
      <c r="G110" s="226"/>
      <c r="H110" s="226"/>
      <c r="I110" s="226"/>
      <c r="J110" s="226"/>
      <c r="K110" s="226"/>
      <c r="L110" s="226"/>
      <c r="M110" s="226"/>
    </row>
    <row r="111" spans="3:13">
      <c r="C111" s="226"/>
      <c r="D111" s="226"/>
      <c r="E111" s="226"/>
      <c r="F111" s="226"/>
      <c r="G111" s="226"/>
      <c r="H111" s="226"/>
      <c r="I111" s="226"/>
      <c r="J111" s="226"/>
      <c r="K111" s="226"/>
      <c r="L111" s="226"/>
      <c r="M111" s="226"/>
    </row>
    <row r="112" spans="3:13">
      <c r="C112" s="226"/>
      <c r="D112" s="226"/>
      <c r="E112" s="226"/>
      <c r="F112" s="226"/>
      <c r="G112" s="226"/>
      <c r="H112" s="226"/>
      <c r="I112" s="226"/>
      <c r="J112" s="226"/>
      <c r="K112" s="226"/>
      <c r="L112" s="226"/>
      <c r="M112" s="226"/>
    </row>
    <row r="113" spans="3:13">
      <c r="C113" s="226"/>
      <c r="D113" s="226"/>
      <c r="E113" s="226"/>
      <c r="F113" s="226"/>
      <c r="G113" s="226"/>
      <c r="H113" s="226"/>
      <c r="I113" s="226"/>
      <c r="J113" s="226"/>
      <c r="K113" s="226"/>
      <c r="L113" s="226"/>
      <c r="M113" s="226"/>
    </row>
    <row r="114" spans="3:13">
      <c r="C114" s="274"/>
      <c r="D114" s="274"/>
      <c r="E114" s="274"/>
      <c r="F114" s="274"/>
      <c r="G114" s="274"/>
      <c r="H114" s="274"/>
      <c r="I114" s="274"/>
      <c r="J114" s="274"/>
      <c r="K114" s="274"/>
      <c r="L114" s="274"/>
      <c r="M114" s="274"/>
    </row>
    <row r="115" spans="3:13">
      <c r="C115" s="275"/>
      <c r="D115" s="275"/>
      <c r="E115" s="275"/>
      <c r="F115" s="275"/>
      <c r="G115" s="275"/>
      <c r="H115" s="275"/>
      <c r="I115" s="275"/>
      <c r="J115" s="275"/>
      <c r="K115" s="275"/>
      <c r="L115" s="275"/>
      <c r="M115" s="275"/>
    </row>
    <row r="116" spans="3:13">
      <c r="C116" s="275"/>
      <c r="D116" s="275"/>
      <c r="E116" s="275"/>
      <c r="F116" s="275"/>
      <c r="G116" s="275"/>
      <c r="H116" s="275"/>
      <c r="I116" s="275"/>
      <c r="J116" s="275"/>
      <c r="K116" s="275"/>
      <c r="L116" s="275"/>
      <c r="M116" s="275"/>
    </row>
    <row r="117" spans="3:13">
      <c r="C117" s="275"/>
      <c r="D117" s="275"/>
      <c r="E117" s="275"/>
      <c r="F117" s="275"/>
      <c r="G117" s="275"/>
      <c r="H117" s="275"/>
      <c r="I117" s="275"/>
      <c r="J117" s="275"/>
      <c r="K117" s="275"/>
      <c r="L117" s="275"/>
      <c r="M117" s="275"/>
    </row>
    <row r="118" spans="3:13">
      <c r="C118" s="275"/>
      <c r="D118" s="275"/>
      <c r="E118" s="275"/>
      <c r="F118" s="275"/>
      <c r="G118" s="275"/>
      <c r="H118" s="275"/>
      <c r="I118" s="275"/>
      <c r="J118" s="275"/>
      <c r="K118" s="275"/>
      <c r="L118" s="275"/>
      <c r="M118" s="275"/>
    </row>
  </sheetData>
  <phoneticPr fontId="14" type="noConversion"/>
  <hyperlinks>
    <hyperlink ref="O4" location="'Indice Regiones'!A1" display="&lt; Volver &gt;" xr:uid="{00000000-0004-0000-0C00-000000000000}"/>
    <hyperlink ref="O38" location="'Indice Regiones'!A1" display="&lt; Volver &gt;" xr:uid="{00000000-0004-0000-0C00-000001000000}"/>
    <hyperlink ref="O67" location="'Indice Regiones'!A1" display="&lt; Volver &gt;" xr:uid="{00000000-0004-0000-0C00-000002000000}"/>
  </hyperlinks>
  <pageMargins left="0.75" right="0.75" top="1" bottom="1" header="0" footer="0"/>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W120"/>
  <sheetViews>
    <sheetView showGridLines="0" zoomScale="90" zoomScaleNormal="90" workbookViewId="0">
      <selection activeCell="H119" sqref="H119"/>
    </sheetView>
  </sheetViews>
  <sheetFormatPr baseColWidth="10" defaultRowHeight="12.75"/>
  <cols>
    <col min="1" max="1" width="3.7109375" style="199" customWidth="1"/>
    <col min="2" max="2" width="16.28515625" style="199" customWidth="1"/>
    <col min="3" max="3" width="11.42578125" style="199" customWidth="1"/>
    <col min="4" max="12" width="11.42578125" style="199"/>
    <col min="13" max="13" width="11.7109375" style="199" customWidth="1"/>
    <col min="14" max="14" width="11.85546875" style="199" customWidth="1"/>
    <col min="15" max="15" width="11.42578125" style="199"/>
    <col min="16" max="19" width="11.42578125" style="255"/>
    <col min="20" max="16384" width="11.42578125" style="199"/>
  </cols>
  <sheetData>
    <row r="1" spans="2:23">
      <c r="B1" s="186" t="s">
        <v>177</v>
      </c>
      <c r="C1" s="191"/>
      <c r="D1" s="191"/>
      <c r="E1" s="191"/>
      <c r="F1" s="191"/>
      <c r="G1" s="191"/>
      <c r="H1" s="191"/>
      <c r="I1" s="191"/>
      <c r="J1" s="191"/>
      <c r="K1" s="191"/>
      <c r="L1" s="191"/>
      <c r="M1" s="191"/>
    </row>
    <row r="2" spans="2:23">
      <c r="B2" s="276" t="s">
        <v>131</v>
      </c>
      <c r="C2" s="212"/>
      <c r="D2" s="212"/>
      <c r="E2" s="212"/>
      <c r="F2" s="191"/>
      <c r="G2" s="191"/>
      <c r="H2" s="191"/>
      <c r="I2" s="191"/>
      <c r="J2" s="191"/>
      <c r="K2" s="191"/>
      <c r="L2" s="191"/>
      <c r="M2" s="191"/>
    </row>
    <row r="3" spans="2:23">
      <c r="B3" s="1" t="s">
        <v>787</v>
      </c>
      <c r="C3" s="191"/>
      <c r="D3" s="191"/>
      <c r="E3" s="191"/>
      <c r="F3" s="191"/>
      <c r="G3" s="191"/>
      <c r="H3" s="185"/>
      <c r="I3" s="191"/>
      <c r="J3" s="191"/>
      <c r="K3" s="191"/>
      <c r="L3" s="191"/>
      <c r="O3" s="104" t="s">
        <v>182</v>
      </c>
    </row>
    <row r="4" spans="2:23">
      <c r="B4" s="2" t="s">
        <v>788</v>
      </c>
      <c r="C4" s="191"/>
      <c r="D4" s="191"/>
      <c r="E4" s="191"/>
      <c r="F4" s="191"/>
      <c r="G4" s="191"/>
      <c r="H4" s="191"/>
      <c r="I4" s="191"/>
      <c r="J4" s="191"/>
      <c r="K4" s="191"/>
      <c r="L4" s="191"/>
      <c r="M4" s="191"/>
    </row>
    <row r="5" spans="2:23">
      <c r="B5" s="204" t="s">
        <v>2</v>
      </c>
      <c r="C5" s="205">
        <v>2001</v>
      </c>
      <c r="D5" s="205">
        <v>2002</v>
      </c>
      <c r="E5" s="206">
        <v>2003</v>
      </c>
      <c r="F5" s="206">
        <v>2004</v>
      </c>
      <c r="G5" s="206">
        <v>2005</v>
      </c>
      <c r="H5" s="206">
        <v>2006</v>
      </c>
      <c r="I5" s="206">
        <v>2007</v>
      </c>
      <c r="J5" s="206">
        <v>2008</v>
      </c>
      <c r="K5" s="205">
        <v>2009</v>
      </c>
      <c r="L5" s="205">
        <v>2010</v>
      </c>
      <c r="M5" s="205">
        <v>2011</v>
      </c>
      <c r="N5" s="205">
        <v>2012</v>
      </c>
      <c r="O5" s="206">
        <v>2013</v>
      </c>
      <c r="P5" s="206">
        <v>2014</v>
      </c>
      <c r="Q5" s="205">
        <v>2015</v>
      </c>
      <c r="R5" s="205">
        <v>2016</v>
      </c>
      <c r="S5" s="205">
        <v>2017</v>
      </c>
      <c r="T5" s="205">
        <v>2018</v>
      </c>
      <c r="U5" s="205">
        <v>2019</v>
      </c>
      <c r="V5" s="205">
        <v>2020</v>
      </c>
      <c r="W5" s="303">
        <v>2021</v>
      </c>
    </row>
    <row r="6" spans="2:23">
      <c r="B6" s="208" t="s">
        <v>3</v>
      </c>
      <c r="C6" s="473">
        <v>0</v>
      </c>
      <c r="D6" s="473">
        <v>0</v>
      </c>
      <c r="E6" s="473">
        <v>0</v>
      </c>
      <c r="F6" s="473">
        <v>0</v>
      </c>
      <c r="G6" s="473">
        <v>0</v>
      </c>
      <c r="H6" s="473">
        <v>0</v>
      </c>
      <c r="I6" s="473">
        <v>0</v>
      </c>
      <c r="J6" s="474">
        <v>11.548261364159153</v>
      </c>
      <c r="K6" s="474">
        <v>34.095845748397345</v>
      </c>
      <c r="L6" s="474">
        <v>5.3748588626872271</v>
      </c>
      <c r="M6" s="474">
        <v>9.4190760985919528</v>
      </c>
      <c r="N6" s="474">
        <v>8.7039827210356826</v>
      </c>
      <c r="O6" s="475">
        <v>1.4525908705378816</v>
      </c>
      <c r="P6" s="475">
        <v>3.3767452563803424</v>
      </c>
      <c r="Q6" s="473">
        <v>0</v>
      </c>
      <c r="R6" s="473">
        <v>0</v>
      </c>
      <c r="S6" s="473">
        <v>0</v>
      </c>
      <c r="T6" s="474">
        <v>6.7640214919849765E-3</v>
      </c>
      <c r="U6" s="474">
        <v>8.0403964780327609E-3</v>
      </c>
      <c r="V6" s="474">
        <v>1.0771808878227782</v>
      </c>
      <c r="W6" s="474">
        <v>0.19876855400582139</v>
      </c>
    </row>
    <row r="7" spans="2:23">
      <c r="B7" s="208" t="s">
        <v>5</v>
      </c>
      <c r="C7" s="474">
        <v>21.88604995987366</v>
      </c>
      <c r="D7" s="474">
        <v>33.091514510462851</v>
      </c>
      <c r="E7" s="474">
        <v>21.138966001566008</v>
      </c>
      <c r="F7" s="474">
        <v>0.83604606547073068</v>
      </c>
      <c r="G7" s="474">
        <v>29.789805821371473</v>
      </c>
      <c r="H7" s="474">
        <v>6.8138704872595577</v>
      </c>
      <c r="I7" s="474">
        <v>30.777894054083795</v>
      </c>
      <c r="J7" s="474">
        <v>8.8811663140132282</v>
      </c>
      <c r="K7" s="474">
        <v>13.709618630882137</v>
      </c>
      <c r="L7" s="474">
        <v>24.405886254903741</v>
      </c>
      <c r="M7" s="474">
        <v>21.965690274562519</v>
      </c>
      <c r="N7" s="474">
        <v>11.8994226852348</v>
      </c>
      <c r="O7" s="475">
        <v>10.654467550685192</v>
      </c>
      <c r="P7" s="475">
        <v>9.0563228738107711</v>
      </c>
      <c r="Q7" s="475">
        <v>3.2048178725238539</v>
      </c>
      <c r="R7" s="475">
        <v>3.3309771511791921</v>
      </c>
      <c r="S7" s="475">
        <v>10.539875242249948</v>
      </c>
      <c r="T7" s="474">
        <v>29.754290849888086</v>
      </c>
      <c r="U7" s="474">
        <v>46.087018074614235</v>
      </c>
      <c r="V7" s="474">
        <v>54.602164471436502</v>
      </c>
      <c r="W7" s="474">
        <v>0</v>
      </c>
    </row>
    <row r="8" spans="2:23">
      <c r="B8" s="208" t="s">
        <v>6</v>
      </c>
      <c r="C8" s="474">
        <v>22.398877890582984</v>
      </c>
      <c r="D8" s="474">
        <v>24.298031951397046</v>
      </c>
      <c r="E8" s="474">
        <v>25.464761531961805</v>
      </c>
      <c r="F8" s="474">
        <v>14.236401202526693</v>
      </c>
      <c r="G8" s="474">
        <v>22.034204482404686</v>
      </c>
      <c r="H8" s="474">
        <v>12.725525754741907</v>
      </c>
      <c r="I8" s="474">
        <v>15.973471095748296</v>
      </c>
      <c r="J8" s="474">
        <v>19.358165624381225</v>
      </c>
      <c r="K8" s="474">
        <v>30.13084016119732</v>
      </c>
      <c r="L8" s="474">
        <v>22.020436601712518</v>
      </c>
      <c r="M8" s="474">
        <v>31.515888443386462</v>
      </c>
      <c r="N8" s="474">
        <v>49.2922557941394</v>
      </c>
      <c r="O8" s="475">
        <v>27.167053035378117</v>
      </c>
      <c r="P8" s="475">
        <v>8.669243954581269</v>
      </c>
      <c r="Q8" s="475">
        <v>31.911256221763473</v>
      </c>
      <c r="R8" s="475">
        <v>52.818243291162233</v>
      </c>
      <c r="S8" s="475">
        <v>97.009025957297411</v>
      </c>
      <c r="T8" s="474">
        <v>47.105177785082276</v>
      </c>
      <c r="U8" s="474">
        <v>34.34988552995172</v>
      </c>
      <c r="V8" s="474">
        <v>9.4424774479378719</v>
      </c>
      <c r="W8" s="474">
        <v>0.98019940205723921</v>
      </c>
    </row>
    <row r="9" spans="2:23">
      <c r="B9" s="208" t="s">
        <v>7</v>
      </c>
      <c r="C9" s="474">
        <v>13.538750738095786</v>
      </c>
      <c r="D9" s="474">
        <v>7.6904469539456635</v>
      </c>
      <c r="E9" s="474">
        <v>3.9983586825581203</v>
      </c>
      <c r="F9" s="474">
        <v>1.239735301971213</v>
      </c>
      <c r="G9" s="474">
        <v>25.308571809161968</v>
      </c>
      <c r="H9" s="474">
        <v>22.842410195609226</v>
      </c>
      <c r="I9" s="474">
        <v>16.089550207868193</v>
      </c>
      <c r="J9" s="474">
        <v>15.880565530110044</v>
      </c>
      <c r="K9" s="474">
        <v>29.54016649246535</v>
      </c>
      <c r="L9" s="474">
        <v>15.989396699714536</v>
      </c>
      <c r="M9" s="474">
        <v>31.966664245434185</v>
      </c>
      <c r="N9" s="474">
        <v>30.954951741108061</v>
      </c>
      <c r="O9" s="475">
        <v>2.8391218453491565</v>
      </c>
      <c r="P9" s="475">
        <v>7.0671984654451645</v>
      </c>
      <c r="Q9" s="475">
        <v>38.458470380784021</v>
      </c>
      <c r="R9" s="475">
        <v>7.0519005064924594</v>
      </c>
      <c r="S9" s="475">
        <v>10.659268870268207</v>
      </c>
      <c r="T9" s="474">
        <v>12.767518835400908</v>
      </c>
      <c r="U9" s="474">
        <v>17.080507563860213</v>
      </c>
      <c r="V9" s="474">
        <v>10.558490935226873</v>
      </c>
      <c r="W9" s="474">
        <v>9.3740379851699664</v>
      </c>
    </row>
    <row r="10" spans="2:23">
      <c r="B10" s="208" t="s">
        <v>8</v>
      </c>
      <c r="C10" s="474">
        <v>35.433383608217845</v>
      </c>
      <c r="D10" s="474">
        <v>22.829108116887653</v>
      </c>
      <c r="E10" s="474">
        <v>21.229007594098015</v>
      </c>
      <c r="F10" s="474">
        <v>1.2260481302643367</v>
      </c>
      <c r="G10" s="474">
        <v>5.4956092812568063</v>
      </c>
      <c r="H10" s="474">
        <v>16.48887616740787</v>
      </c>
      <c r="I10" s="474">
        <v>14.429991044066616</v>
      </c>
      <c r="J10" s="474">
        <v>29.517060239653389</v>
      </c>
      <c r="K10" s="474">
        <v>41.870755695138243</v>
      </c>
      <c r="L10" s="474">
        <v>14.336483366879463</v>
      </c>
      <c r="M10" s="474">
        <v>1.1773540526219775</v>
      </c>
      <c r="N10" s="474">
        <v>14.38583905620064</v>
      </c>
      <c r="O10" s="475">
        <v>19.927716353748139</v>
      </c>
      <c r="P10" s="475">
        <v>13.416237418360094</v>
      </c>
      <c r="Q10" s="475">
        <v>46.529295067376992</v>
      </c>
      <c r="R10" s="475">
        <v>52.707617021109257</v>
      </c>
      <c r="S10" s="475">
        <v>62.891757652217073</v>
      </c>
      <c r="T10" s="473">
        <v>51.602390047863409</v>
      </c>
      <c r="U10" s="473">
        <v>65.812920307108968</v>
      </c>
      <c r="V10" s="473">
        <v>48.158595153528665</v>
      </c>
      <c r="W10" s="473">
        <v>27.141524095512793</v>
      </c>
    </row>
    <row r="11" spans="2:23">
      <c r="B11" s="208" t="s">
        <v>9</v>
      </c>
      <c r="C11" s="474">
        <v>5.3224183848698088</v>
      </c>
      <c r="D11" s="474">
        <v>6.2966391248518523</v>
      </c>
      <c r="E11" s="474">
        <v>8.2063541333214829</v>
      </c>
      <c r="F11" s="474">
        <v>6.3884685271559025</v>
      </c>
      <c r="G11" s="474">
        <v>15.143312778618087</v>
      </c>
      <c r="H11" s="474">
        <v>3.0511385811572911</v>
      </c>
      <c r="I11" s="474">
        <v>8.8800821324928894</v>
      </c>
      <c r="J11" s="474">
        <v>10.579085480393291</v>
      </c>
      <c r="K11" s="474">
        <v>27.115738956627546</v>
      </c>
      <c r="L11" s="474">
        <v>18.126099826804651</v>
      </c>
      <c r="M11" s="474">
        <v>9.1662074715088764</v>
      </c>
      <c r="N11" s="474">
        <v>25.279320218755696</v>
      </c>
      <c r="O11" s="475">
        <v>48.430625911561236</v>
      </c>
      <c r="P11" s="475">
        <v>33.32952871924617</v>
      </c>
      <c r="Q11" s="475">
        <v>44.645284625726546</v>
      </c>
      <c r="R11" s="475">
        <v>4.8817271779343034</v>
      </c>
      <c r="S11" s="475">
        <v>8.239526486676036</v>
      </c>
      <c r="T11" s="473">
        <v>0</v>
      </c>
      <c r="U11" s="473">
        <v>0</v>
      </c>
      <c r="V11" s="473">
        <v>0</v>
      </c>
      <c r="W11" s="473">
        <v>4.1317331120681713</v>
      </c>
    </row>
    <row r="12" spans="2:23">
      <c r="B12" s="208" t="s">
        <v>48</v>
      </c>
      <c r="C12" s="474">
        <v>37.301048602766386</v>
      </c>
      <c r="D12" s="474">
        <v>56.290085370270077</v>
      </c>
      <c r="E12" s="474">
        <v>7.2951003599128574</v>
      </c>
      <c r="F12" s="474">
        <v>12.045170771476998</v>
      </c>
      <c r="G12" s="474">
        <v>21.281738334540492</v>
      </c>
      <c r="H12" s="474">
        <v>47.174534582085023</v>
      </c>
      <c r="I12" s="474">
        <v>4.1713396708116601</v>
      </c>
      <c r="J12" s="474">
        <v>6.3659891705498666</v>
      </c>
      <c r="K12" s="474">
        <v>34.083164919649569</v>
      </c>
      <c r="L12" s="474">
        <v>5.8244171375755043</v>
      </c>
      <c r="M12" s="474">
        <v>14.045430304822737</v>
      </c>
      <c r="N12" s="474">
        <v>8.1169534653288071</v>
      </c>
      <c r="O12" s="475">
        <v>15.967240784366147</v>
      </c>
      <c r="P12" s="475">
        <v>6.8238865856850843</v>
      </c>
      <c r="Q12" s="475">
        <v>7.4516371218834285</v>
      </c>
      <c r="R12" s="475">
        <v>34.474360386491817</v>
      </c>
      <c r="S12" s="475">
        <v>22.830305113694948</v>
      </c>
      <c r="T12" s="474">
        <v>25.106923280972492</v>
      </c>
      <c r="U12" s="474">
        <v>2.1348741611487729E-2</v>
      </c>
      <c r="V12" s="474">
        <v>0.99217463199036393</v>
      </c>
      <c r="W12" s="474">
        <v>61.557592160891382</v>
      </c>
    </row>
    <row r="13" spans="2:23">
      <c r="B13" s="208" t="s">
        <v>11</v>
      </c>
      <c r="C13" s="474">
        <v>24.159522450968606</v>
      </c>
      <c r="D13" s="474">
        <v>16.68830241557415</v>
      </c>
      <c r="E13" s="474">
        <v>2.646676148195001</v>
      </c>
      <c r="F13" s="474">
        <v>2.858972309689729</v>
      </c>
      <c r="G13" s="474">
        <v>1.1135752709536555</v>
      </c>
      <c r="H13" s="474">
        <v>2.7747209901326673</v>
      </c>
      <c r="I13" s="474">
        <v>8.4219106308911122</v>
      </c>
      <c r="J13" s="474">
        <v>25.147297829172743</v>
      </c>
      <c r="K13" s="474">
        <v>33.854705549382537</v>
      </c>
      <c r="L13" s="474">
        <v>29.886785613674455</v>
      </c>
      <c r="M13" s="474">
        <v>17.811544812984419</v>
      </c>
      <c r="N13" s="474">
        <v>30.456754153200155</v>
      </c>
      <c r="O13" s="475">
        <v>0.27373597758538853</v>
      </c>
      <c r="P13" s="475">
        <v>14.66782801357429</v>
      </c>
      <c r="Q13" s="475">
        <v>1.6570745493619923</v>
      </c>
      <c r="R13" s="475">
        <v>7.3456102244598434</v>
      </c>
      <c r="S13" s="475">
        <v>19.988378785581993</v>
      </c>
      <c r="T13" s="474">
        <v>11.712509160965288</v>
      </c>
      <c r="U13" s="474">
        <v>40.193210913191194</v>
      </c>
      <c r="V13" s="474">
        <v>1.0983769342021352</v>
      </c>
      <c r="W13" s="474">
        <v>0.40621369736720803</v>
      </c>
    </row>
    <row r="14" spans="2:23">
      <c r="B14" s="208" t="s">
        <v>12</v>
      </c>
      <c r="C14" s="474">
        <v>18.358424102869083</v>
      </c>
      <c r="D14" s="474">
        <v>9.4776598151529186</v>
      </c>
      <c r="E14" s="474">
        <v>0.36215265982997796</v>
      </c>
      <c r="F14" s="474">
        <v>1.8107922346066581</v>
      </c>
      <c r="G14" s="474">
        <v>3.4195211868879243</v>
      </c>
      <c r="H14" s="474">
        <v>6.9504537987731965</v>
      </c>
      <c r="I14" s="474">
        <v>21.434123902538552</v>
      </c>
      <c r="J14" s="474">
        <v>32.786813854027805</v>
      </c>
      <c r="K14" s="474">
        <v>77.282923293964515</v>
      </c>
      <c r="L14" s="474">
        <v>48.019641661406759</v>
      </c>
      <c r="M14" s="474">
        <v>46.052690386095506</v>
      </c>
      <c r="N14" s="474">
        <v>46.670408583934666</v>
      </c>
      <c r="O14" s="475">
        <v>55.969256565974121</v>
      </c>
      <c r="P14" s="475">
        <v>35.532022432434452</v>
      </c>
      <c r="Q14" s="475">
        <v>55.104782001680988</v>
      </c>
      <c r="R14" s="475">
        <v>29.516202137222919</v>
      </c>
      <c r="S14" s="475">
        <v>64.993776926217095</v>
      </c>
      <c r="T14" s="474">
        <v>48.10201279799697</v>
      </c>
      <c r="U14" s="474">
        <v>272.92011356392618</v>
      </c>
      <c r="V14" s="474">
        <v>132.0104736871557</v>
      </c>
      <c r="W14" s="474">
        <v>73.275775768830584</v>
      </c>
    </row>
    <row r="15" spans="2:23">
      <c r="B15" s="208" t="s">
        <v>604</v>
      </c>
      <c r="C15" s="473">
        <v>0</v>
      </c>
      <c r="D15" s="473">
        <v>0</v>
      </c>
      <c r="E15" s="473">
        <v>0</v>
      </c>
      <c r="F15" s="473">
        <v>0</v>
      </c>
      <c r="G15" s="473">
        <v>0</v>
      </c>
      <c r="H15" s="473">
        <v>0</v>
      </c>
      <c r="I15" s="473">
        <v>0</v>
      </c>
      <c r="J15" s="473">
        <v>0</v>
      </c>
      <c r="K15" s="473">
        <v>0</v>
      </c>
      <c r="L15" s="473">
        <v>0</v>
      </c>
      <c r="M15" s="473">
        <v>0</v>
      </c>
      <c r="N15" s="473">
        <v>0</v>
      </c>
      <c r="O15" s="473">
        <v>0</v>
      </c>
      <c r="P15" s="473">
        <v>0</v>
      </c>
      <c r="Q15" s="473">
        <v>0</v>
      </c>
      <c r="R15" s="473">
        <v>0</v>
      </c>
      <c r="S15" s="473">
        <v>0</v>
      </c>
      <c r="T15" s="473">
        <v>0</v>
      </c>
      <c r="U15" s="473">
        <v>0</v>
      </c>
      <c r="V15" s="473">
        <v>2.379063796069218</v>
      </c>
      <c r="W15" s="473">
        <v>37.497825542955738</v>
      </c>
    </row>
    <row r="16" spans="2:23">
      <c r="B16" s="208" t="s">
        <v>13</v>
      </c>
      <c r="C16" s="474">
        <v>12.035203178945046</v>
      </c>
      <c r="D16" s="474">
        <v>8.5474191941919671</v>
      </c>
      <c r="E16" s="474">
        <v>27.979131666640381</v>
      </c>
      <c r="F16" s="474">
        <v>17.052994735457837</v>
      </c>
      <c r="G16" s="474">
        <v>30.276274053103883</v>
      </c>
      <c r="H16" s="474">
        <v>48.009533677223558</v>
      </c>
      <c r="I16" s="474">
        <v>25.596069919563654</v>
      </c>
      <c r="J16" s="474">
        <v>53.336907380310109</v>
      </c>
      <c r="K16" s="474">
        <v>115.98033844402285</v>
      </c>
      <c r="L16" s="474">
        <v>24.067469478369123</v>
      </c>
      <c r="M16" s="474">
        <v>19.715874695449081</v>
      </c>
      <c r="N16" s="474">
        <v>26.965609644458308</v>
      </c>
      <c r="O16" s="475">
        <v>39.951050789222336</v>
      </c>
      <c r="P16" s="475">
        <v>19.477989973339707</v>
      </c>
      <c r="Q16" s="475">
        <v>10.995448083988116</v>
      </c>
      <c r="R16" s="475">
        <v>13.5825658347736</v>
      </c>
      <c r="S16" s="475">
        <v>15.297646037913696</v>
      </c>
      <c r="T16" s="474">
        <v>6.6798297923700618</v>
      </c>
      <c r="U16" s="474">
        <v>9.0256339052800598</v>
      </c>
      <c r="V16" s="474">
        <v>24.060923005611837</v>
      </c>
      <c r="W16" s="474">
        <v>3.4168635663202811</v>
      </c>
    </row>
    <row r="17" spans="2:23">
      <c r="B17" s="208" t="s">
        <v>14</v>
      </c>
      <c r="C17" s="474">
        <v>42.067184964737436</v>
      </c>
      <c r="D17" s="474">
        <v>42.728743243846509</v>
      </c>
      <c r="E17" s="474">
        <v>45.890206952606107</v>
      </c>
      <c r="F17" s="474">
        <v>36.023812643975035</v>
      </c>
      <c r="G17" s="474">
        <v>73.002823799953433</v>
      </c>
      <c r="H17" s="474">
        <v>36.430289488488896</v>
      </c>
      <c r="I17" s="474">
        <v>20.998480229753007</v>
      </c>
      <c r="J17" s="474">
        <v>13.962268442572098</v>
      </c>
      <c r="K17" s="474">
        <v>4.1755919783658522E-2</v>
      </c>
      <c r="L17" s="474">
        <v>0.72362565262365031</v>
      </c>
      <c r="M17" s="474">
        <v>0.47297028422860315</v>
      </c>
      <c r="N17" s="474">
        <v>9.0704758319431971</v>
      </c>
      <c r="O17" s="475">
        <v>21.519172175373257</v>
      </c>
      <c r="P17" s="475">
        <v>21.277003622380764</v>
      </c>
      <c r="Q17" s="475">
        <v>51.471638694813933</v>
      </c>
      <c r="R17" s="475">
        <v>38.902271201393184</v>
      </c>
      <c r="S17" s="475">
        <v>41.411716036205306</v>
      </c>
      <c r="T17" s="474">
        <v>111.10343350202875</v>
      </c>
      <c r="U17" s="474">
        <v>136.92823194581234</v>
      </c>
      <c r="V17" s="474">
        <v>105.90755174694661</v>
      </c>
      <c r="W17" s="474">
        <v>122.81016345963883</v>
      </c>
    </row>
    <row r="18" spans="2:23">
      <c r="B18" s="208" t="s">
        <v>15</v>
      </c>
      <c r="C18" s="473">
        <v>0</v>
      </c>
      <c r="D18" s="473">
        <v>0</v>
      </c>
      <c r="E18" s="473">
        <v>0</v>
      </c>
      <c r="F18" s="473">
        <v>0</v>
      </c>
      <c r="G18" s="473">
        <v>0</v>
      </c>
      <c r="H18" s="473">
        <v>0</v>
      </c>
      <c r="I18" s="473">
        <v>0</v>
      </c>
      <c r="J18" s="474">
        <v>1.8110204659839098</v>
      </c>
      <c r="K18" s="474">
        <v>21.214622344141006</v>
      </c>
      <c r="L18" s="474">
        <v>35.612752741798161</v>
      </c>
      <c r="M18" s="474">
        <v>22.340556224138915</v>
      </c>
      <c r="N18" s="474">
        <v>38.479456611832809</v>
      </c>
      <c r="O18" s="475">
        <v>57.045864821155511</v>
      </c>
      <c r="P18" s="475">
        <v>48.963110353019871</v>
      </c>
      <c r="Q18" s="475">
        <v>58.231935952580812</v>
      </c>
      <c r="R18" s="475">
        <v>31.673497756112962</v>
      </c>
      <c r="S18" s="475">
        <v>59.894032570739384</v>
      </c>
      <c r="T18" s="474">
        <v>37.60462007928426</v>
      </c>
      <c r="U18" s="474">
        <v>54.994257141755263</v>
      </c>
      <c r="V18" s="474">
        <v>34.186426556985516</v>
      </c>
      <c r="W18" s="474">
        <v>23.014996783752814</v>
      </c>
    </row>
    <row r="19" spans="2:23">
      <c r="B19" s="208" t="s">
        <v>16</v>
      </c>
      <c r="C19" s="474">
        <v>33.673994150177961</v>
      </c>
      <c r="D19" s="474">
        <v>27.646465732916568</v>
      </c>
      <c r="E19" s="474">
        <v>23.562696178365652</v>
      </c>
      <c r="F19" s="474">
        <v>5.5299295331433207</v>
      </c>
      <c r="G19" s="474">
        <v>7.2059354858704925</v>
      </c>
      <c r="H19" s="474">
        <v>5.7190376987623379</v>
      </c>
      <c r="I19" s="474">
        <v>2.9092921750704317</v>
      </c>
      <c r="J19" s="474">
        <v>16.975250225420655</v>
      </c>
      <c r="K19" s="474">
        <v>38.920230671910055</v>
      </c>
      <c r="L19" s="474">
        <v>53.760796419169125</v>
      </c>
      <c r="M19" s="474">
        <v>19.215897390171982</v>
      </c>
      <c r="N19" s="474">
        <v>21.507889872624617</v>
      </c>
      <c r="O19" s="475">
        <v>36.61229015278829</v>
      </c>
      <c r="P19" s="475">
        <v>45.608605222675507</v>
      </c>
      <c r="Q19" s="475">
        <v>40.204961636359748</v>
      </c>
      <c r="R19" s="475">
        <v>26.579604179315677</v>
      </c>
      <c r="S19" s="475">
        <v>18.090089798457594</v>
      </c>
      <c r="T19" s="474">
        <v>18.584791837273411</v>
      </c>
      <c r="U19" s="474">
        <v>58.799824441602112</v>
      </c>
      <c r="V19" s="474">
        <v>58.582006296013517</v>
      </c>
      <c r="W19" s="474">
        <v>53.370457887181111</v>
      </c>
    </row>
    <row r="20" spans="2:23">
      <c r="B20" s="208" t="s">
        <v>83</v>
      </c>
      <c r="C20" s="474">
        <v>26.800782021209994</v>
      </c>
      <c r="D20" s="474">
        <v>13.393515606311638</v>
      </c>
      <c r="E20" s="474">
        <v>15.2351960763416</v>
      </c>
      <c r="F20" s="474">
        <v>13.083632611611304</v>
      </c>
      <c r="G20" s="474">
        <v>9.9380702379185291</v>
      </c>
      <c r="H20" s="474">
        <v>20.60075350530014</v>
      </c>
      <c r="I20" s="474">
        <v>19.707948487145895</v>
      </c>
      <c r="J20" s="474">
        <v>2.6894582174769286</v>
      </c>
      <c r="K20" s="474">
        <v>33.22847848846402</v>
      </c>
      <c r="L20" s="474">
        <v>19.662557655006353</v>
      </c>
      <c r="M20" s="474">
        <v>3.7810365558654033</v>
      </c>
      <c r="N20" s="474">
        <v>19.326832477202533</v>
      </c>
      <c r="O20" s="475">
        <v>19.910991705340567</v>
      </c>
      <c r="P20" s="475">
        <v>16.245285030000574</v>
      </c>
      <c r="Q20" s="475">
        <v>3.2096221006392049</v>
      </c>
      <c r="R20" s="475">
        <v>9.7541026030447</v>
      </c>
      <c r="S20" s="475">
        <v>40.984816817258725</v>
      </c>
      <c r="T20" s="474">
        <v>2.0081445826428919</v>
      </c>
      <c r="U20" s="474">
        <v>0.10773237903177453</v>
      </c>
      <c r="V20" s="474">
        <v>11.681935373488491</v>
      </c>
      <c r="W20" s="474">
        <v>14.732533881228022</v>
      </c>
    </row>
    <row r="21" spans="2:23">
      <c r="B21" s="208" t="s">
        <v>18</v>
      </c>
      <c r="C21" s="474">
        <v>29.067301704493371</v>
      </c>
      <c r="D21" s="474">
        <v>29.523495106565836</v>
      </c>
      <c r="E21" s="474">
        <v>19.778283202635379</v>
      </c>
      <c r="F21" s="474">
        <v>11.532845183902563</v>
      </c>
      <c r="G21" s="474">
        <v>2.7502736563432011</v>
      </c>
      <c r="H21" s="474">
        <v>5.3680550282634272</v>
      </c>
      <c r="I21" s="474">
        <v>43.444998474998521</v>
      </c>
      <c r="J21" s="474">
        <v>35.168327150679346</v>
      </c>
      <c r="K21" s="474">
        <v>41.868471053888413</v>
      </c>
      <c r="L21" s="474">
        <v>25.231061569076378</v>
      </c>
      <c r="M21" s="474">
        <v>24.068181359494073</v>
      </c>
      <c r="N21" s="474">
        <v>29.719601878989586</v>
      </c>
      <c r="O21" s="475">
        <v>19.53648883239638</v>
      </c>
      <c r="P21" s="475">
        <v>24.732069853984804</v>
      </c>
      <c r="Q21" s="475">
        <v>75.80881907156413</v>
      </c>
      <c r="R21" s="475">
        <v>89.73377084047911</v>
      </c>
      <c r="S21" s="475">
        <v>51.566632151330687</v>
      </c>
      <c r="T21" s="474">
        <v>42.709038481700631</v>
      </c>
      <c r="U21" s="474">
        <v>27.451311711613638</v>
      </c>
      <c r="V21" s="474">
        <v>31.539606252312304</v>
      </c>
      <c r="W21" s="474">
        <v>2.3074889327907067</v>
      </c>
    </row>
    <row r="22" spans="2:23">
      <c r="B22" s="208" t="s">
        <v>19</v>
      </c>
      <c r="C22" s="473">
        <v>0</v>
      </c>
      <c r="D22" s="473">
        <v>0</v>
      </c>
      <c r="E22" s="473">
        <v>0</v>
      </c>
      <c r="F22" s="473">
        <v>0</v>
      </c>
      <c r="G22" s="473">
        <v>0</v>
      </c>
      <c r="H22" s="473">
        <v>0</v>
      </c>
      <c r="I22" s="473">
        <v>0</v>
      </c>
      <c r="J22" s="473">
        <v>0</v>
      </c>
      <c r="K22" s="473">
        <v>0</v>
      </c>
      <c r="L22" s="473">
        <v>0</v>
      </c>
      <c r="M22" s="473">
        <v>0</v>
      </c>
      <c r="N22" s="473">
        <v>0</v>
      </c>
      <c r="O22" s="473">
        <v>0</v>
      </c>
      <c r="P22" s="473">
        <v>0</v>
      </c>
      <c r="Q22" s="473">
        <v>0</v>
      </c>
      <c r="R22" s="473">
        <v>0</v>
      </c>
      <c r="S22" s="473">
        <v>0</v>
      </c>
      <c r="T22" s="473">
        <v>0</v>
      </c>
      <c r="U22" s="473">
        <v>0</v>
      </c>
      <c r="V22" s="473">
        <v>0</v>
      </c>
      <c r="W22" s="473">
        <v>0</v>
      </c>
    </row>
    <row r="23" spans="2:23">
      <c r="B23" s="305"/>
      <c r="C23" s="494"/>
      <c r="D23" s="494"/>
      <c r="E23" s="494"/>
      <c r="F23" s="494"/>
      <c r="G23" s="494"/>
      <c r="H23" s="494"/>
      <c r="I23" s="494"/>
      <c r="J23" s="494"/>
      <c r="K23" s="494"/>
      <c r="L23" s="494"/>
      <c r="M23" s="494"/>
      <c r="N23" s="494"/>
      <c r="O23" s="494"/>
      <c r="P23" s="494"/>
      <c r="Q23" s="494"/>
      <c r="R23" s="494"/>
      <c r="S23" s="494"/>
      <c r="T23" s="494"/>
      <c r="U23" s="483"/>
      <c r="V23" s="483"/>
      <c r="W23" s="483"/>
    </row>
    <row r="24" spans="2:23">
      <c r="B24" s="209" t="s">
        <v>20</v>
      </c>
      <c r="C24" s="478">
        <f>SUM(C6:C22)</f>
        <v>322.04294175780802</v>
      </c>
      <c r="D24" s="478">
        <f t="shared" ref="D24:N24" si="0">SUM(D6:D22)</f>
        <v>298.50142714237478</v>
      </c>
      <c r="E24" s="478">
        <f t="shared" si="0"/>
        <v>222.78689118803237</v>
      </c>
      <c r="F24" s="478">
        <f t="shared" si="0"/>
        <v>123.86484925125232</v>
      </c>
      <c r="G24" s="478">
        <f t="shared" si="0"/>
        <v>246.75971619838467</v>
      </c>
      <c r="H24" s="478">
        <f t="shared" si="0"/>
        <v>234.94919995520507</v>
      </c>
      <c r="I24" s="478">
        <f t="shared" si="0"/>
        <v>232.83515202503261</v>
      </c>
      <c r="J24" s="478">
        <f t="shared" si="0"/>
        <v>284.00763728890382</v>
      </c>
      <c r="K24" s="478">
        <f t="shared" si="0"/>
        <v>572.93765636991452</v>
      </c>
      <c r="L24" s="478">
        <f t="shared" si="0"/>
        <v>343.04226954140165</v>
      </c>
      <c r="M24" s="478">
        <f t="shared" si="0"/>
        <v>272.71506259935671</v>
      </c>
      <c r="N24" s="478">
        <f t="shared" si="0"/>
        <v>370.8297547359889</v>
      </c>
      <c r="O24" s="478">
        <f t="shared" ref="O24:U24" si="1">SUM(O6:O22)</f>
        <v>377.25766737146171</v>
      </c>
      <c r="P24" s="478">
        <f t="shared" si="1"/>
        <v>308.24307777491885</v>
      </c>
      <c r="Q24" s="478">
        <f t="shared" si="1"/>
        <v>468.8850433810473</v>
      </c>
      <c r="R24" s="478">
        <f t="shared" si="1"/>
        <v>402.35245031117125</v>
      </c>
      <c r="S24" s="478">
        <f t="shared" si="1"/>
        <v>524.39684844610815</v>
      </c>
      <c r="T24" s="478">
        <f t="shared" si="1"/>
        <v>444.84744505496144</v>
      </c>
      <c r="U24" s="478">
        <f t="shared" si="1"/>
        <v>763.78003661583716</v>
      </c>
      <c r="V24" s="478">
        <f t="shared" ref="V24:W24" si="2">SUM(V6:V22)</f>
        <v>526.27744717672829</v>
      </c>
      <c r="W24" s="479">
        <f t="shared" si="2"/>
        <v>434.21617482977064</v>
      </c>
    </row>
    <row r="25" spans="2:23">
      <c r="B25" s="188" t="s">
        <v>192</v>
      </c>
      <c r="C25" s="184"/>
      <c r="D25" s="184"/>
      <c r="E25" s="184"/>
      <c r="F25" s="184"/>
      <c r="G25" s="184"/>
      <c r="H25" s="191"/>
      <c r="I25" s="191"/>
      <c r="J25" s="191"/>
      <c r="K25" s="191"/>
      <c r="L25" s="191"/>
      <c r="M25" s="191"/>
    </row>
    <row r="26" spans="2:23">
      <c r="B26" s="187"/>
      <c r="C26" s="306"/>
      <c r="D26" s="306"/>
      <c r="E26" s="306"/>
      <c r="F26" s="306"/>
      <c r="G26" s="306"/>
      <c r="H26" s="306"/>
      <c r="I26" s="306"/>
      <c r="J26" s="306"/>
      <c r="K26" s="306"/>
      <c r="L26" s="306"/>
      <c r="M26" s="306"/>
      <c r="N26" s="306"/>
      <c r="O26" s="306"/>
      <c r="P26" s="306"/>
      <c r="Q26" s="306"/>
      <c r="R26" s="306"/>
      <c r="S26" s="307"/>
      <c r="T26" s="306"/>
    </row>
    <row r="27" spans="2:23">
      <c r="B27" s="184"/>
    </row>
    <row r="31" spans="2:23">
      <c r="B31" s="186" t="s">
        <v>178</v>
      </c>
      <c r="C31" s="191"/>
      <c r="D31" s="191"/>
    </row>
    <row r="32" spans="2:23">
      <c r="B32" s="276" t="s">
        <v>133</v>
      </c>
      <c r="C32" s="212"/>
      <c r="D32" s="212"/>
      <c r="E32" s="314"/>
    </row>
    <row r="33" spans="1:23">
      <c r="B33" s="1" t="s">
        <v>787</v>
      </c>
      <c r="C33" s="191"/>
      <c r="D33" s="191"/>
      <c r="O33" s="104" t="s">
        <v>182</v>
      </c>
    </row>
    <row r="34" spans="1:23">
      <c r="B34" s="2" t="s">
        <v>788</v>
      </c>
      <c r="C34" s="191"/>
      <c r="D34" s="191"/>
    </row>
    <row r="35" spans="1:23">
      <c r="A35" s="313"/>
      <c r="B35" s="204" t="s">
        <v>2</v>
      </c>
      <c r="C35" s="205">
        <v>2001</v>
      </c>
      <c r="D35" s="205">
        <v>2002</v>
      </c>
      <c r="E35" s="206">
        <v>2003</v>
      </c>
      <c r="F35" s="206">
        <v>2004</v>
      </c>
      <c r="G35" s="206">
        <v>2005</v>
      </c>
      <c r="H35" s="206">
        <v>2006</v>
      </c>
      <c r="I35" s="206">
        <v>2007</v>
      </c>
      <c r="J35" s="206">
        <v>2008</v>
      </c>
      <c r="K35" s="205">
        <v>2009</v>
      </c>
      <c r="L35" s="205">
        <v>2010</v>
      </c>
      <c r="M35" s="205">
        <v>2011</v>
      </c>
      <c r="N35" s="205">
        <v>2012</v>
      </c>
      <c r="O35" s="206">
        <v>2013</v>
      </c>
      <c r="P35" s="206">
        <v>2014</v>
      </c>
      <c r="Q35" s="205">
        <v>2015</v>
      </c>
      <c r="R35" s="205">
        <v>2016</v>
      </c>
      <c r="S35" s="205">
        <v>2017</v>
      </c>
      <c r="T35" s="205">
        <v>2018</v>
      </c>
      <c r="U35" s="205">
        <v>2019</v>
      </c>
      <c r="V35" s="205">
        <v>2020</v>
      </c>
      <c r="W35" s="303">
        <v>2021</v>
      </c>
    </row>
    <row r="36" spans="1:23">
      <c r="B36" s="208" t="s">
        <v>3</v>
      </c>
      <c r="C36" s="473">
        <v>0</v>
      </c>
      <c r="D36" s="473">
        <v>0</v>
      </c>
      <c r="E36" s="473">
        <v>0</v>
      </c>
      <c r="F36" s="473">
        <v>0</v>
      </c>
      <c r="G36" s="473">
        <v>0</v>
      </c>
      <c r="H36" s="473">
        <v>0</v>
      </c>
      <c r="I36" s="473">
        <v>0</v>
      </c>
      <c r="J36" s="474">
        <v>2.7101228241250706</v>
      </c>
      <c r="K36" s="474">
        <v>13.546864687111396</v>
      </c>
      <c r="L36" s="474">
        <v>5.3748588626872271</v>
      </c>
      <c r="M36" s="474">
        <v>9.4190760985919528</v>
      </c>
      <c r="N36" s="474">
        <v>8.7039827210356826</v>
      </c>
      <c r="O36" s="475">
        <v>1.4525908705378816</v>
      </c>
      <c r="P36" s="475">
        <v>3.3767452563803424</v>
      </c>
      <c r="Q36" s="473">
        <v>0</v>
      </c>
      <c r="R36" s="473">
        <v>0</v>
      </c>
      <c r="S36" s="473">
        <v>0</v>
      </c>
      <c r="T36" s="473">
        <v>0</v>
      </c>
      <c r="U36" s="473">
        <v>0</v>
      </c>
      <c r="V36" s="473">
        <v>0</v>
      </c>
      <c r="W36" s="473">
        <v>0</v>
      </c>
    </row>
    <row r="37" spans="1:23">
      <c r="B37" s="208" t="s">
        <v>5</v>
      </c>
      <c r="C37" s="474">
        <v>21.88604995987366</v>
      </c>
      <c r="D37" s="474">
        <v>33.091514510462851</v>
      </c>
      <c r="E37" s="474">
        <v>21.1140400131493</v>
      </c>
      <c r="F37" s="474">
        <v>0.83604606547073068</v>
      </c>
      <c r="G37" s="474">
        <v>27.495008183565108</v>
      </c>
      <c r="H37" s="474">
        <v>2.2672348312066672</v>
      </c>
      <c r="I37" s="474">
        <v>5.438529358648962</v>
      </c>
      <c r="J37" s="474">
        <v>8.8811663140132282</v>
      </c>
      <c r="K37" s="474">
        <v>13.709618630882137</v>
      </c>
      <c r="L37" s="474">
        <v>24.405886254903741</v>
      </c>
      <c r="M37" s="474">
        <v>20.124797798164483</v>
      </c>
      <c r="N37" s="474">
        <v>3.738697202715592</v>
      </c>
      <c r="O37" s="475">
        <v>1.6447845542950883</v>
      </c>
      <c r="P37" s="475">
        <v>1.7887442964782221</v>
      </c>
      <c r="Q37" s="475">
        <v>3.2048178725238539</v>
      </c>
      <c r="R37" s="475">
        <v>3.3309771511791921</v>
      </c>
      <c r="S37" s="475">
        <v>10.539875242249948</v>
      </c>
      <c r="T37" s="475">
        <v>29.754290849888086</v>
      </c>
      <c r="U37" s="475">
        <v>11.844275294619225</v>
      </c>
      <c r="V37" s="475">
        <v>8.9671226658044056E-2</v>
      </c>
      <c r="W37" s="475">
        <v>0</v>
      </c>
    </row>
    <row r="38" spans="1:23">
      <c r="B38" s="208" t="s">
        <v>6</v>
      </c>
      <c r="C38" s="474">
        <v>22.398877890582984</v>
      </c>
      <c r="D38" s="474">
        <v>21.938417640515006</v>
      </c>
      <c r="E38" s="474">
        <v>21.909214449875854</v>
      </c>
      <c r="F38" s="474">
        <v>12.824945066351338</v>
      </c>
      <c r="G38" s="474">
        <v>21.463878246813117</v>
      </c>
      <c r="H38" s="474">
        <v>12.725525754741907</v>
      </c>
      <c r="I38" s="474">
        <v>8.2534287014435694</v>
      </c>
      <c r="J38" s="474">
        <v>18.875307833007874</v>
      </c>
      <c r="K38" s="474">
        <v>20.511620876851872</v>
      </c>
      <c r="L38" s="474">
        <v>11.589732318878493</v>
      </c>
      <c r="M38" s="473">
        <v>0</v>
      </c>
      <c r="N38" s="474">
        <v>15.641400063592293</v>
      </c>
      <c r="O38" s="475">
        <v>14.754260343173151</v>
      </c>
      <c r="P38" s="475">
        <v>4.5790363552076716</v>
      </c>
      <c r="Q38" s="475">
        <v>0.88550474402488144</v>
      </c>
      <c r="R38" s="475">
        <v>25.140710668999677</v>
      </c>
      <c r="S38" s="475">
        <v>38.357006814208418</v>
      </c>
      <c r="T38" s="475">
        <v>27.863279851241039</v>
      </c>
      <c r="U38" s="475">
        <v>31.872016988823937</v>
      </c>
      <c r="V38" s="475">
        <v>9.4424774479378719</v>
      </c>
      <c r="W38" s="475">
        <v>7.2713264056264576E-2</v>
      </c>
    </row>
    <row r="39" spans="1:23">
      <c r="B39" s="208" t="s">
        <v>7</v>
      </c>
      <c r="C39" s="474">
        <v>5.1241045611810678</v>
      </c>
      <c r="D39" s="473">
        <v>0</v>
      </c>
      <c r="E39" s="474">
        <v>0.49572267588400276</v>
      </c>
      <c r="F39" s="474">
        <v>0.71611350977754429</v>
      </c>
      <c r="G39" s="474">
        <v>17.823142432814265</v>
      </c>
      <c r="H39" s="474">
        <v>3.8721405376080948</v>
      </c>
      <c r="I39" s="474">
        <v>4.7500849210891536</v>
      </c>
      <c r="J39" s="474">
        <v>15.880565530110044</v>
      </c>
      <c r="K39" s="474">
        <v>15.626905733779274</v>
      </c>
      <c r="L39" s="474">
        <v>7.0656447521771621</v>
      </c>
      <c r="M39" s="474">
        <v>13.302989496447402</v>
      </c>
      <c r="N39" s="474">
        <v>10.233223162370562</v>
      </c>
      <c r="O39" s="475">
        <v>0.52027433864639372</v>
      </c>
      <c r="P39" s="473">
        <v>0</v>
      </c>
      <c r="Q39" s="475">
        <v>25.171182639825407</v>
      </c>
      <c r="R39" s="475">
        <v>6.9312667700516926</v>
      </c>
      <c r="S39" s="475">
        <v>10.659268870268207</v>
      </c>
      <c r="T39" s="475">
        <v>12.537162625565212</v>
      </c>
      <c r="U39" s="475">
        <v>15.729549724884972</v>
      </c>
      <c r="V39" s="475">
        <v>3.6641023430118529</v>
      </c>
      <c r="W39" s="475">
        <v>4.8642182622782411</v>
      </c>
    </row>
    <row r="40" spans="1:23">
      <c r="B40" s="208" t="s">
        <v>8</v>
      </c>
      <c r="C40" s="474">
        <v>27.209780845062326</v>
      </c>
      <c r="D40" s="474">
        <v>17.265855262434904</v>
      </c>
      <c r="E40" s="474">
        <v>19.268847692498831</v>
      </c>
      <c r="F40" s="474">
        <v>0.11798410618704457</v>
      </c>
      <c r="G40" s="474">
        <v>4.6295323425532784</v>
      </c>
      <c r="H40" s="474">
        <v>16.424173677818693</v>
      </c>
      <c r="I40" s="474">
        <v>9.5908385470221731</v>
      </c>
      <c r="J40" s="474">
        <v>19.401297887787212</v>
      </c>
      <c r="K40" s="474">
        <v>13.979208675720848</v>
      </c>
      <c r="L40" s="474">
        <v>9.7633960028164832</v>
      </c>
      <c r="M40" s="473">
        <v>0</v>
      </c>
      <c r="N40" s="474">
        <v>8.9638948160670111</v>
      </c>
      <c r="O40" s="475">
        <v>11.848151234642655</v>
      </c>
      <c r="P40" s="475">
        <v>11.693923267822282</v>
      </c>
      <c r="Q40" s="475">
        <v>10.707825837710693</v>
      </c>
      <c r="R40" s="475">
        <v>17.087491560965812</v>
      </c>
      <c r="S40" s="475">
        <v>3.5683600009293874</v>
      </c>
      <c r="T40" s="475">
        <v>8.5250508282583333</v>
      </c>
      <c r="U40" s="475">
        <v>4.4437142117982704</v>
      </c>
      <c r="V40" s="475">
        <v>2.5898232485392474</v>
      </c>
      <c r="W40" s="475">
        <v>2.6602460257879281</v>
      </c>
    </row>
    <row r="41" spans="1:23">
      <c r="B41" s="208" t="s">
        <v>9</v>
      </c>
      <c r="C41" s="474">
        <v>5.3224183848698088</v>
      </c>
      <c r="D41" s="474">
        <v>3.8886902200608353</v>
      </c>
      <c r="E41" s="474">
        <v>3.5655458024394702</v>
      </c>
      <c r="F41" s="474">
        <v>4.5425218725863195</v>
      </c>
      <c r="G41" s="474">
        <v>7.2032500624038018</v>
      </c>
      <c r="H41" s="474">
        <v>0.47642372337496997</v>
      </c>
      <c r="I41" s="474">
        <v>0.52457463364795842</v>
      </c>
      <c r="J41" s="474">
        <v>0.79587895435395284</v>
      </c>
      <c r="K41" s="474">
        <v>2.8970701236417855</v>
      </c>
      <c r="L41" s="474">
        <v>18.126099826804651</v>
      </c>
      <c r="M41" s="474">
        <v>7.212312369184958</v>
      </c>
      <c r="N41" s="474">
        <v>15.07406877954814</v>
      </c>
      <c r="O41" s="475">
        <v>34.064269727216804</v>
      </c>
      <c r="P41" s="475">
        <v>27.396686170417926</v>
      </c>
      <c r="Q41" s="473">
        <v>0</v>
      </c>
      <c r="R41" s="473">
        <v>0</v>
      </c>
      <c r="S41" s="473">
        <v>0</v>
      </c>
      <c r="T41" s="473">
        <v>0</v>
      </c>
      <c r="U41" s="473">
        <v>0</v>
      </c>
      <c r="V41" s="473">
        <v>0</v>
      </c>
      <c r="W41" s="473">
        <v>0</v>
      </c>
    </row>
    <row r="42" spans="1:23">
      <c r="B42" s="208" t="s">
        <v>10</v>
      </c>
      <c r="C42" s="474">
        <v>34.373208605760034</v>
      </c>
      <c r="D42" s="474">
        <v>48.745922730022293</v>
      </c>
      <c r="E42" s="473">
        <v>0</v>
      </c>
      <c r="F42" s="474">
        <v>4.9079453445779784</v>
      </c>
      <c r="G42" s="474">
        <v>0.20878101809298405</v>
      </c>
      <c r="H42" s="473">
        <v>0</v>
      </c>
      <c r="I42" s="474">
        <v>3.2428160659267542</v>
      </c>
      <c r="J42" s="474">
        <v>2.6282152634137677</v>
      </c>
      <c r="K42" s="474">
        <v>7.4409243997853567</v>
      </c>
      <c r="L42" s="474">
        <v>5.8244171375755043</v>
      </c>
      <c r="M42" s="474">
        <v>13.321741985274901</v>
      </c>
      <c r="N42" s="474">
        <v>5.8885675528226411</v>
      </c>
      <c r="O42" s="475">
        <v>11.388343357863802</v>
      </c>
      <c r="P42" s="475">
        <v>5.0065813584203225</v>
      </c>
      <c r="Q42" s="475">
        <v>7.4516371218834285</v>
      </c>
      <c r="R42" s="475">
        <v>33.905603103106486</v>
      </c>
      <c r="S42" s="475">
        <v>22.830305113694948</v>
      </c>
      <c r="T42" s="475">
        <v>25.106923280972492</v>
      </c>
      <c r="U42" s="473">
        <v>0</v>
      </c>
      <c r="V42" s="473">
        <v>0</v>
      </c>
      <c r="W42" s="473">
        <v>0</v>
      </c>
    </row>
    <row r="43" spans="1:23">
      <c r="B43" s="208" t="s">
        <v>11</v>
      </c>
      <c r="C43" s="474">
        <v>23.408140890876279</v>
      </c>
      <c r="D43" s="474">
        <v>14.767094688927305</v>
      </c>
      <c r="E43" s="474">
        <v>6.0509253130902121E-3</v>
      </c>
      <c r="F43" s="473">
        <v>0</v>
      </c>
      <c r="G43" s="473">
        <v>0</v>
      </c>
      <c r="H43" s="473">
        <v>0</v>
      </c>
      <c r="I43" s="473">
        <v>0</v>
      </c>
      <c r="J43" s="474">
        <v>19.104849233901195</v>
      </c>
      <c r="K43" s="474">
        <v>24.402949755442506</v>
      </c>
      <c r="L43" s="474">
        <v>29.886785613674455</v>
      </c>
      <c r="M43" s="474">
        <v>17.811544812984419</v>
      </c>
      <c r="N43" s="474">
        <v>30.456754153200155</v>
      </c>
      <c r="O43" s="475">
        <v>0.27373597758538853</v>
      </c>
      <c r="P43" s="475">
        <v>14.66782801357429</v>
      </c>
      <c r="Q43" s="475">
        <v>1.6570745493619923</v>
      </c>
      <c r="R43" s="475">
        <v>7.3456102244598434</v>
      </c>
      <c r="S43" s="475">
        <v>19.988378785581993</v>
      </c>
      <c r="T43" s="475">
        <v>8.0578965571133523</v>
      </c>
      <c r="U43" s="475">
        <v>25.600723635493441</v>
      </c>
      <c r="V43" s="475">
        <v>0</v>
      </c>
      <c r="W43" s="475">
        <v>0</v>
      </c>
    </row>
    <row r="44" spans="1:23">
      <c r="B44" s="208" t="s">
        <v>12</v>
      </c>
      <c r="C44" s="474">
        <v>11.369004037506194</v>
      </c>
      <c r="D44" s="474">
        <v>4.3432973630598593</v>
      </c>
      <c r="E44" s="474">
        <v>0.23731028034515592</v>
      </c>
      <c r="F44" s="473">
        <v>0</v>
      </c>
      <c r="G44" s="474">
        <v>6.519447471091501E-2</v>
      </c>
      <c r="H44" s="474">
        <v>2.9050308779288394</v>
      </c>
      <c r="I44" s="474">
        <v>13.901315225330341</v>
      </c>
      <c r="J44" s="474">
        <v>32.706733643292914</v>
      </c>
      <c r="K44" s="474">
        <v>77.282923293964515</v>
      </c>
      <c r="L44" s="474">
        <v>47.934533246844268</v>
      </c>
      <c r="M44" s="474">
        <v>46.052690386095506</v>
      </c>
      <c r="N44" s="474">
        <v>46.670408583934666</v>
      </c>
      <c r="O44" s="475">
        <v>55.969256565974121</v>
      </c>
      <c r="P44" s="475">
        <v>35.532022432434452</v>
      </c>
      <c r="Q44" s="475">
        <v>41.996655496170774</v>
      </c>
      <c r="R44" s="475">
        <v>24.353189227579588</v>
      </c>
      <c r="S44" s="475">
        <v>46.26924384515501</v>
      </c>
      <c r="T44" s="475">
        <v>37.689789131214596</v>
      </c>
      <c r="U44" s="475">
        <v>31.385872283327419</v>
      </c>
      <c r="V44" s="475">
        <v>19.553241451243068</v>
      </c>
      <c r="W44" s="475">
        <v>24.451247909175919</v>
      </c>
    </row>
    <row r="45" spans="1:23">
      <c r="B45" s="208" t="s">
        <v>604</v>
      </c>
      <c r="C45" s="473">
        <v>0</v>
      </c>
      <c r="D45" s="473">
        <v>0</v>
      </c>
      <c r="E45" s="473">
        <v>0</v>
      </c>
      <c r="F45" s="473">
        <v>0</v>
      </c>
      <c r="G45" s="473">
        <v>0</v>
      </c>
      <c r="H45" s="473">
        <v>0</v>
      </c>
      <c r="I45" s="473">
        <v>0</v>
      </c>
      <c r="J45" s="473">
        <v>0</v>
      </c>
      <c r="K45" s="473">
        <v>0</v>
      </c>
      <c r="L45" s="473">
        <v>0</v>
      </c>
      <c r="M45" s="473">
        <v>0</v>
      </c>
      <c r="N45" s="473">
        <v>0</v>
      </c>
      <c r="O45" s="473">
        <v>0</v>
      </c>
      <c r="P45" s="473">
        <v>0</v>
      </c>
      <c r="Q45" s="473">
        <v>0</v>
      </c>
      <c r="R45" s="473">
        <v>0</v>
      </c>
      <c r="S45" s="473">
        <v>0</v>
      </c>
      <c r="T45" s="473">
        <v>0</v>
      </c>
      <c r="U45" s="473">
        <v>0</v>
      </c>
      <c r="V45" s="473">
        <v>0.85709996327762628</v>
      </c>
      <c r="W45" s="473">
        <v>1.3829388754988345</v>
      </c>
    </row>
    <row r="46" spans="1:23">
      <c r="B46" s="208" t="s">
        <v>13</v>
      </c>
      <c r="C46" s="474">
        <v>9.8704921938645533</v>
      </c>
      <c r="D46" s="474">
        <v>4.3082254217070872</v>
      </c>
      <c r="E46" s="474">
        <v>4.1934470293991213</v>
      </c>
      <c r="F46" s="474">
        <v>1.2971528157631174</v>
      </c>
      <c r="G46" s="474">
        <v>4.3480875034036846</v>
      </c>
      <c r="H46" s="474">
        <v>0.83961504313851687</v>
      </c>
      <c r="I46" s="474">
        <v>9.622303735214734</v>
      </c>
      <c r="J46" s="474">
        <v>10.669084896718225</v>
      </c>
      <c r="K46" s="474">
        <v>27.017708590408059</v>
      </c>
      <c r="L46" s="474">
        <v>24.067469478369123</v>
      </c>
      <c r="M46" s="474">
        <v>19.715874695449081</v>
      </c>
      <c r="N46" s="474">
        <v>26.965609644458308</v>
      </c>
      <c r="O46" s="475">
        <v>34.940333252300732</v>
      </c>
      <c r="P46" s="475">
        <v>19.401424294458618</v>
      </c>
      <c r="Q46" s="475">
        <v>10.995448083988116</v>
      </c>
      <c r="R46" s="475">
        <v>13.5825658347736</v>
      </c>
      <c r="S46" s="475">
        <v>15.297646037913696</v>
      </c>
      <c r="T46" s="475">
        <v>6.6798297923700618</v>
      </c>
      <c r="U46" s="473">
        <v>9.0256339052800598</v>
      </c>
      <c r="V46" s="473">
        <v>5.564444382591863</v>
      </c>
      <c r="W46" s="473">
        <v>3.4168635663202811</v>
      </c>
    </row>
    <row r="47" spans="1:23">
      <c r="B47" s="208" t="s">
        <v>14</v>
      </c>
      <c r="C47" s="474">
        <v>42.067184964737436</v>
      </c>
      <c r="D47" s="474">
        <v>40.37943172733641</v>
      </c>
      <c r="E47" s="474">
        <v>27.719448187317223</v>
      </c>
      <c r="F47" s="474">
        <v>24.137090609626007</v>
      </c>
      <c r="G47" s="474">
        <v>39.262061652242195</v>
      </c>
      <c r="H47" s="474">
        <v>17.614043198999354</v>
      </c>
      <c r="I47" s="474">
        <v>2.0855086295962293</v>
      </c>
      <c r="J47" s="474">
        <v>6.4927955949767995</v>
      </c>
      <c r="K47" s="473">
        <v>0</v>
      </c>
      <c r="L47" s="473">
        <v>0</v>
      </c>
      <c r="M47" s="473">
        <v>0</v>
      </c>
      <c r="N47" s="473">
        <v>0</v>
      </c>
      <c r="O47" s="473">
        <v>0</v>
      </c>
      <c r="P47" s="473">
        <v>0</v>
      </c>
      <c r="Q47" s="475">
        <v>32.640110226811615</v>
      </c>
      <c r="R47" s="475">
        <v>9.8839492924751724</v>
      </c>
      <c r="S47" s="475">
        <v>17.869613906534052</v>
      </c>
      <c r="T47" s="475">
        <v>35.870464059449176</v>
      </c>
      <c r="U47" s="475">
        <v>2.6389459728666864</v>
      </c>
      <c r="V47" s="475">
        <v>37.639442035341375</v>
      </c>
      <c r="W47" s="475">
        <v>49.407648135709302</v>
      </c>
    </row>
    <row r="48" spans="1:23">
      <c r="B48" s="208" t="s">
        <v>15</v>
      </c>
      <c r="C48" s="473">
        <v>0</v>
      </c>
      <c r="D48" s="473">
        <v>0</v>
      </c>
      <c r="E48" s="473">
        <v>0</v>
      </c>
      <c r="F48" s="473">
        <v>0</v>
      </c>
      <c r="G48" s="473">
        <v>0</v>
      </c>
      <c r="H48" s="473">
        <v>0</v>
      </c>
      <c r="I48" s="473">
        <v>0</v>
      </c>
      <c r="J48" s="474">
        <v>1.7085746579313448</v>
      </c>
      <c r="K48" s="474">
        <v>21.115610128976474</v>
      </c>
      <c r="L48" s="474">
        <v>35.612752741798161</v>
      </c>
      <c r="M48" s="474">
        <v>22.340556224138915</v>
      </c>
      <c r="N48" s="474">
        <v>38.479456611832809</v>
      </c>
      <c r="O48" s="475">
        <v>57.045864821155511</v>
      </c>
      <c r="P48" s="475">
        <v>48.963110353019871</v>
      </c>
      <c r="Q48" s="475">
        <v>50.994388829304533</v>
      </c>
      <c r="R48" s="475">
        <v>22.010900274393283</v>
      </c>
      <c r="S48" s="475">
        <v>51.301923974847263</v>
      </c>
      <c r="T48" s="475">
        <v>31.585483549927279</v>
      </c>
      <c r="U48" s="475">
        <v>46.799866225695823</v>
      </c>
      <c r="V48" s="475">
        <v>31.054304447981018</v>
      </c>
      <c r="W48" s="475">
        <v>22.656716319622795</v>
      </c>
    </row>
    <row r="49" spans="1:23">
      <c r="B49" s="208" t="s">
        <v>16</v>
      </c>
      <c r="C49" s="474">
        <v>28.388268376263103</v>
      </c>
      <c r="D49" s="474">
        <v>27.646465732916568</v>
      </c>
      <c r="E49" s="474">
        <v>23.562696178365652</v>
      </c>
      <c r="F49" s="474">
        <v>5.5299295331433207</v>
      </c>
      <c r="G49" s="474">
        <v>7.2059354858704925</v>
      </c>
      <c r="H49" s="474">
        <v>5.7190376987623379</v>
      </c>
      <c r="I49" s="474">
        <v>2.9092921750704317</v>
      </c>
      <c r="J49" s="474">
        <v>11.809309972225545</v>
      </c>
      <c r="K49" s="474">
        <v>34.04162533946397</v>
      </c>
      <c r="L49" s="474">
        <v>8.7196830124376294</v>
      </c>
      <c r="M49" s="474">
        <v>19.215897390171982</v>
      </c>
      <c r="N49" s="474">
        <v>21.507889872624617</v>
      </c>
      <c r="O49" s="475">
        <v>27.095805512824903</v>
      </c>
      <c r="P49" s="475">
        <v>36.770333602545811</v>
      </c>
      <c r="Q49" s="475">
        <v>25.907580089059344</v>
      </c>
      <c r="R49" s="475">
        <v>13.211218924489707</v>
      </c>
      <c r="S49" s="475">
        <v>4.1331458204254094E-2</v>
      </c>
      <c r="T49" s="473">
        <v>0</v>
      </c>
      <c r="U49" s="473">
        <v>0</v>
      </c>
      <c r="V49" s="473">
        <v>0.11789552844877631</v>
      </c>
      <c r="W49" s="473">
        <v>0.6115558365271907</v>
      </c>
    </row>
    <row r="50" spans="1:23">
      <c r="B50" s="208" t="s">
        <v>83</v>
      </c>
      <c r="C50" s="474">
        <v>24.646291701877825</v>
      </c>
      <c r="D50" s="474">
        <v>13.393515606311638</v>
      </c>
      <c r="E50" s="474">
        <v>15.2351960763416</v>
      </c>
      <c r="F50" s="474">
        <v>13.083632611611304</v>
      </c>
      <c r="G50" s="474">
        <v>8.3641956786850535</v>
      </c>
      <c r="H50" s="474">
        <v>16.305792130893757</v>
      </c>
      <c r="I50" s="474">
        <v>17.947848811888804</v>
      </c>
      <c r="J50" s="474">
        <v>2.5311348659302406</v>
      </c>
      <c r="K50" s="474">
        <v>32.533890491916999</v>
      </c>
      <c r="L50" s="474">
        <v>19.662557655006353</v>
      </c>
      <c r="M50" s="474">
        <v>3.7810365558654033</v>
      </c>
      <c r="N50" s="474">
        <v>19.326832477202533</v>
      </c>
      <c r="O50" s="475">
        <v>19.885542284911171</v>
      </c>
      <c r="P50" s="475">
        <v>15.957169645574737</v>
      </c>
      <c r="Q50" s="475">
        <v>3.2096221006392049</v>
      </c>
      <c r="R50" s="475">
        <v>9.6753350153277804</v>
      </c>
      <c r="S50" s="475">
        <v>36.360950325838928</v>
      </c>
      <c r="T50" s="473">
        <v>0</v>
      </c>
      <c r="U50" s="473">
        <v>0</v>
      </c>
      <c r="V50" s="473">
        <v>11.145156522486735</v>
      </c>
      <c r="W50" s="473">
        <v>8.1213138936083347</v>
      </c>
    </row>
    <row r="51" spans="1:23">
      <c r="B51" s="208" t="s">
        <v>18</v>
      </c>
      <c r="C51" s="474">
        <v>27.748610057598633</v>
      </c>
      <c r="D51" s="474">
        <v>26.067646644660751</v>
      </c>
      <c r="E51" s="474">
        <v>18.180626482578283</v>
      </c>
      <c r="F51" s="474">
        <v>7.5972927754302075</v>
      </c>
      <c r="G51" s="474">
        <v>0.81802785997226257</v>
      </c>
      <c r="H51" s="474">
        <v>4.572098017396681</v>
      </c>
      <c r="I51" s="474">
        <v>5.8280271853608614</v>
      </c>
      <c r="J51" s="474">
        <v>5.8398241567302343</v>
      </c>
      <c r="K51" s="474">
        <v>10.539525557131338</v>
      </c>
      <c r="L51" s="474">
        <v>25.231061569076378</v>
      </c>
      <c r="M51" s="474">
        <v>23.796207214568366</v>
      </c>
      <c r="N51" s="474">
        <v>29.181269603327998</v>
      </c>
      <c r="O51" s="475">
        <v>19.374611667042871</v>
      </c>
      <c r="P51" s="475">
        <v>15.151102806706131</v>
      </c>
      <c r="Q51" s="475">
        <v>20.805391633792414</v>
      </c>
      <c r="R51" s="475">
        <v>51.244044863794038</v>
      </c>
      <c r="S51" s="475">
        <v>46.691360709088883</v>
      </c>
      <c r="T51" s="475">
        <v>40.677062611062389</v>
      </c>
      <c r="U51" s="475">
        <v>25.822805342065951</v>
      </c>
      <c r="V51" s="475">
        <v>30.658782813427109</v>
      </c>
      <c r="W51" s="475">
        <v>0</v>
      </c>
    </row>
    <row r="52" spans="1:23">
      <c r="B52" s="208" t="s">
        <v>19</v>
      </c>
      <c r="C52" s="473">
        <v>0</v>
      </c>
      <c r="D52" s="473">
        <v>0</v>
      </c>
      <c r="E52" s="473">
        <v>0</v>
      </c>
      <c r="F52" s="473">
        <v>0</v>
      </c>
      <c r="G52" s="473">
        <v>0</v>
      </c>
      <c r="H52" s="473">
        <v>0</v>
      </c>
      <c r="I52" s="473">
        <v>0</v>
      </c>
      <c r="J52" s="473">
        <v>0</v>
      </c>
      <c r="K52" s="473">
        <v>0</v>
      </c>
      <c r="L52" s="473">
        <v>0</v>
      </c>
      <c r="M52" s="473">
        <v>0</v>
      </c>
      <c r="N52" s="473">
        <v>0</v>
      </c>
      <c r="O52" s="473">
        <v>0</v>
      </c>
      <c r="P52" s="473">
        <v>0</v>
      </c>
      <c r="Q52" s="473">
        <v>0</v>
      </c>
      <c r="R52" s="473">
        <v>0</v>
      </c>
      <c r="S52" s="473">
        <v>0</v>
      </c>
      <c r="T52" s="473">
        <v>0</v>
      </c>
      <c r="U52" s="473">
        <v>0</v>
      </c>
      <c r="V52" s="473">
        <v>0</v>
      </c>
      <c r="W52" s="473">
        <v>0</v>
      </c>
    </row>
    <row r="53" spans="1:23">
      <c r="B53" s="305"/>
      <c r="C53" s="494"/>
      <c r="D53" s="494"/>
      <c r="E53" s="494"/>
      <c r="F53" s="494"/>
      <c r="G53" s="494"/>
      <c r="H53" s="494"/>
      <c r="I53" s="494"/>
      <c r="J53" s="494"/>
      <c r="K53" s="494"/>
      <c r="L53" s="494"/>
      <c r="M53" s="494"/>
      <c r="N53" s="494"/>
      <c r="O53" s="494"/>
      <c r="P53" s="494"/>
      <c r="Q53" s="494"/>
      <c r="R53" s="494"/>
      <c r="S53" s="494"/>
      <c r="T53" s="494"/>
      <c r="U53" s="483"/>
      <c r="V53" s="483"/>
      <c r="W53" s="483"/>
    </row>
    <row r="54" spans="1:23">
      <c r="A54" s="313"/>
      <c r="B54" s="209" t="s">
        <v>20</v>
      </c>
      <c r="C54" s="478">
        <f>SUM(C36:C52)</f>
        <v>283.81243247005386</v>
      </c>
      <c r="D54" s="478">
        <f t="shared" ref="D54:M54" si="3">SUM(D36:D52)</f>
        <v>255.83607754841552</v>
      </c>
      <c r="E54" s="478">
        <f t="shared" si="3"/>
        <v>155.48814579350758</v>
      </c>
      <c r="F54" s="478">
        <f t="shared" si="3"/>
        <v>75.590654310524911</v>
      </c>
      <c r="G54" s="478">
        <f t="shared" si="3"/>
        <v>138.88709494112717</v>
      </c>
      <c r="H54" s="478">
        <f t="shared" si="3"/>
        <v>83.721115491869824</v>
      </c>
      <c r="I54" s="478">
        <f t="shared" si="3"/>
        <v>84.09456799023998</v>
      </c>
      <c r="J54" s="478">
        <f t="shared" si="3"/>
        <v>160.03486162851763</v>
      </c>
      <c r="K54" s="478">
        <f t="shared" si="3"/>
        <v>314.64644628507659</v>
      </c>
      <c r="L54" s="478">
        <f t="shared" si="3"/>
        <v>273.26487847304963</v>
      </c>
      <c r="M54" s="478">
        <f t="shared" si="3"/>
        <v>216.09472502693737</v>
      </c>
      <c r="N54" s="478">
        <f>SUM(N36:N52)</f>
        <v>280.832055244733</v>
      </c>
      <c r="O54" s="478">
        <f t="shared" ref="O54:U54" si="4">SUM(O36:O52)</f>
        <v>290.25782450817047</v>
      </c>
      <c r="P54" s="478">
        <f t="shared" si="4"/>
        <v>240.28470785304069</v>
      </c>
      <c r="Q54" s="478">
        <f t="shared" si="4"/>
        <v>235.62723922509625</v>
      </c>
      <c r="R54" s="478">
        <f t="shared" si="4"/>
        <v>237.7028629115959</v>
      </c>
      <c r="S54" s="478">
        <f t="shared" si="4"/>
        <v>319.77526508451496</v>
      </c>
      <c r="T54" s="478">
        <f t="shared" si="4"/>
        <v>264.34723313706206</v>
      </c>
      <c r="U54" s="478">
        <f t="shared" si="4"/>
        <v>205.16340358485579</v>
      </c>
      <c r="V54" s="478">
        <f t="shared" ref="V54:W54" si="5">SUM(V36:V52)</f>
        <v>152.37644141094458</v>
      </c>
      <c r="W54" s="479">
        <f t="shared" si="5"/>
        <v>117.64546208858508</v>
      </c>
    </row>
    <row r="55" spans="1:23">
      <c r="B55" s="188" t="s">
        <v>831</v>
      </c>
      <c r="C55" s="308"/>
    </row>
    <row r="56" spans="1:23">
      <c r="B56" s="187"/>
      <c r="C56" s="309"/>
    </row>
    <row r="57" spans="1:23">
      <c r="B57" s="187"/>
      <c r="E57" s="308"/>
    </row>
    <row r="58" spans="1:23">
      <c r="B58" s="184"/>
      <c r="E58" s="308"/>
    </row>
    <row r="59" spans="1:23">
      <c r="B59" s="184"/>
      <c r="E59" s="308"/>
    </row>
    <row r="62" spans="1:23">
      <c r="B62" s="186" t="s">
        <v>179</v>
      </c>
      <c r="C62" s="216"/>
    </row>
    <row r="63" spans="1:23">
      <c r="B63" s="276" t="s">
        <v>135</v>
      </c>
      <c r="C63" s="264"/>
      <c r="D63" s="314"/>
      <c r="E63" s="314"/>
    </row>
    <row r="64" spans="1:23">
      <c r="B64" s="1" t="s">
        <v>787</v>
      </c>
      <c r="C64" s="216"/>
      <c r="F64" s="104" t="s">
        <v>182</v>
      </c>
    </row>
    <row r="65" spans="2:4">
      <c r="B65" s="2" t="s">
        <v>788</v>
      </c>
      <c r="C65" s="216"/>
    </row>
    <row r="66" spans="2:4">
      <c r="B66" s="204" t="s">
        <v>2</v>
      </c>
      <c r="C66" s="205">
        <v>2008</v>
      </c>
      <c r="D66" s="205">
        <v>2009</v>
      </c>
    </row>
    <row r="67" spans="2:4">
      <c r="B67" s="208" t="s">
        <v>3</v>
      </c>
      <c r="C67" s="436">
        <v>0</v>
      </c>
      <c r="D67" s="436">
        <v>0</v>
      </c>
    </row>
    <row r="68" spans="2:4">
      <c r="B68" s="208" t="s">
        <v>5</v>
      </c>
      <c r="C68" s="436">
        <v>0</v>
      </c>
      <c r="D68" s="436">
        <v>0</v>
      </c>
    </row>
    <row r="69" spans="2:4">
      <c r="B69" s="208" t="s">
        <v>6</v>
      </c>
      <c r="C69" s="436">
        <v>0</v>
      </c>
      <c r="D69" s="436">
        <v>0</v>
      </c>
    </row>
    <row r="70" spans="2:4">
      <c r="B70" s="208" t="s">
        <v>7</v>
      </c>
      <c r="C70" s="436">
        <v>0</v>
      </c>
      <c r="D70" s="436">
        <v>0</v>
      </c>
    </row>
    <row r="71" spans="2:4">
      <c r="B71" s="208" t="s">
        <v>8</v>
      </c>
      <c r="C71" s="474">
        <v>3.6236568731038745</v>
      </c>
      <c r="D71" s="474">
        <v>11.874447858276922</v>
      </c>
    </row>
    <row r="72" spans="2:4">
      <c r="B72" s="208" t="s">
        <v>9</v>
      </c>
      <c r="C72" s="473">
        <v>0</v>
      </c>
      <c r="D72" s="473">
        <v>0</v>
      </c>
    </row>
    <row r="73" spans="2:4">
      <c r="B73" s="208" t="s">
        <v>10</v>
      </c>
      <c r="C73" s="474">
        <v>0.56596333551333777</v>
      </c>
      <c r="D73" s="474">
        <v>5.2842515882400898</v>
      </c>
    </row>
    <row r="74" spans="2:4">
      <c r="B74" s="208" t="s">
        <v>11</v>
      </c>
      <c r="C74" s="473">
        <v>0</v>
      </c>
      <c r="D74" s="473">
        <v>0</v>
      </c>
    </row>
    <row r="75" spans="2:4">
      <c r="B75" s="208" t="s">
        <v>12</v>
      </c>
      <c r="C75" s="473">
        <v>0</v>
      </c>
      <c r="D75" s="473">
        <v>0</v>
      </c>
    </row>
    <row r="76" spans="2:4">
      <c r="B76" s="208" t="s">
        <v>604</v>
      </c>
      <c r="C76" s="473">
        <v>0</v>
      </c>
      <c r="D76" s="473">
        <v>0</v>
      </c>
    </row>
    <row r="77" spans="2:4">
      <c r="B77" s="208" t="s">
        <v>13</v>
      </c>
      <c r="C77" s="474">
        <v>20.65947937626656</v>
      </c>
      <c r="D77" s="474">
        <v>24.432027223836609</v>
      </c>
    </row>
    <row r="78" spans="2:4">
      <c r="B78" s="208" t="s">
        <v>14</v>
      </c>
      <c r="C78" s="473">
        <v>0</v>
      </c>
      <c r="D78" s="473">
        <v>0</v>
      </c>
    </row>
    <row r="79" spans="2:4">
      <c r="B79" s="208" t="s">
        <v>15</v>
      </c>
      <c r="C79" s="473">
        <v>0.10244580805256501</v>
      </c>
      <c r="D79" s="473">
        <v>9.9012215164530293E-2</v>
      </c>
    </row>
    <row r="80" spans="2:4">
      <c r="B80" s="208" t="s">
        <v>16</v>
      </c>
      <c r="C80" s="474">
        <v>5.1659402531951093</v>
      </c>
      <c r="D80" s="474">
        <v>4.8786053324460861</v>
      </c>
    </row>
    <row r="81" spans="2:23">
      <c r="B81" s="208" t="s">
        <v>83</v>
      </c>
      <c r="C81" s="473">
        <v>0</v>
      </c>
      <c r="D81" s="473">
        <v>0</v>
      </c>
    </row>
    <row r="82" spans="2:23">
      <c r="B82" s="208" t="s">
        <v>18</v>
      </c>
      <c r="C82" s="474">
        <v>9.0909616432199503</v>
      </c>
      <c r="D82" s="474">
        <v>6.8920090281952699</v>
      </c>
    </row>
    <row r="83" spans="2:23">
      <c r="B83" s="208" t="s">
        <v>19</v>
      </c>
      <c r="C83" s="473">
        <v>0</v>
      </c>
      <c r="D83" s="473">
        <v>0</v>
      </c>
    </row>
    <row r="84" spans="2:23">
      <c r="B84" s="305"/>
      <c r="C84" s="494"/>
      <c r="D84" s="494"/>
    </row>
    <row r="85" spans="2:23">
      <c r="B85" s="209" t="s">
        <v>20</v>
      </c>
      <c r="C85" s="478">
        <f>SUM(C67:C83)</f>
        <v>39.208447289351398</v>
      </c>
      <c r="D85" s="478">
        <f>SUM(D67:D83)</f>
        <v>53.460353246159499</v>
      </c>
    </row>
    <row r="86" spans="2:23">
      <c r="B86" s="184" t="s">
        <v>832</v>
      </c>
      <c r="C86" s="184"/>
      <c r="D86" s="184"/>
      <c r="E86" s="184"/>
      <c r="F86" s="184"/>
      <c r="G86" s="184"/>
    </row>
    <row r="87" spans="2:23">
      <c r="B87" s="184"/>
      <c r="C87" s="184"/>
      <c r="D87" s="184"/>
      <c r="E87" s="184"/>
      <c r="F87" s="184"/>
      <c r="G87" s="184"/>
    </row>
    <row r="88" spans="2:23">
      <c r="B88" s="184"/>
      <c r="C88" s="184"/>
      <c r="D88" s="184"/>
      <c r="E88" s="184"/>
      <c r="F88" s="184"/>
      <c r="G88" s="184"/>
    </row>
    <row r="89" spans="2:23">
      <c r="B89" s="184"/>
      <c r="C89" s="184"/>
      <c r="D89" s="184"/>
      <c r="E89" s="184"/>
      <c r="F89" s="184"/>
      <c r="G89" s="184"/>
    </row>
    <row r="92" spans="2:23">
      <c r="B92" s="186" t="s">
        <v>202</v>
      </c>
      <c r="C92" s="191"/>
      <c r="D92" s="191"/>
      <c r="E92" s="191"/>
      <c r="F92" s="191"/>
      <c r="G92" s="191"/>
      <c r="H92" s="191"/>
      <c r="I92" s="191"/>
      <c r="J92" s="191"/>
      <c r="K92" s="191"/>
      <c r="L92" s="191"/>
      <c r="M92" s="191"/>
    </row>
    <row r="93" spans="2:23">
      <c r="B93" s="276" t="s">
        <v>137</v>
      </c>
      <c r="C93" s="276"/>
      <c r="D93" s="276"/>
      <c r="E93" s="276"/>
      <c r="F93" s="191"/>
      <c r="I93" s="191"/>
      <c r="J93" s="191"/>
      <c r="K93" s="191"/>
      <c r="L93" s="191"/>
      <c r="M93" s="191"/>
    </row>
    <row r="94" spans="2:23">
      <c r="B94" s="1" t="s">
        <v>787</v>
      </c>
      <c r="C94" s="191"/>
      <c r="D94" s="191"/>
      <c r="E94" s="191"/>
      <c r="F94" s="191"/>
      <c r="G94" s="191"/>
      <c r="H94" s="191"/>
      <c r="I94" s="191"/>
      <c r="J94" s="191"/>
      <c r="K94" s="191"/>
      <c r="L94" s="191"/>
      <c r="O94" s="104" t="s">
        <v>182</v>
      </c>
    </row>
    <row r="95" spans="2:23">
      <c r="B95" s="2" t="s">
        <v>788</v>
      </c>
      <c r="C95" s="191"/>
      <c r="D95" s="191"/>
      <c r="E95" s="191"/>
      <c r="F95" s="191"/>
      <c r="G95" s="191"/>
      <c r="H95" s="191"/>
      <c r="I95" s="191"/>
      <c r="J95" s="191"/>
      <c r="K95" s="191"/>
      <c r="L95" s="191"/>
      <c r="M95" s="191"/>
    </row>
    <row r="96" spans="2:23">
      <c r="B96" s="204" t="s">
        <v>2</v>
      </c>
      <c r="C96" s="205">
        <v>2001</v>
      </c>
      <c r="D96" s="205">
        <v>2002</v>
      </c>
      <c r="E96" s="206">
        <v>2003</v>
      </c>
      <c r="F96" s="206">
        <v>2004</v>
      </c>
      <c r="G96" s="206">
        <v>2005</v>
      </c>
      <c r="H96" s="206">
        <v>2006</v>
      </c>
      <c r="I96" s="206">
        <v>2007</v>
      </c>
      <c r="J96" s="206">
        <v>2008</v>
      </c>
      <c r="K96" s="205">
        <v>2009</v>
      </c>
      <c r="L96" s="205">
        <v>2010</v>
      </c>
      <c r="M96" s="205">
        <v>2011</v>
      </c>
      <c r="N96" s="205">
        <v>2012</v>
      </c>
      <c r="O96" s="206">
        <v>2013</v>
      </c>
      <c r="P96" s="206">
        <v>2014</v>
      </c>
      <c r="Q96" s="205">
        <v>2015</v>
      </c>
      <c r="R96" s="205">
        <v>2016</v>
      </c>
      <c r="S96" s="205">
        <v>2017</v>
      </c>
      <c r="T96" s="205">
        <v>2018</v>
      </c>
      <c r="U96" s="205">
        <v>2019</v>
      </c>
      <c r="V96" s="205">
        <v>2020</v>
      </c>
      <c r="W96" s="303">
        <v>2021</v>
      </c>
    </row>
    <row r="97" spans="2:23">
      <c r="B97" s="208" t="s">
        <v>3</v>
      </c>
      <c r="C97" s="473">
        <v>0</v>
      </c>
      <c r="D97" s="473">
        <v>0</v>
      </c>
      <c r="E97" s="473">
        <v>0</v>
      </c>
      <c r="F97" s="473">
        <v>0</v>
      </c>
      <c r="G97" s="473">
        <v>0</v>
      </c>
      <c r="H97" s="473">
        <v>0</v>
      </c>
      <c r="I97" s="473">
        <v>0</v>
      </c>
      <c r="J97" s="474">
        <v>8.8381385400340822</v>
      </c>
      <c r="K97" s="474">
        <v>20.54898106128595</v>
      </c>
      <c r="L97" s="473">
        <v>0</v>
      </c>
      <c r="M97" s="473">
        <v>0</v>
      </c>
      <c r="N97" s="473">
        <v>0</v>
      </c>
      <c r="O97" s="473">
        <v>0</v>
      </c>
      <c r="P97" s="473">
        <v>0</v>
      </c>
      <c r="Q97" s="473">
        <v>0</v>
      </c>
      <c r="R97" s="473">
        <v>0</v>
      </c>
      <c r="S97" s="473">
        <v>0</v>
      </c>
      <c r="T97" s="474">
        <v>6.7640214919849765E-3</v>
      </c>
      <c r="U97" s="474">
        <v>8.0403964780327609E-3</v>
      </c>
      <c r="V97" s="474">
        <v>1.0771808878227782</v>
      </c>
      <c r="W97" s="474">
        <v>0.19876855400582139</v>
      </c>
    </row>
    <row r="98" spans="2:23">
      <c r="B98" s="208" t="s">
        <v>5</v>
      </c>
      <c r="C98" s="473">
        <v>0</v>
      </c>
      <c r="D98" s="473">
        <v>0</v>
      </c>
      <c r="E98" s="474">
        <v>2.4925988416708657E-2</v>
      </c>
      <c r="F98" s="473">
        <v>0</v>
      </c>
      <c r="G98" s="474">
        <v>2.294797637806365</v>
      </c>
      <c r="H98" s="474">
        <v>4.5466356560528904</v>
      </c>
      <c r="I98" s="474">
        <v>25.339364695434831</v>
      </c>
      <c r="J98" s="473">
        <v>0</v>
      </c>
      <c r="K98" s="473">
        <v>0</v>
      </c>
      <c r="L98" s="473">
        <v>0</v>
      </c>
      <c r="M98" s="474">
        <v>1.8408924763980368</v>
      </c>
      <c r="N98" s="474">
        <v>8.1607254825192079</v>
      </c>
      <c r="O98" s="475">
        <v>9.0096829963901044</v>
      </c>
      <c r="P98" s="475">
        <v>7.2675785773325492</v>
      </c>
      <c r="Q98" s="473">
        <v>0</v>
      </c>
      <c r="R98" s="473">
        <v>0</v>
      </c>
      <c r="S98" s="473">
        <v>0</v>
      </c>
      <c r="T98" s="473">
        <v>0</v>
      </c>
      <c r="U98" s="474">
        <v>34.242742779995012</v>
      </c>
      <c r="V98" s="474">
        <v>54.512493244778462</v>
      </c>
      <c r="W98" s="474">
        <v>0</v>
      </c>
    </row>
    <row r="99" spans="2:23">
      <c r="B99" s="208" t="s">
        <v>6</v>
      </c>
      <c r="C99" s="473">
        <v>0</v>
      </c>
      <c r="D99" s="474">
        <v>2.3596143108820393</v>
      </c>
      <c r="E99" s="474">
        <v>3.5555470820859494</v>
      </c>
      <c r="F99" s="474">
        <v>1.411456136175355</v>
      </c>
      <c r="G99" s="474">
        <v>0.57032623559156737</v>
      </c>
      <c r="H99" s="473">
        <v>0</v>
      </c>
      <c r="I99" s="474">
        <v>7.7200423943047269</v>
      </c>
      <c r="J99" s="474">
        <v>0.48285779137335055</v>
      </c>
      <c r="K99" s="474">
        <v>9.619219284345446</v>
      </c>
      <c r="L99" s="474">
        <v>10.430704282834025</v>
      </c>
      <c r="M99" s="474">
        <v>31.515888443386462</v>
      </c>
      <c r="N99" s="474">
        <v>33.650855730547107</v>
      </c>
      <c r="O99" s="475">
        <v>12.412792692204967</v>
      </c>
      <c r="P99" s="475">
        <v>4.0902075993735965</v>
      </c>
      <c r="Q99" s="475">
        <v>31.025751477738591</v>
      </c>
      <c r="R99" s="475">
        <v>27.677532622162559</v>
      </c>
      <c r="S99" s="475">
        <v>58.652019143088985</v>
      </c>
      <c r="T99" s="474">
        <v>19.241897933841237</v>
      </c>
      <c r="U99" s="474">
        <v>2.4778685411277861</v>
      </c>
      <c r="V99" s="474">
        <v>0</v>
      </c>
      <c r="W99" s="474">
        <v>0.90748613800097466</v>
      </c>
    </row>
    <row r="100" spans="2:23">
      <c r="B100" s="208" t="s">
        <v>7</v>
      </c>
      <c r="C100" s="474">
        <v>8.4146461769147169</v>
      </c>
      <c r="D100" s="474">
        <v>7.6904469539456635</v>
      </c>
      <c r="E100" s="474">
        <v>3.5026360066741176</v>
      </c>
      <c r="F100" s="474">
        <v>0.52362179219366878</v>
      </c>
      <c r="G100" s="474">
        <v>7.4854293763477049</v>
      </c>
      <c r="H100" s="474">
        <v>18.970269658001129</v>
      </c>
      <c r="I100" s="474">
        <v>11.33946528677904</v>
      </c>
      <c r="J100" s="473">
        <v>0</v>
      </c>
      <c r="K100" s="474">
        <v>13.913260758686075</v>
      </c>
      <c r="L100" s="474">
        <v>8.9237519475373741</v>
      </c>
      <c r="M100" s="474">
        <v>18.663674748986782</v>
      </c>
      <c r="N100" s="474">
        <v>20.721728578737501</v>
      </c>
      <c r="O100" s="475">
        <v>2.3188475067027627</v>
      </c>
      <c r="P100" s="475">
        <v>7.0671984654451645</v>
      </c>
      <c r="Q100" s="475">
        <v>13.287287740958611</v>
      </c>
      <c r="R100" s="475">
        <v>0.12063373644076711</v>
      </c>
      <c r="S100" s="475">
        <v>0</v>
      </c>
      <c r="T100" s="474">
        <v>0.23035620983569541</v>
      </c>
      <c r="U100" s="474">
        <v>1.3509578389752399</v>
      </c>
      <c r="V100" s="474">
        <v>6.8943885922150194</v>
      </c>
      <c r="W100" s="474">
        <v>4.5098197228917254</v>
      </c>
    </row>
    <row r="101" spans="2:23">
      <c r="B101" s="208" t="s">
        <v>8</v>
      </c>
      <c r="C101" s="474">
        <v>8.2236027631555206</v>
      </c>
      <c r="D101" s="474">
        <v>5.5632528544527506</v>
      </c>
      <c r="E101" s="474">
        <v>1.9601599015991826</v>
      </c>
      <c r="F101" s="474">
        <v>1.1080640240772921</v>
      </c>
      <c r="G101" s="474">
        <v>0.86607693870352787</v>
      </c>
      <c r="H101" s="474">
        <v>6.470248958917714E-2</v>
      </c>
      <c r="I101" s="474">
        <v>4.8391524970444433</v>
      </c>
      <c r="J101" s="474">
        <v>6.492105478762304</v>
      </c>
      <c r="K101" s="474">
        <v>16.017099161140475</v>
      </c>
      <c r="L101" s="474">
        <v>4.573087364062979</v>
      </c>
      <c r="M101" s="474">
        <v>1.1773540526219775</v>
      </c>
      <c r="N101" s="474">
        <v>5.4219442401336284</v>
      </c>
      <c r="O101" s="475">
        <v>8.0795651191054851</v>
      </c>
      <c r="P101" s="475">
        <v>1.7223141505378117</v>
      </c>
      <c r="Q101" s="475">
        <v>35.821469229666299</v>
      </c>
      <c r="R101" s="475">
        <v>35.620125460143448</v>
      </c>
      <c r="S101" s="475">
        <v>59.323397651287685</v>
      </c>
      <c r="T101" s="474">
        <v>43.077339219605072</v>
      </c>
      <c r="U101" s="474">
        <v>61.369206095310702</v>
      </c>
      <c r="V101" s="474">
        <v>45.568771904989418</v>
      </c>
      <c r="W101" s="474">
        <v>24.481278069724866</v>
      </c>
    </row>
    <row r="102" spans="2:23">
      <c r="B102" s="208" t="s">
        <v>9</v>
      </c>
      <c r="C102" s="473">
        <v>0</v>
      </c>
      <c r="D102" s="474">
        <v>2.4079489047910174</v>
      </c>
      <c r="E102" s="474">
        <v>4.6408083308820132</v>
      </c>
      <c r="F102" s="474">
        <v>1.8459466545695826</v>
      </c>
      <c r="G102" s="474">
        <v>7.9400627162142854</v>
      </c>
      <c r="H102" s="474">
        <v>2.5747148577823209</v>
      </c>
      <c r="I102" s="474">
        <v>8.3555074988449309</v>
      </c>
      <c r="J102" s="474">
        <v>9.7832065260393382</v>
      </c>
      <c r="K102" s="474">
        <v>24.21866883298576</v>
      </c>
      <c r="L102" s="473">
        <v>0</v>
      </c>
      <c r="M102" s="474">
        <v>1.9538951023239193</v>
      </c>
      <c r="N102" s="474">
        <v>10.205251439207556</v>
      </c>
      <c r="O102" s="475">
        <v>14.366356184344435</v>
      </c>
      <c r="P102" s="475">
        <v>5.9328425488282424</v>
      </c>
      <c r="Q102" s="475">
        <v>44.645284625726546</v>
      </c>
      <c r="R102" s="475">
        <v>4.8817271779343034</v>
      </c>
      <c r="S102" s="475">
        <v>8.239526486676036</v>
      </c>
      <c r="T102" s="473">
        <v>0</v>
      </c>
      <c r="U102" s="473">
        <v>0</v>
      </c>
      <c r="V102" s="473">
        <v>0</v>
      </c>
      <c r="W102" s="473">
        <v>4.1317331120681713</v>
      </c>
    </row>
    <row r="103" spans="2:23">
      <c r="B103" s="208" t="s">
        <v>10</v>
      </c>
      <c r="C103" s="474">
        <v>2.9278399970063487</v>
      </c>
      <c r="D103" s="474">
        <v>7.5441626402477819</v>
      </c>
      <c r="E103" s="474">
        <v>7.2951003599128574</v>
      </c>
      <c r="F103" s="474">
        <v>7.1372254268990201</v>
      </c>
      <c r="G103" s="474">
        <v>21.072957316447507</v>
      </c>
      <c r="H103" s="474">
        <v>47.174534582085023</v>
      </c>
      <c r="I103" s="474">
        <v>0.92852360488490548</v>
      </c>
      <c r="J103" s="474">
        <v>3.1718105716227614</v>
      </c>
      <c r="K103" s="474">
        <v>21.357988931624124</v>
      </c>
      <c r="L103" s="473">
        <v>0</v>
      </c>
      <c r="M103" s="474">
        <v>0.72368831954783697</v>
      </c>
      <c r="N103" s="474">
        <v>2.2283859125061665</v>
      </c>
      <c r="O103" s="475">
        <v>4.578897426502345</v>
      </c>
      <c r="P103" s="475">
        <v>1.8173052272647618</v>
      </c>
      <c r="Q103" s="473">
        <v>0</v>
      </c>
      <c r="R103" s="475">
        <v>0.56875728338533171</v>
      </c>
      <c r="S103" s="473">
        <v>0</v>
      </c>
      <c r="T103" s="473">
        <v>0</v>
      </c>
      <c r="U103" s="474">
        <v>2.1348741611487729E-2</v>
      </c>
      <c r="V103" s="474">
        <v>0.99217463199036393</v>
      </c>
      <c r="W103" s="474">
        <v>61.557592160891382</v>
      </c>
    </row>
    <row r="104" spans="2:23">
      <c r="B104" s="208" t="s">
        <v>11</v>
      </c>
      <c r="C104" s="474">
        <v>0.75138156009232737</v>
      </c>
      <c r="D104" s="474">
        <v>1.9212077266468448</v>
      </c>
      <c r="E104" s="474">
        <v>2.6406252228819107</v>
      </c>
      <c r="F104" s="474">
        <v>2.858972309689729</v>
      </c>
      <c r="G104" s="474">
        <v>1.1135752709536555</v>
      </c>
      <c r="H104" s="474">
        <v>2.7747209901326673</v>
      </c>
      <c r="I104" s="474">
        <v>8.4219106308911122</v>
      </c>
      <c r="J104" s="474">
        <v>6.0424485952715461</v>
      </c>
      <c r="K104" s="474">
        <v>9.4517557939400323</v>
      </c>
      <c r="L104" s="473">
        <v>0</v>
      </c>
      <c r="M104" s="473">
        <v>0</v>
      </c>
      <c r="N104" s="473">
        <v>0</v>
      </c>
      <c r="O104" s="473">
        <v>0</v>
      </c>
      <c r="P104" s="473">
        <v>0</v>
      </c>
      <c r="Q104" s="473">
        <v>0</v>
      </c>
      <c r="R104" s="473">
        <v>0</v>
      </c>
      <c r="S104" s="473">
        <v>0</v>
      </c>
      <c r="T104" s="473">
        <v>3.6546126038519358</v>
      </c>
      <c r="U104" s="473">
        <v>14.592487277697755</v>
      </c>
      <c r="V104" s="473">
        <v>1.0983769342021352</v>
      </c>
      <c r="W104" s="473">
        <v>0.40621369736720803</v>
      </c>
    </row>
    <row r="105" spans="2:23">
      <c r="B105" s="208" t="s">
        <v>12</v>
      </c>
      <c r="C105" s="474">
        <v>6.9894200653628902</v>
      </c>
      <c r="D105" s="474">
        <v>5.1343624520930584</v>
      </c>
      <c r="E105" s="474">
        <v>0.12484237948482205</v>
      </c>
      <c r="F105" s="474">
        <v>1.8107922346066581</v>
      </c>
      <c r="G105" s="474">
        <v>3.3543267121770093</v>
      </c>
      <c r="H105" s="474">
        <v>4.0454229208443575</v>
      </c>
      <c r="I105" s="474">
        <v>7.5328086772082106</v>
      </c>
      <c r="J105" s="474">
        <v>8.0080210734891244E-2</v>
      </c>
      <c r="K105" s="473">
        <v>0</v>
      </c>
      <c r="L105" s="474">
        <v>8.5108414562490936E-2</v>
      </c>
      <c r="M105" s="473">
        <v>0</v>
      </c>
      <c r="N105" s="473">
        <v>0</v>
      </c>
      <c r="O105" s="473">
        <v>0</v>
      </c>
      <c r="P105" s="473">
        <v>0</v>
      </c>
      <c r="Q105" s="475">
        <v>13.10812650551021</v>
      </c>
      <c r="R105" s="475">
        <v>5.1630129096433324</v>
      </c>
      <c r="S105" s="475">
        <v>18.724533081062084</v>
      </c>
      <c r="T105" s="474">
        <v>10.412223666782376</v>
      </c>
      <c r="U105" s="474">
        <v>241.53424128059874</v>
      </c>
      <c r="V105" s="474">
        <v>112.45723223591264</v>
      </c>
      <c r="W105" s="474">
        <v>48.824527859654673</v>
      </c>
    </row>
    <row r="106" spans="2:23">
      <c r="B106" s="208" t="s">
        <v>604</v>
      </c>
      <c r="C106" s="473">
        <v>0</v>
      </c>
      <c r="D106" s="473">
        <v>0</v>
      </c>
      <c r="E106" s="473">
        <v>0</v>
      </c>
      <c r="F106" s="473">
        <v>0</v>
      </c>
      <c r="G106" s="473">
        <v>0</v>
      </c>
      <c r="H106" s="473">
        <v>0</v>
      </c>
      <c r="I106" s="473">
        <v>0</v>
      </c>
      <c r="J106" s="473">
        <v>0</v>
      </c>
      <c r="K106" s="473">
        <v>0</v>
      </c>
      <c r="L106" s="473">
        <v>0</v>
      </c>
      <c r="M106" s="473">
        <v>0</v>
      </c>
      <c r="N106" s="473">
        <v>0</v>
      </c>
      <c r="O106" s="473">
        <v>0</v>
      </c>
      <c r="P106" s="473">
        <v>0</v>
      </c>
      <c r="Q106" s="473">
        <v>0</v>
      </c>
      <c r="R106" s="473">
        <v>0</v>
      </c>
      <c r="S106" s="473">
        <v>0</v>
      </c>
      <c r="T106" s="473">
        <v>0</v>
      </c>
      <c r="U106" s="473">
        <v>0</v>
      </c>
      <c r="V106" s="473">
        <v>1.5219638327915916</v>
      </c>
      <c r="W106" s="473">
        <v>36.114886667456901</v>
      </c>
    </row>
    <row r="107" spans="2:23">
      <c r="B107" s="208" t="s">
        <v>13</v>
      </c>
      <c r="C107" s="474">
        <v>2.1647109850804926</v>
      </c>
      <c r="D107" s="474">
        <v>4.2391937724848789</v>
      </c>
      <c r="E107" s="474">
        <v>23.78568463724126</v>
      </c>
      <c r="F107" s="474">
        <v>15.755841919694721</v>
      </c>
      <c r="G107" s="474">
        <v>25.9281865497002</v>
      </c>
      <c r="H107" s="474">
        <v>47.169918634085043</v>
      </c>
      <c r="I107" s="474">
        <v>15.973766184348918</v>
      </c>
      <c r="J107" s="474">
        <v>22.008343107325324</v>
      </c>
      <c r="K107" s="474">
        <v>64.530602629778173</v>
      </c>
      <c r="L107" s="473">
        <v>0</v>
      </c>
      <c r="M107" s="473">
        <v>0</v>
      </c>
      <c r="N107" s="473">
        <v>0</v>
      </c>
      <c r="O107" s="475">
        <v>5.0107175369216064</v>
      </c>
      <c r="P107" s="475">
        <v>7.6565678881088242E-2</v>
      </c>
      <c r="Q107" s="473">
        <v>0</v>
      </c>
      <c r="R107" s="475">
        <v>0</v>
      </c>
      <c r="S107" s="473">
        <v>0</v>
      </c>
      <c r="T107" s="473">
        <v>0</v>
      </c>
      <c r="U107" s="473">
        <v>0</v>
      </c>
      <c r="V107" s="473">
        <v>18.496478623019975</v>
      </c>
      <c r="W107" s="473">
        <v>0</v>
      </c>
    </row>
    <row r="108" spans="2:23">
      <c r="B108" s="208" t="s">
        <v>14</v>
      </c>
      <c r="C108" s="473">
        <v>0</v>
      </c>
      <c r="D108" s="474">
        <v>2.3493115165101006</v>
      </c>
      <c r="E108" s="474">
        <v>18.170758765288884</v>
      </c>
      <c r="F108" s="474">
        <v>11.886722034349024</v>
      </c>
      <c r="G108" s="474">
        <v>33.740762147711237</v>
      </c>
      <c r="H108" s="474">
        <v>18.816246289489541</v>
      </c>
      <c r="I108" s="474">
        <v>18.912971600156776</v>
      </c>
      <c r="J108" s="474">
        <v>7.4694728475952985</v>
      </c>
      <c r="K108" s="474">
        <v>4.1755919783658522E-2</v>
      </c>
      <c r="L108" s="474">
        <v>0.72362565262365031</v>
      </c>
      <c r="M108" s="474">
        <v>0.47297028422860315</v>
      </c>
      <c r="N108" s="474">
        <v>9.0704758319431971</v>
      </c>
      <c r="O108" s="475">
        <v>21.519172175373257</v>
      </c>
      <c r="P108" s="475">
        <v>21.277003622380764</v>
      </c>
      <c r="Q108" s="475">
        <v>18.831528468002315</v>
      </c>
      <c r="R108" s="475">
        <v>29.018321908918011</v>
      </c>
      <c r="S108" s="475">
        <v>23.542102129671253</v>
      </c>
      <c r="T108" s="474">
        <v>75.232969442579574</v>
      </c>
      <c r="U108" s="474">
        <v>134.28928597294566</v>
      </c>
      <c r="V108" s="474">
        <v>68.268109711605234</v>
      </c>
      <c r="W108" s="474">
        <v>73.402515323929535</v>
      </c>
    </row>
    <row r="109" spans="2:23">
      <c r="B109" s="208" t="s">
        <v>15</v>
      </c>
      <c r="C109" s="473">
        <v>0</v>
      </c>
      <c r="D109" s="473">
        <v>0</v>
      </c>
      <c r="E109" s="473">
        <v>0</v>
      </c>
      <c r="F109" s="473">
        <v>0</v>
      </c>
      <c r="G109" s="473">
        <v>0</v>
      </c>
      <c r="H109" s="473">
        <v>0</v>
      </c>
      <c r="I109" s="473">
        <v>0</v>
      </c>
      <c r="J109" s="473">
        <v>0</v>
      </c>
      <c r="K109" s="473">
        <v>0</v>
      </c>
      <c r="L109" s="473">
        <v>0</v>
      </c>
      <c r="M109" s="473">
        <v>0</v>
      </c>
      <c r="N109" s="473">
        <v>0</v>
      </c>
      <c r="O109" s="473">
        <v>0</v>
      </c>
      <c r="P109" s="473">
        <v>0</v>
      </c>
      <c r="Q109" s="475">
        <v>7.2375471232762791</v>
      </c>
      <c r="R109" s="475">
        <v>9.6625974817196791</v>
      </c>
      <c r="S109" s="475">
        <v>8.5921085958921211</v>
      </c>
      <c r="T109" s="474">
        <v>6.0191365293569801</v>
      </c>
      <c r="U109" s="474">
        <v>8.1943909160594401</v>
      </c>
      <c r="V109" s="474">
        <v>3.1321221090044999</v>
      </c>
      <c r="W109" s="474">
        <v>0.35828046413001963</v>
      </c>
    </row>
    <row r="110" spans="2:23">
      <c r="B110" s="208" t="s">
        <v>16</v>
      </c>
      <c r="C110" s="474">
        <v>5.2857257739148569</v>
      </c>
      <c r="D110" s="473">
        <v>0</v>
      </c>
      <c r="E110" s="473">
        <v>0</v>
      </c>
      <c r="F110" s="473">
        <v>0</v>
      </c>
      <c r="G110" s="473">
        <v>0</v>
      </c>
      <c r="H110" s="473">
        <v>0</v>
      </c>
      <c r="I110" s="473">
        <v>0</v>
      </c>
      <c r="J110" s="473">
        <v>0</v>
      </c>
      <c r="K110" s="473">
        <v>0</v>
      </c>
      <c r="L110" s="474">
        <v>45.041113406731498</v>
      </c>
      <c r="M110" s="473">
        <v>0</v>
      </c>
      <c r="N110" s="473">
        <v>0</v>
      </c>
      <c r="O110" s="475">
        <v>9.5164846399633856</v>
      </c>
      <c r="P110" s="475">
        <v>8.8382716201296958</v>
      </c>
      <c r="Q110" s="475">
        <v>14.297381547300406</v>
      </c>
      <c r="R110" s="475">
        <v>13.36838525482597</v>
      </c>
      <c r="S110" s="475">
        <v>18.04875834025334</v>
      </c>
      <c r="T110" s="474">
        <v>18.584791837273411</v>
      </c>
      <c r="U110" s="474">
        <v>58.799824441602112</v>
      </c>
      <c r="V110" s="474">
        <v>58.46411076756474</v>
      </c>
      <c r="W110" s="474">
        <v>52.758902050653923</v>
      </c>
    </row>
    <row r="111" spans="2:23">
      <c r="B111" s="208" t="s">
        <v>83</v>
      </c>
      <c r="C111" s="474">
        <v>2.1544903193321692</v>
      </c>
      <c r="D111" s="473">
        <v>0</v>
      </c>
      <c r="E111" s="473">
        <v>0</v>
      </c>
      <c r="F111" s="473">
        <v>0</v>
      </c>
      <c r="G111" s="474">
        <v>1.573874559233476</v>
      </c>
      <c r="H111" s="474">
        <v>4.2949613744063839</v>
      </c>
      <c r="I111" s="474">
        <v>1.7600996752570925</v>
      </c>
      <c r="J111" s="474">
        <v>0.158323351546688</v>
      </c>
      <c r="K111" s="474">
        <v>0.69458799654702474</v>
      </c>
      <c r="L111" s="473">
        <v>0</v>
      </c>
      <c r="M111" s="473">
        <v>0</v>
      </c>
      <c r="N111" s="473">
        <v>0</v>
      </c>
      <c r="O111" s="475">
        <v>2.5449420429397868E-2</v>
      </c>
      <c r="P111" s="475">
        <v>0.28811538442583462</v>
      </c>
      <c r="Q111" s="473">
        <v>0</v>
      </c>
      <c r="R111" s="475">
        <v>7.8767587716919649E-2</v>
      </c>
      <c r="S111" s="475">
        <v>4.6238664914197942</v>
      </c>
      <c r="T111" s="474">
        <v>2.0081445826428919</v>
      </c>
      <c r="U111" s="474">
        <v>0.10773237903177453</v>
      </c>
      <c r="V111" s="474">
        <v>0.53677885100175671</v>
      </c>
      <c r="W111" s="474">
        <v>6.6112199876196875</v>
      </c>
    </row>
    <row r="112" spans="2:23">
      <c r="B112" s="208" t="s">
        <v>18</v>
      </c>
      <c r="C112" s="474">
        <v>1.3186916468947383</v>
      </c>
      <c r="D112" s="474">
        <v>3.4558484619050858</v>
      </c>
      <c r="E112" s="474">
        <v>1.5976567200570948</v>
      </c>
      <c r="F112" s="474">
        <v>3.9355524084723559</v>
      </c>
      <c r="G112" s="474">
        <v>1.9322457963709383</v>
      </c>
      <c r="H112" s="474">
        <v>0.79595701086674642</v>
      </c>
      <c r="I112" s="474">
        <v>37.616971289637661</v>
      </c>
      <c r="J112" s="474">
        <v>20.23754135072916</v>
      </c>
      <c r="K112" s="474">
        <v>24.436936468561804</v>
      </c>
      <c r="L112" s="473">
        <v>0</v>
      </c>
      <c r="M112" s="474">
        <v>0.27197414492570882</v>
      </c>
      <c r="N112" s="474">
        <v>0.53833227566158925</v>
      </c>
      <c r="O112" s="475">
        <v>0.16187716535351074</v>
      </c>
      <c r="P112" s="475">
        <v>9.580967047278671</v>
      </c>
      <c r="Q112" s="475">
        <v>55.003427437771713</v>
      </c>
      <c r="R112" s="475">
        <v>38.489725976685065</v>
      </c>
      <c r="S112" s="475">
        <v>4.8752714422418064</v>
      </c>
      <c r="T112" s="474">
        <v>2.0319758706382385</v>
      </c>
      <c r="U112" s="474">
        <v>1.6285063695476876</v>
      </c>
      <c r="V112" s="474">
        <v>0.8808234388851961</v>
      </c>
      <c r="W112" s="474">
        <v>2.3074889327907067</v>
      </c>
    </row>
    <row r="113" spans="2:23">
      <c r="B113" s="208" t="s">
        <v>19</v>
      </c>
      <c r="C113" s="473">
        <v>0</v>
      </c>
      <c r="D113" s="473">
        <v>0</v>
      </c>
      <c r="E113" s="473">
        <v>0</v>
      </c>
      <c r="F113" s="473">
        <v>0</v>
      </c>
      <c r="G113" s="473">
        <v>0</v>
      </c>
      <c r="H113" s="473">
        <v>0</v>
      </c>
      <c r="I113" s="473">
        <v>0</v>
      </c>
      <c r="J113" s="473">
        <v>0</v>
      </c>
      <c r="K113" s="473">
        <v>0</v>
      </c>
      <c r="L113" s="473">
        <v>0</v>
      </c>
      <c r="M113" s="473">
        <v>0</v>
      </c>
      <c r="N113" s="473">
        <v>0</v>
      </c>
      <c r="O113" s="473">
        <v>0</v>
      </c>
      <c r="P113" s="473">
        <v>0</v>
      </c>
      <c r="Q113" s="473">
        <v>0</v>
      </c>
      <c r="R113" s="473">
        <v>0</v>
      </c>
      <c r="S113" s="473">
        <v>0</v>
      </c>
      <c r="T113" s="473">
        <v>0</v>
      </c>
      <c r="U113" s="473">
        <v>0</v>
      </c>
      <c r="V113" s="473">
        <v>0</v>
      </c>
      <c r="W113" s="473">
        <v>0</v>
      </c>
    </row>
    <row r="114" spans="2:23">
      <c r="B114" s="305"/>
      <c r="C114" s="494"/>
      <c r="D114" s="494"/>
      <c r="E114" s="494"/>
      <c r="F114" s="494"/>
      <c r="G114" s="494"/>
      <c r="H114" s="494"/>
      <c r="I114" s="494"/>
      <c r="J114" s="494"/>
      <c r="K114" s="494"/>
      <c r="L114" s="494"/>
      <c r="M114" s="494"/>
      <c r="N114" s="494"/>
      <c r="O114" s="494"/>
      <c r="P114" s="494"/>
      <c r="Q114" s="494"/>
      <c r="R114" s="494"/>
      <c r="S114" s="494"/>
      <c r="T114" s="494"/>
      <c r="U114" s="483"/>
      <c r="V114" s="483"/>
      <c r="W114" s="483"/>
    </row>
    <row r="115" spans="2:23">
      <c r="B115" s="209" t="s">
        <v>20</v>
      </c>
      <c r="C115" s="478">
        <f t="shared" ref="C115:L115" si="6">SUM(C97:C113)</f>
        <v>38.23050928775406</v>
      </c>
      <c r="D115" s="478">
        <f t="shared" si="6"/>
        <v>42.66534959395922</v>
      </c>
      <c r="E115" s="478">
        <f t="shared" si="6"/>
        <v>67.298745394524786</v>
      </c>
      <c r="F115" s="478">
        <f t="shared" si="6"/>
        <v>48.274194940727405</v>
      </c>
      <c r="G115" s="478">
        <f t="shared" si="6"/>
        <v>107.87262125725746</v>
      </c>
      <c r="H115" s="478">
        <f t="shared" si="6"/>
        <v>151.22808446333528</v>
      </c>
      <c r="I115" s="478">
        <f t="shared" si="6"/>
        <v>148.74058403479265</v>
      </c>
      <c r="J115" s="478">
        <f t="shared" si="6"/>
        <v>84.764328371034736</v>
      </c>
      <c r="K115" s="478">
        <f t="shared" si="6"/>
        <v>204.83085683867853</v>
      </c>
      <c r="L115" s="478">
        <f t="shared" si="6"/>
        <v>69.777391068352017</v>
      </c>
      <c r="M115" s="478">
        <f>SUM(M97:M113)</f>
        <v>56.620337572419324</v>
      </c>
      <c r="N115" s="478">
        <f t="shared" ref="N115:S115" si="7">SUM(N97:N113)</f>
        <v>89.997699491255958</v>
      </c>
      <c r="O115" s="478">
        <f t="shared" si="7"/>
        <v>86.999842863291249</v>
      </c>
      <c r="P115" s="478">
        <f t="shared" si="7"/>
        <v>67.958369921878173</v>
      </c>
      <c r="Q115" s="478">
        <f>SUM(Q97:Q113)</f>
        <v>233.25780415595096</v>
      </c>
      <c r="R115" s="478">
        <f t="shared" si="7"/>
        <v>164.64958739957538</v>
      </c>
      <c r="S115" s="478">
        <f t="shared" si="7"/>
        <v>204.62158336159308</v>
      </c>
      <c r="T115" s="478">
        <f>SUM(T97:T113)</f>
        <v>180.50021191789938</v>
      </c>
      <c r="U115" s="478">
        <f>SUM(U97:U113)</f>
        <v>558.61663303098146</v>
      </c>
      <c r="V115" s="478">
        <f>SUM(V97:V113)</f>
        <v>373.90100576578391</v>
      </c>
      <c r="W115" s="479">
        <f>SUM(W97:W113)</f>
        <v>316.57071274118562</v>
      </c>
    </row>
    <row r="116" spans="2:23">
      <c r="B116" s="188" t="s">
        <v>834</v>
      </c>
      <c r="C116" s="188"/>
      <c r="D116" s="184"/>
      <c r="E116" s="310"/>
      <c r="F116" s="184"/>
      <c r="G116" s="191"/>
      <c r="H116" s="191"/>
      <c r="I116" s="191"/>
      <c r="J116" s="191"/>
      <c r="K116" s="191"/>
      <c r="L116" s="191"/>
      <c r="M116" s="191"/>
    </row>
    <row r="117" spans="2:23">
      <c r="B117" s="187"/>
      <c r="C117" s="311"/>
      <c r="D117" s="311"/>
      <c r="E117" s="311"/>
      <c r="F117" s="311"/>
      <c r="G117" s="311"/>
      <c r="H117" s="311"/>
      <c r="I117" s="311"/>
      <c r="J117" s="311"/>
      <c r="K117" s="311"/>
      <c r="L117" s="311"/>
      <c r="M117" s="311"/>
      <c r="N117" s="311"/>
      <c r="O117" s="311"/>
      <c r="P117" s="311"/>
      <c r="Q117" s="311"/>
      <c r="R117" s="311"/>
      <c r="S117" s="312"/>
      <c r="T117" s="311"/>
    </row>
    <row r="118" spans="2:23">
      <c r="B118" s="187"/>
      <c r="C118" s="188"/>
      <c r="D118" s="184"/>
      <c r="E118" s="310"/>
      <c r="F118" s="184"/>
      <c r="G118" s="191"/>
      <c r="H118" s="191"/>
      <c r="I118" s="191"/>
      <c r="J118" s="191"/>
      <c r="K118" s="191"/>
      <c r="L118" s="191"/>
      <c r="M118" s="191"/>
    </row>
    <row r="119" spans="2:23">
      <c r="B119" s="184"/>
      <c r="C119" s="191"/>
      <c r="D119" s="191"/>
      <c r="E119" s="191"/>
      <c r="F119" s="191"/>
      <c r="G119" s="191"/>
      <c r="H119" s="191"/>
      <c r="I119" s="191"/>
      <c r="J119" s="191"/>
      <c r="K119" s="191"/>
      <c r="L119" s="191"/>
      <c r="M119" s="191"/>
    </row>
    <row r="120" spans="2:23">
      <c r="B120" s="191"/>
      <c r="C120" s="184"/>
      <c r="D120" s="184"/>
      <c r="E120" s="184"/>
      <c r="F120" s="184"/>
      <c r="G120" s="191"/>
      <c r="H120" s="191"/>
      <c r="I120" s="191"/>
      <c r="J120" s="191"/>
      <c r="K120" s="191"/>
      <c r="L120" s="191"/>
      <c r="M120" s="191"/>
    </row>
  </sheetData>
  <phoneticPr fontId="14" type="noConversion"/>
  <hyperlinks>
    <hyperlink ref="F64" location="'Indice Regiones'!A1" display="&lt; Volver &gt;" xr:uid="{00000000-0004-0000-0D00-000000000000}"/>
    <hyperlink ref="O94" location="'Indice Regiones'!A1" display="&lt; Volver &gt;" xr:uid="{00000000-0004-0000-0D00-000001000000}"/>
    <hyperlink ref="O33" location="'Indice Regiones'!A1" display="&lt; Volver &gt;" xr:uid="{00000000-0004-0000-0D00-000002000000}"/>
    <hyperlink ref="O3" location="'Indice Regiones'!A1" display="&lt; Volver &gt;" xr:uid="{00000000-0004-0000-0D00-000003000000}"/>
  </hyperlinks>
  <pageMargins left="0.75" right="0.75" top="1" bottom="1" header="0" footer="0"/>
  <pageSetup orientation="portrait" r:id="rId1"/>
  <headerFooter alignWithMargins="0"/>
  <ignoredErrors>
    <ignoredError sqref="J115:L115 I115:I116 C115:H115 N115:T115"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B1:Z78"/>
  <sheetViews>
    <sheetView showGridLines="0" zoomScale="90" zoomScaleNormal="90" workbookViewId="0">
      <selection activeCell="J22" sqref="J22"/>
    </sheetView>
  </sheetViews>
  <sheetFormatPr baseColWidth="10" defaultRowHeight="12"/>
  <cols>
    <col min="1" max="1" width="3.7109375" style="216" customWidth="1"/>
    <col min="2" max="2" width="17.28515625" style="191" customWidth="1"/>
    <col min="3" max="9" width="11.7109375" style="191" customWidth="1"/>
    <col min="10" max="10" width="11.7109375" style="216" customWidth="1"/>
    <col min="11" max="12" width="11.85546875" style="216" customWidth="1"/>
    <col min="13" max="13" width="12.42578125" style="216" customWidth="1"/>
    <col min="14" max="15" width="12.28515625" style="216" customWidth="1"/>
    <col min="16" max="16" width="11.85546875" style="216" customWidth="1"/>
    <col min="17" max="19" width="13" style="267" customWidth="1"/>
    <col min="20" max="20" width="13" style="216" customWidth="1"/>
    <col min="21" max="21" width="12" style="216" bestFit="1" customWidth="1"/>
    <col min="22" max="16384" width="11.42578125" style="216"/>
  </cols>
  <sheetData>
    <row r="1" spans="2:26" ht="12.75">
      <c r="B1" s="186" t="s">
        <v>209</v>
      </c>
      <c r="C1" s="186"/>
      <c r="L1" s="199"/>
      <c r="M1" s="199"/>
      <c r="N1" s="199"/>
      <c r="O1" s="199"/>
      <c r="P1" s="199"/>
      <c r="Q1" s="255"/>
      <c r="R1" s="255"/>
      <c r="S1" s="255"/>
      <c r="T1" s="199"/>
      <c r="U1" s="199"/>
      <c r="V1" s="199"/>
      <c r="W1" s="199"/>
      <c r="X1" s="199"/>
      <c r="Y1" s="199"/>
      <c r="Z1" s="199"/>
    </row>
    <row r="2" spans="2:26" ht="12.75">
      <c r="B2" s="329" t="s">
        <v>139</v>
      </c>
      <c r="C2" s="329"/>
      <c r="D2" s="330"/>
      <c r="E2" s="330"/>
      <c r="L2" s="199"/>
      <c r="M2" s="199"/>
      <c r="N2" s="199"/>
      <c r="O2" s="199"/>
      <c r="P2" s="199"/>
      <c r="Q2" s="255"/>
      <c r="R2" s="255"/>
      <c r="S2" s="255"/>
      <c r="T2" s="199"/>
      <c r="U2" s="199"/>
      <c r="V2" s="199"/>
      <c r="W2" s="199"/>
      <c r="X2" s="199"/>
      <c r="Y2" s="199"/>
      <c r="Z2" s="199"/>
    </row>
    <row r="3" spans="2:26" ht="12.75">
      <c r="B3" s="1" t="s">
        <v>787</v>
      </c>
      <c r="C3" s="185"/>
      <c r="L3" s="199"/>
      <c r="N3" s="219"/>
      <c r="O3" s="387" t="s">
        <v>182</v>
      </c>
      <c r="P3" s="199"/>
      <c r="U3" s="199"/>
      <c r="V3" s="199"/>
      <c r="W3" s="199"/>
      <c r="X3" s="199"/>
      <c r="Y3" s="199"/>
      <c r="Z3" s="199"/>
    </row>
    <row r="4" spans="2:26" ht="12.75">
      <c r="B4" s="2" t="s">
        <v>788</v>
      </c>
      <c r="C4" s="185"/>
      <c r="L4" s="199"/>
      <c r="M4" s="199"/>
      <c r="N4" s="199"/>
      <c r="O4" s="199"/>
      <c r="P4" s="199"/>
      <c r="U4" s="199"/>
      <c r="V4" s="199"/>
      <c r="W4" s="199"/>
      <c r="X4" s="199"/>
      <c r="Y4" s="199"/>
      <c r="Z4" s="199"/>
    </row>
    <row r="5" spans="2:26" ht="12.75">
      <c r="B5" s="325" t="s">
        <v>2</v>
      </c>
      <c r="C5" s="326">
        <v>2001</v>
      </c>
      <c r="D5" s="326">
        <v>2002</v>
      </c>
      <c r="E5" s="326">
        <v>2003</v>
      </c>
      <c r="F5" s="326">
        <v>2004</v>
      </c>
      <c r="G5" s="326" t="s">
        <v>210</v>
      </c>
      <c r="H5" s="326">
        <v>2006</v>
      </c>
      <c r="I5" s="326">
        <v>2007</v>
      </c>
      <c r="J5" s="326">
        <v>2008</v>
      </c>
      <c r="K5" s="326">
        <v>2009</v>
      </c>
      <c r="L5" s="326">
        <v>2010</v>
      </c>
      <c r="M5" s="326">
        <v>2011</v>
      </c>
      <c r="N5" s="326">
        <v>2012</v>
      </c>
      <c r="O5" s="326">
        <v>2013</v>
      </c>
      <c r="P5" s="326">
        <v>2014</v>
      </c>
      <c r="Q5" s="326">
        <v>2015</v>
      </c>
      <c r="R5" s="326">
        <v>2016</v>
      </c>
      <c r="S5" s="326">
        <v>2017</v>
      </c>
      <c r="T5" s="326">
        <v>2018</v>
      </c>
      <c r="U5" s="326">
        <v>2019</v>
      </c>
      <c r="V5" s="326" t="s">
        <v>640</v>
      </c>
      <c r="W5" s="333" t="s">
        <v>679</v>
      </c>
      <c r="X5" s="199"/>
      <c r="Y5" s="199"/>
    </row>
    <row r="6" spans="2:26" ht="12.75">
      <c r="B6" s="323" t="s">
        <v>3</v>
      </c>
      <c r="C6" s="495">
        <v>9.0758363885652642</v>
      </c>
      <c r="D6" s="495">
        <v>5.5772801675287491</v>
      </c>
      <c r="E6" s="495">
        <v>5.8689301914146927</v>
      </c>
      <c r="F6" s="495">
        <v>7.7255165326310431</v>
      </c>
      <c r="G6" s="495">
        <v>4.2989432702916188</v>
      </c>
      <c r="H6" s="495">
        <v>10.881964872835175</v>
      </c>
      <c r="I6" s="495">
        <v>5.7257844498480397</v>
      </c>
      <c r="J6" s="496">
        <v>4.9126238627150771</v>
      </c>
      <c r="K6" s="496">
        <v>5.6348358502906795</v>
      </c>
      <c r="L6" s="496">
        <v>7.007796413252473</v>
      </c>
      <c r="M6" s="496">
        <v>7.037606206032339</v>
      </c>
      <c r="N6" s="496">
        <v>5.1900527024675975</v>
      </c>
      <c r="O6" s="497">
        <v>5.8817071413042692</v>
      </c>
      <c r="P6" s="496">
        <v>4.7100536693487793</v>
      </c>
      <c r="Q6" s="497">
        <v>7.0702303925693553</v>
      </c>
      <c r="R6" s="497">
        <v>11.620168356854233</v>
      </c>
      <c r="S6" s="497">
        <v>9.795252435966546</v>
      </c>
      <c r="T6" s="496">
        <v>17.131978378682096</v>
      </c>
      <c r="U6" s="496">
        <v>18.13986195547109</v>
      </c>
      <c r="V6" s="496">
        <v>10.480223913555715</v>
      </c>
      <c r="W6" s="496">
        <v>7.4187193554335087</v>
      </c>
      <c r="X6" s="199"/>
      <c r="Y6" s="199"/>
    </row>
    <row r="7" spans="2:26" ht="12.75">
      <c r="B7" s="323" t="s">
        <v>5</v>
      </c>
      <c r="C7" s="496">
        <v>12.713103853838922</v>
      </c>
      <c r="D7" s="496">
        <v>9.9995168386031512</v>
      </c>
      <c r="E7" s="496">
        <v>10.35441845697509</v>
      </c>
      <c r="F7" s="496">
        <v>15.557230424084514</v>
      </c>
      <c r="G7" s="496">
        <v>13.800204297726886</v>
      </c>
      <c r="H7" s="496">
        <v>14.374835966854048</v>
      </c>
      <c r="I7" s="496">
        <v>16.786188818699063</v>
      </c>
      <c r="J7" s="496">
        <v>17.352442476402683</v>
      </c>
      <c r="K7" s="496">
        <v>9.8746283873992819</v>
      </c>
      <c r="L7" s="496">
        <v>10.290793930441641</v>
      </c>
      <c r="M7" s="496">
        <v>10.706856724258202</v>
      </c>
      <c r="N7" s="496">
        <v>20.242681972056772</v>
      </c>
      <c r="O7" s="497">
        <v>54.217239210348865</v>
      </c>
      <c r="P7" s="496">
        <v>14.730692544371855</v>
      </c>
      <c r="Q7" s="497">
        <v>15.209193959084081</v>
      </c>
      <c r="R7" s="497">
        <v>22.312734434487052</v>
      </c>
      <c r="S7" s="497">
        <v>14.221962238618859</v>
      </c>
      <c r="T7" s="496">
        <v>16.879884253343608</v>
      </c>
      <c r="U7" s="496">
        <v>13.761144386550894</v>
      </c>
      <c r="V7" s="496">
        <v>11.009104742673863</v>
      </c>
      <c r="W7" s="496">
        <v>15.001840150407629</v>
      </c>
      <c r="X7" s="199"/>
      <c r="Y7" s="199"/>
    </row>
    <row r="8" spans="2:26" ht="12.75">
      <c r="B8" s="323" t="s">
        <v>6</v>
      </c>
      <c r="C8" s="496">
        <v>22.292925058720257</v>
      </c>
      <c r="D8" s="496">
        <v>24.369884429618107</v>
      </c>
      <c r="E8" s="496">
        <v>23.641014766970425</v>
      </c>
      <c r="F8" s="496">
        <v>25.856672766910826</v>
      </c>
      <c r="G8" s="496">
        <v>15.417707971304448</v>
      </c>
      <c r="H8" s="496">
        <v>17.849718574409625</v>
      </c>
      <c r="I8" s="496">
        <v>18.371680743743784</v>
      </c>
      <c r="J8" s="496">
        <v>27.921178643565206</v>
      </c>
      <c r="K8" s="496">
        <v>26.613129768455021</v>
      </c>
      <c r="L8" s="496">
        <v>17.332977178484501</v>
      </c>
      <c r="M8" s="496">
        <v>19.269104611406913</v>
      </c>
      <c r="N8" s="496">
        <v>25.670419859543095</v>
      </c>
      <c r="O8" s="497">
        <v>31.105410737796845</v>
      </c>
      <c r="P8" s="496">
        <v>20.737790981099785</v>
      </c>
      <c r="Q8" s="497">
        <v>29.920422458032508</v>
      </c>
      <c r="R8" s="497">
        <v>29.406713383311914</v>
      </c>
      <c r="S8" s="497">
        <v>26.126819776388835</v>
      </c>
      <c r="T8" s="496">
        <v>21.952098156595383</v>
      </c>
      <c r="U8" s="496">
        <v>16.305652634510814</v>
      </c>
      <c r="V8" s="496">
        <v>15.395721465774146</v>
      </c>
      <c r="W8" s="496">
        <v>13.742314465210004</v>
      </c>
      <c r="X8" s="199"/>
      <c r="Y8" s="199"/>
    </row>
    <row r="9" spans="2:26" ht="12.75">
      <c r="B9" s="323" t="s">
        <v>7</v>
      </c>
      <c r="C9" s="496">
        <v>18.615639726581769</v>
      </c>
      <c r="D9" s="496">
        <v>13.179370415479269</v>
      </c>
      <c r="E9" s="496">
        <v>17.612636143402604</v>
      </c>
      <c r="F9" s="496">
        <v>16.597270233889287</v>
      </c>
      <c r="G9" s="496">
        <v>20.243568049500773</v>
      </c>
      <c r="H9" s="496">
        <v>20.94776310900567</v>
      </c>
      <c r="I9" s="496">
        <v>22.625153408396052</v>
      </c>
      <c r="J9" s="496">
        <v>19.58351286828081</v>
      </c>
      <c r="K9" s="496">
        <v>16.541297139312732</v>
      </c>
      <c r="L9" s="496">
        <v>18.461146258646618</v>
      </c>
      <c r="M9" s="496">
        <v>15.242603470223536</v>
      </c>
      <c r="N9" s="496">
        <v>21.386138813225191</v>
      </c>
      <c r="O9" s="497">
        <v>19.992485428478574</v>
      </c>
      <c r="P9" s="496">
        <v>22.12975980069227</v>
      </c>
      <c r="Q9" s="497">
        <v>36.875377765125933</v>
      </c>
      <c r="R9" s="497">
        <v>24.446300006792761</v>
      </c>
      <c r="S9" s="497">
        <v>23.494345630681064</v>
      </c>
      <c r="T9" s="496">
        <v>21.261241183497013</v>
      </c>
      <c r="U9" s="496">
        <v>20.30817784532347</v>
      </c>
      <c r="V9" s="496">
        <v>18.063802326455459</v>
      </c>
      <c r="W9" s="496">
        <v>18.63190889275225</v>
      </c>
      <c r="X9" s="199"/>
      <c r="Y9" s="199"/>
    </row>
    <row r="10" spans="2:26" ht="12.75">
      <c r="B10" s="323" t="s">
        <v>8</v>
      </c>
      <c r="C10" s="496">
        <v>33.878717414199322</v>
      </c>
      <c r="D10" s="496">
        <v>30.151328955931408</v>
      </c>
      <c r="E10" s="496">
        <v>30.125839931549166</v>
      </c>
      <c r="F10" s="496">
        <v>49.138421486291378</v>
      </c>
      <c r="G10" s="496">
        <v>51.689211226683142</v>
      </c>
      <c r="H10" s="496">
        <v>50.796307928272356</v>
      </c>
      <c r="I10" s="496">
        <v>44.944780823070992</v>
      </c>
      <c r="J10" s="496">
        <v>21.544213223223519</v>
      </c>
      <c r="K10" s="496">
        <v>24.063764926058891</v>
      </c>
      <c r="L10" s="496">
        <v>25.366554307062533</v>
      </c>
      <c r="M10" s="496">
        <v>22.449159490108091</v>
      </c>
      <c r="N10" s="496">
        <v>25.849911388346687</v>
      </c>
      <c r="O10" s="497">
        <v>25.805441786185138</v>
      </c>
      <c r="P10" s="496">
        <v>28.955225139879992</v>
      </c>
      <c r="Q10" s="497">
        <v>39.401374530072971</v>
      </c>
      <c r="R10" s="497">
        <v>44.697419300529475</v>
      </c>
      <c r="S10" s="497">
        <v>38.467885049280525</v>
      </c>
      <c r="T10" s="496">
        <v>31.371121272396355</v>
      </c>
      <c r="U10" s="496">
        <v>26.81152734314022</v>
      </c>
      <c r="V10" s="496">
        <v>23.919244725950534</v>
      </c>
      <c r="W10" s="496">
        <v>29.013480561592054</v>
      </c>
      <c r="X10" s="199"/>
      <c r="Y10" s="199"/>
    </row>
    <row r="11" spans="2:26" ht="12.75">
      <c r="B11" s="323" t="s">
        <v>9</v>
      </c>
      <c r="C11" s="496">
        <v>88.866434854597145</v>
      </c>
      <c r="D11" s="496">
        <v>97.10459064005444</v>
      </c>
      <c r="E11" s="496">
        <v>75.325572220648965</v>
      </c>
      <c r="F11" s="496">
        <v>67.172491421411237</v>
      </c>
      <c r="G11" s="496">
        <v>62.712900788696942</v>
      </c>
      <c r="H11" s="496">
        <v>84.711822852710682</v>
      </c>
      <c r="I11" s="496">
        <v>87.182082750880426</v>
      </c>
      <c r="J11" s="496">
        <v>72.236393580692067</v>
      </c>
      <c r="K11" s="496">
        <v>65.295802920188464</v>
      </c>
      <c r="L11" s="496">
        <v>49.801959367621926</v>
      </c>
      <c r="M11" s="496">
        <v>57.254437111013303</v>
      </c>
      <c r="N11" s="496">
        <v>63.552451758214993</v>
      </c>
      <c r="O11" s="497">
        <v>63.088387085795915</v>
      </c>
      <c r="P11" s="496">
        <v>52.957018834045769</v>
      </c>
      <c r="Q11" s="497">
        <v>83.951461880775483</v>
      </c>
      <c r="R11" s="497">
        <v>84.074056462452461</v>
      </c>
      <c r="S11" s="497">
        <v>84.67065585313469</v>
      </c>
      <c r="T11" s="496">
        <v>81.42294880779346</v>
      </c>
      <c r="U11" s="496">
        <v>86.165920349137778</v>
      </c>
      <c r="V11" s="496">
        <v>77.430043338027502</v>
      </c>
      <c r="W11" s="496">
        <v>77.426996494000818</v>
      </c>
      <c r="X11" s="199"/>
      <c r="Y11" s="199"/>
    </row>
    <row r="12" spans="2:26" ht="12.75">
      <c r="B12" s="323" t="s">
        <v>10</v>
      </c>
      <c r="C12" s="496">
        <v>197.4731461885882</v>
      </c>
      <c r="D12" s="496">
        <v>211.59595534722857</v>
      </c>
      <c r="E12" s="496">
        <v>220.71939020819042</v>
      </c>
      <c r="F12" s="496">
        <v>286.01271776663799</v>
      </c>
      <c r="G12" s="496">
        <v>214.36691203255026</v>
      </c>
      <c r="H12" s="496">
        <v>215.97011277013328</v>
      </c>
      <c r="I12" s="496">
        <v>233.68318474949334</v>
      </c>
      <c r="J12" s="496">
        <v>219.07506922443469</v>
      </c>
      <c r="K12" s="496">
        <v>163.65024823493155</v>
      </c>
      <c r="L12" s="496">
        <v>188.18382161303424</v>
      </c>
      <c r="M12" s="496">
        <v>153.68551666158589</v>
      </c>
      <c r="N12" s="496">
        <v>197.46436485096507</v>
      </c>
      <c r="O12" s="497">
        <v>211.18856860532836</v>
      </c>
      <c r="P12" s="496">
        <v>241.5363249445401</v>
      </c>
      <c r="Q12" s="497">
        <v>250.16368143814734</v>
      </c>
      <c r="R12" s="497">
        <v>288.88267922168944</v>
      </c>
      <c r="S12" s="497">
        <v>241.84419303425446</v>
      </c>
      <c r="T12" s="496">
        <v>205.92464614315523</v>
      </c>
      <c r="U12" s="496">
        <v>203.72050630914399</v>
      </c>
      <c r="V12" s="496">
        <v>172.02964691373771</v>
      </c>
      <c r="W12" s="496">
        <v>185.21000013170544</v>
      </c>
      <c r="X12" s="199"/>
      <c r="Y12" s="199"/>
    </row>
    <row r="13" spans="2:26" ht="12.75">
      <c r="B13" s="323" t="s">
        <v>11</v>
      </c>
      <c r="C13" s="496">
        <v>31.101172096562838</v>
      </c>
      <c r="D13" s="496">
        <v>37.530661520879256</v>
      </c>
      <c r="E13" s="496">
        <v>36.698019355533738</v>
      </c>
      <c r="F13" s="496">
        <v>33.546496311669671</v>
      </c>
      <c r="G13" s="496">
        <v>28.420462818921052</v>
      </c>
      <c r="H13" s="496">
        <v>27.111363826036833</v>
      </c>
      <c r="I13" s="496">
        <v>32.891957970394195</v>
      </c>
      <c r="J13" s="496">
        <v>41.869209794233313</v>
      </c>
      <c r="K13" s="496">
        <v>51.12804596400521</v>
      </c>
      <c r="L13" s="496">
        <v>49.068076240663785</v>
      </c>
      <c r="M13" s="496">
        <v>51.4051012873011</v>
      </c>
      <c r="N13" s="496">
        <v>63.543256055548042</v>
      </c>
      <c r="O13" s="497">
        <v>58.059415109412754</v>
      </c>
      <c r="P13" s="496">
        <v>56.298011960783967</v>
      </c>
      <c r="Q13" s="497">
        <v>64.769091786777082</v>
      </c>
      <c r="R13" s="497">
        <v>65.759809514877489</v>
      </c>
      <c r="S13" s="497">
        <v>53.415925958797153</v>
      </c>
      <c r="T13" s="496">
        <v>46.443664452227416</v>
      </c>
      <c r="U13" s="496">
        <v>42.194202175317393</v>
      </c>
      <c r="V13" s="496">
        <v>46.681235137095022</v>
      </c>
      <c r="W13" s="496">
        <v>35.566682448931218</v>
      </c>
      <c r="X13" s="199"/>
      <c r="Y13" s="199"/>
    </row>
    <row r="14" spans="2:26" ht="12.75">
      <c r="B14" s="323" t="s">
        <v>12</v>
      </c>
      <c r="C14" s="496">
        <v>51.696150314210954</v>
      </c>
      <c r="D14" s="496">
        <v>40.297400849277722</v>
      </c>
      <c r="E14" s="496">
        <v>36.988945295338297</v>
      </c>
      <c r="F14" s="496">
        <v>38.030633306448721</v>
      </c>
      <c r="G14" s="496">
        <v>33.146191686096813</v>
      </c>
      <c r="H14" s="496">
        <v>43.106641287313366</v>
      </c>
      <c r="I14" s="496">
        <v>48.13785533367944</v>
      </c>
      <c r="J14" s="496">
        <v>38.224944204174733</v>
      </c>
      <c r="K14" s="496">
        <v>52.423772760170522</v>
      </c>
      <c r="L14" s="496">
        <v>41.347752571201482</v>
      </c>
      <c r="M14" s="496">
        <v>50.491316639371185</v>
      </c>
      <c r="N14" s="496">
        <v>68.119369351129592</v>
      </c>
      <c r="O14" s="497">
        <v>63.307398409264245</v>
      </c>
      <c r="P14" s="496">
        <v>55.678256928123943</v>
      </c>
      <c r="Q14" s="497">
        <v>66.387243984279777</v>
      </c>
      <c r="R14" s="497">
        <v>56.805733331428044</v>
      </c>
      <c r="S14" s="497">
        <v>52.130182488757669</v>
      </c>
      <c r="T14" s="496">
        <v>55.215811464612898</v>
      </c>
      <c r="U14" s="496">
        <v>50.926095667079878</v>
      </c>
      <c r="V14" s="496">
        <v>50.918221191371231</v>
      </c>
      <c r="W14" s="496">
        <v>63.455311052721697</v>
      </c>
      <c r="X14" s="199"/>
      <c r="Y14" s="199"/>
    </row>
    <row r="15" spans="2:26" ht="12.75">
      <c r="B15" s="323" t="s">
        <v>604</v>
      </c>
      <c r="C15" s="496">
        <v>23.286568157259662</v>
      </c>
      <c r="D15" s="496">
        <v>34.108897161377946</v>
      </c>
      <c r="E15" s="496">
        <v>20.223010280342418</v>
      </c>
      <c r="F15" s="496">
        <v>38.516846926345778</v>
      </c>
      <c r="G15" s="496">
        <v>21.310281205453258</v>
      </c>
      <c r="H15" s="496">
        <v>17.660464706410387</v>
      </c>
      <c r="I15" s="496">
        <v>23.372407911139664</v>
      </c>
      <c r="J15" s="496">
        <v>20.349060729010336</v>
      </c>
      <c r="K15" s="496">
        <v>18.04010262938376</v>
      </c>
      <c r="L15" s="496">
        <v>22.140013946360732</v>
      </c>
      <c r="M15" s="496">
        <v>22.652835501782203</v>
      </c>
      <c r="N15" s="496">
        <v>25.125912595903049</v>
      </c>
      <c r="O15" s="497">
        <v>23.772398841635795</v>
      </c>
      <c r="P15" s="496">
        <v>20.16629659093439</v>
      </c>
      <c r="Q15" s="497">
        <v>20.437940893854719</v>
      </c>
      <c r="R15" s="497">
        <v>21.128713660631412</v>
      </c>
      <c r="S15" s="497">
        <v>19.364780095876046</v>
      </c>
      <c r="T15" s="496">
        <v>20.335855102693056</v>
      </c>
      <c r="U15" s="496">
        <v>25.890840218494958</v>
      </c>
      <c r="V15" s="496">
        <v>31.183878794816419</v>
      </c>
      <c r="W15" s="496">
        <v>25.196573383644818</v>
      </c>
      <c r="X15" s="199"/>
      <c r="Y15" s="199"/>
    </row>
    <row r="16" spans="2:26" ht="12.75">
      <c r="B16" s="323" t="s">
        <v>13</v>
      </c>
      <c r="C16" s="496">
        <v>121.0011569471495</v>
      </c>
      <c r="D16" s="496">
        <v>121.59840129515773</v>
      </c>
      <c r="E16" s="496">
        <v>122.08440030085038</v>
      </c>
      <c r="F16" s="496">
        <v>144.52317879868644</v>
      </c>
      <c r="G16" s="496">
        <v>96.581113986652795</v>
      </c>
      <c r="H16" s="496">
        <v>81.000110121037252</v>
      </c>
      <c r="I16" s="496">
        <v>79.805703819625734</v>
      </c>
      <c r="J16" s="496">
        <v>63.929202268245646</v>
      </c>
      <c r="K16" s="496">
        <v>62.959646695075286</v>
      </c>
      <c r="L16" s="496">
        <v>71.235385763330584</v>
      </c>
      <c r="M16" s="496">
        <v>72.395617254851771</v>
      </c>
      <c r="N16" s="496">
        <v>71.01156077471687</v>
      </c>
      <c r="O16" s="497">
        <v>72.583858244878712</v>
      </c>
      <c r="P16" s="496">
        <v>77.19451730815787</v>
      </c>
      <c r="Q16" s="497">
        <v>95.963568110604953</v>
      </c>
      <c r="R16" s="497">
        <v>92.364405807510579</v>
      </c>
      <c r="S16" s="497">
        <v>82.105596126598243</v>
      </c>
      <c r="T16" s="496">
        <v>86.643232700486493</v>
      </c>
      <c r="U16" s="496">
        <v>86.790733567861352</v>
      </c>
      <c r="V16" s="496">
        <v>86.497404621641195</v>
      </c>
      <c r="W16" s="496">
        <v>72.519533386015539</v>
      </c>
      <c r="X16" s="199"/>
      <c r="Y16" s="199"/>
    </row>
    <row r="17" spans="2:25" ht="12.75">
      <c r="B17" s="323" t="s">
        <v>14</v>
      </c>
      <c r="C17" s="496">
        <v>47.989125178929093</v>
      </c>
      <c r="D17" s="496">
        <v>52.976738164754437</v>
      </c>
      <c r="E17" s="496">
        <v>51.755766470587183</v>
      </c>
      <c r="F17" s="496">
        <v>51.061071188321051</v>
      </c>
      <c r="G17" s="496">
        <v>35.526716303801429</v>
      </c>
      <c r="H17" s="496">
        <v>42.965292733111959</v>
      </c>
      <c r="I17" s="496">
        <v>56.590578132619157</v>
      </c>
      <c r="J17" s="496">
        <v>44.196568407940305</v>
      </c>
      <c r="K17" s="496">
        <v>49.328240772287117</v>
      </c>
      <c r="L17" s="496">
        <v>45.935035764983709</v>
      </c>
      <c r="M17" s="496">
        <v>46.819203977917233</v>
      </c>
      <c r="N17" s="496">
        <v>63.903018507324575</v>
      </c>
      <c r="O17" s="497">
        <v>47.846757007788639</v>
      </c>
      <c r="P17" s="496">
        <v>44.625918521084458</v>
      </c>
      <c r="Q17" s="497">
        <v>70.078764180238068</v>
      </c>
      <c r="R17" s="497">
        <v>58.999817588173244</v>
      </c>
      <c r="S17" s="497">
        <v>56.625308562418972</v>
      </c>
      <c r="T17" s="496">
        <v>50.732370961787979</v>
      </c>
      <c r="U17" s="496">
        <v>65.098438800107601</v>
      </c>
      <c r="V17" s="496">
        <v>55.259659738286175</v>
      </c>
      <c r="W17" s="496">
        <v>68.712499997365882</v>
      </c>
      <c r="X17" s="199"/>
      <c r="Y17" s="199"/>
    </row>
    <row r="18" spans="2:25" ht="12.75">
      <c r="B18" s="323" t="s">
        <v>15</v>
      </c>
      <c r="C18" s="495">
        <v>31.836654418098718</v>
      </c>
      <c r="D18" s="495">
        <v>25.706254911820913</v>
      </c>
      <c r="E18" s="495">
        <v>22.060406148365956</v>
      </c>
      <c r="F18" s="495">
        <v>24.830975329263062</v>
      </c>
      <c r="G18" s="495">
        <v>16.294356100797494</v>
      </c>
      <c r="H18" s="495">
        <v>16.547996863771985</v>
      </c>
      <c r="I18" s="495">
        <v>20.192136967036106</v>
      </c>
      <c r="J18" s="496">
        <v>19.427490714111336</v>
      </c>
      <c r="K18" s="496">
        <v>23.633698446624617</v>
      </c>
      <c r="L18" s="496">
        <v>23.611119481884938</v>
      </c>
      <c r="M18" s="496">
        <v>15.762652115987382</v>
      </c>
      <c r="N18" s="496">
        <v>22.807317623791842</v>
      </c>
      <c r="O18" s="497">
        <v>21.901138884503254</v>
      </c>
      <c r="P18" s="496">
        <v>25.563797549091451</v>
      </c>
      <c r="Q18" s="497">
        <v>31.619908307972111</v>
      </c>
      <c r="R18" s="497">
        <v>30.998968915418775</v>
      </c>
      <c r="S18" s="497">
        <v>20.606144473037013</v>
      </c>
      <c r="T18" s="496">
        <v>21.16556951132964</v>
      </c>
      <c r="U18" s="496">
        <v>21.978974236112983</v>
      </c>
      <c r="V18" s="496">
        <v>21.396972305378078</v>
      </c>
      <c r="W18" s="496">
        <v>20.646722945724182</v>
      </c>
      <c r="X18" s="199"/>
      <c r="Y18" s="199"/>
    </row>
    <row r="19" spans="2:25" ht="12.75">
      <c r="B19" s="323" t="s">
        <v>16</v>
      </c>
      <c r="C19" s="496">
        <v>53.075595802395902</v>
      </c>
      <c r="D19" s="496">
        <v>63.053752798239117</v>
      </c>
      <c r="E19" s="496">
        <v>70.215627754652971</v>
      </c>
      <c r="F19" s="496">
        <v>76.30208193645494</v>
      </c>
      <c r="G19" s="496">
        <v>44.905857781061499</v>
      </c>
      <c r="H19" s="496">
        <v>51.72245904738147</v>
      </c>
      <c r="I19" s="496">
        <v>53.000011080063338</v>
      </c>
      <c r="J19" s="496">
        <v>46.227043400147217</v>
      </c>
      <c r="K19" s="496">
        <v>58.235272477179684</v>
      </c>
      <c r="L19" s="496">
        <v>56.518144416644795</v>
      </c>
      <c r="M19" s="496">
        <v>45.293425134592241</v>
      </c>
      <c r="N19" s="496">
        <v>50.286123777899405</v>
      </c>
      <c r="O19" s="497">
        <v>47.772588434691095</v>
      </c>
      <c r="P19" s="496">
        <v>53.83833780792893</v>
      </c>
      <c r="Q19" s="497">
        <v>57.445380678585984</v>
      </c>
      <c r="R19" s="497">
        <v>56.566944825044473</v>
      </c>
      <c r="S19" s="497">
        <v>47.112484196244637</v>
      </c>
      <c r="T19" s="496">
        <v>41.748925566055597</v>
      </c>
      <c r="U19" s="496">
        <v>48.667615429244186</v>
      </c>
      <c r="V19" s="496">
        <v>40.872315635059671</v>
      </c>
      <c r="W19" s="496">
        <v>43.697712717478638</v>
      </c>
      <c r="X19" s="199"/>
      <c r="Y19" s="199"/>
    </row>
    <row r="20" spans="2:25" ht="12.75">
      <c r="B20" s="323" t="s">
        <v>83</v>
      </c>
      <c r="C20" s="496">
        <v>11.822149555757035</v>
      </c>
      <c r="D20" s="496">
        <v>13.429392453474714</v>
      </c>
      <c r="E20" s="496">
        <v>11.58980921725486</v>
      </c>
      <c r="F20" s="496">
        <v>9.727953183715913</v>
      </c>
      <c r="G20" s="496">
        <v>7.9687564167723091</v>
      </c>
      <c r="H20" s="496">
        <v>13.838569448318919</v>
      </c>
      <c r="I20" s="496">
        <v>14.005339421654345</v>
      </c>
      <c r="J20" s="496">
        <v>11.265369605909301</v>
      </c>
      <c r="K20" s="496">
        <v>10.597839776920301</v>
      </c>
      <c r="L20" s="496">
        <v>12.342448550346948</v>
      </c>
      <c r="M20" s="496">
        <v>10.801469902529213</v>
      </c>
      <c r="N20" s="496">
        <v>12.471699585021959</v>
      </c>
      <c r="O20" s="497">
        <v>14.505160166160891</v>
      </c>
      <c r="P20" s="496">
        <v>14.556380206386823</v>
      </c>
      <c r="Q20" s="497">
        <v>10.368332278020969</v>
      </c>
      <c r="R20" s="497">
        <v>11.649905977590615</v>
      </c>
      <c r="S20" s="497">
        <v>10.219634365903396</v>
      </c>
      <c r="T20" s="496">
        <v>10.990706464273284</v>
      </c>
      <c r="U20" s="496">
        <v>8.4712363392722434</v>
      </c>
      <c r="V20" s="496">
        <v>10.437503805784054</v>
      </c>
      <c r="W20" s="496">
        <v>9.5605129822065926</v>
      </c>
      <c r="X20" s="199"/>
      <c r="Y20" s="199"/>
    </row>
    <row r="21" spans="2:25" ht="12.75">
      <c r="B21" s="323" t="s">
        <v>18</v>
      </c>
      <c r="C21" s="496">
        <v>6.8783894261441079</v>
      </c>
      <c r="D21" s="496">
        <v>5.7569314857266578</v>
      </c>
      <c r="E21" s="496">
        <v>4.8925997607476708</v>
      </c>
      <c r="F21" s="496">
        <v>3.7030282864225046</v>
      </c>
      <c r="G21" s="496">
        <v>2.9291674523374076</v>
      </c>
      <c r="H21" s="496">
        <v>4.3919876873168819</v>
      </c>
      <c r="I21" s="496">
        <v>3.9187766162990143</v>
      </c>
      <c r="J21" s="496">
        <v>7.2832046493348717</v>
      </c>
      <c r="K21" s="496">
        <v>6.6426764527528572</v>
      </c>
      <c r="L21" s="496">
        <v>8.5430494375252053</v>
      </c>
      <c r="M21" s="496">
        <v>6.2255783380674439</v>
      </c>
      <c r="N21" s="496">
        <v>8.0974520748742655</v>
      </c>
      <c r="O21" s="497">
        <v>8.5101622510280137</v>
      </c>
      <c r="P21" s="496">
        <v>6.8108601683019074</v>
      </c>
      <c r="Q21" s="497">
        <v>5.3406815080995793</v>
      </c>
      <c r="R21" s="497">
        <v>5.3020765213142909</v>
      </c>
      <c r="S21" s="497">
        <v>4.898948176745507</v>
      </c>
      <c r="T21" s="496">
        <v>4.7248844122377962</v>
      </c>
      <c r="U21" s="496">
        <v>3.8459506184899528</v>
      </c>
      <c r="V21" s="496">
        <v>3.7347738976579361</v>
      </c>
      <c r="W21" s="496">
        <v>5.166083194384079</v>
      </c>
      <c r="X21" s="199"/>
      <c r="Y21" s="199"/>
    </row>
    <row r="22" spans="2:25" ht="12.75">
      <c r="B22" s="324"/>
      <c r="C22" s="496"/>
      <c r="D22" s="496"/>
      <c r="E22" s="496"/>
      <c r="F22" s="496"/>
      <c r="G22" s="496"/>
      <c r="H22" s="496"/>
      <c r="I22" s="496"/>
      <c r="J22" s="496"/>
      <c r="K22" s="496"/>
      <c r="L22" s="496"/>
      <c r="M22" s="496"/>
      <c r="N22" s="496"/>
      <c r="O22" s="497"/>
      <c r="P22" s="496"/>
      <c r="Q22" s="497"/>
      <c r="R22" s="497"/>
      <c r="S22" s="497"/>
      <c r="T22" s="496"/>
      <c r="U22" s="483"/>
      <c r="V22" s="483"/>
      <c r="W22" s="483"/>
      <c r="X22" s="199"/>
      <c r="Y22" s="199"/>
    </row>
    <row r="23" spans="2:25" ht="12.75">
      <c r="B23" s="327" t="s">
        <v>20</v>
      </c>
      <c r="C23" s="498">
        <f t="shared" ref="C23:S23" si="0">SUM(C6:C21)</f>
        <v>761.60276538159872</v>
      </c>
      <c r="D23" s="498">
        <f t="shared" si="0"/>
        <v>786.43635743515222</v>
      </c>
      <c r="E23" s="498">
        <f t="shared" si="0"/>
        <v>760.15638650282472</v>
      </c>
      <c r="F23" s="498">
        <f t="shared" si="0"/>
        <v>888.30258589918446</v>
      </c>
      <c r="G23" s="498">
        <f t="shared" si="0"/>
        <v>669.61235138864811</v>
      </c>
      <c r="H23" s="498">
        <f>SUM(H6:H21)</f>
        <v>713.87741179491991</v>
      </c>
      <c r="I23" s="498">
        <f t="shared" si="0"/>
        <v>761.23362299664268</v>
      </c>
      <c r="J23" s="498">
        <f t="shared" si="0"/>
        <v>675.39752765242099</v>
      </c>
      <c r="K23" s="498">
        <f t="shared" si="0"/>
        <v>644.66300320103596</v>
      </c>
      <c r="L23" s="498">
        <f t="shared" si="0"/>
        <v>647.18607524148604</v>
      </c>
      <c r="M23" s="498">
        <f t="shared" si="0"/>
        <v>607.49248442702799</v>
      </c>
      <c r="N23" s="498">
        <f t="shared" si="0"/>
        <v>744.72173169102894</v>
      </c>
      <c r="O23" s="498">
        <f t="shared" si="0"/>
        <v>769.53811734460112</v>
      </c>
      <c r="P23" s="498">
        <f t="shared" si="0"/>
        <v>740.48924295477241</v>
      </c>
      <c r="Q23" s="498">
        <f t="shared" si="0"/>
        <v>885.00265415224067</v>
      </c>
      <c r="R23" s="498">
        <f t="shared" si="0"/>
        <v>905.01644730810631</v>
      </c>
      <c r="S23" s="498">
        <f t="shared" si="0"/>
        <v>785.10011846270368</v>
      </c>
      <c r="T23" s="498">
        <f>SUM(T6:T21)</f>
        <v>733.94493883116729</v>
      </c>
      <c r="U23" s="498">
        <f>SUM(U6:U21)</f>
        <v>739.07687787525879</v>
      </c>
      <c r="V23" s="498">
        <f>SUM(V6:V21)</f>
        <v>675.30975255326473</v>
      </c>
      <c r="W23" s="499">
        <f>SUM(W6:W21)</f>
        <v>690.96689215957429</v>
      </c>
      <c r="X23" s="199"/>
      <c r="Y23" s="199"/>
    </row>
    <row r="24" spans="2:25" s="308" customFormat="1" ht="12.75">
      <c r="B24" s="187" t="s">
        <v>682</v>
      </c>
      <c r="C24" s="411"/>
      <c r="D24" s="411"/>
      <c r="E24" s="411"/>
      <c r="F24" s="411"/>
      <c r="G24" s="411"/>
      <c r="H24" s="411"/>
      <c r="I24" s="411"/>
      <c r="J24" s="411"/>
      <c r="K24" s="411"/>
      <c r="L24" s="411"/>
      <c r="M24" s="411"/>
      <c r="N24" s="411"/>
      <c r="O24" s="322"/>
      <c r="Q24" s="315"/>
      <c r="R24" s="315"/>
      <c r="S24" s="315"/>
    </row>
    <row r="25" spans="2:25" s="308" customFormat="1" ht="12.75">
      <c r="B25" s="525" t="s">
        <v>643</v>
      </c>
      <c r="C25" s="525"/>
      <c r="D25" s="525"/>
      <c r="E25" s="525"/>
      <c r="F25" s="525"/>
      <c r="G25" s="525"/>
      <c r="H25" s="525"/>
      <c r="I25" s="525"/>
      <c r="J25" s="525"/>
      <c r="K25" s="525"/>
      <c r="L25" s="525"/>
      <c r="M25" s="525"/>
      <c r="N25" s="525"/>
      <c r="O25" s="525"/>
      <c r="P25" s="525"/>
      <c r="Q25" s="525"/>
      <c r="R25" s="525"/>
      <c r="S25" s="525"/>
      <c r="T25" s="525"/>
      <c r="U25" s="525"/>
      <c r="V25" s="525"/>
    </row>
    <row r="26" spans="2:25" s="308" customFormat="1" ht="12.75">
      <c r="B26" s="408" t="s">
        <v>572</v>
      </c>
      <c r="C26" s="412"/>
      <c r="D26" s="412"/>
      <c r="E26" s="412"/>
      <c r="F26" s="412"/>
      <c r="G26" s="412"/>
      <c r="H26" s="412"/>
      <c r="I26" s="412"/>
      <c r="J26" s="412"/>
      <c r="K26" s="412"/>
      <c r="L26" s="412"/>
      <c r="M26" s="412"/>
      <c r="N26" s="412"/>
      <c r="O26" s="226"/>
      <c r="P26" s="226"/>
      <c r="Q26" s="316"/>
      <c r="R26" s="316"/>
      <c r="S26" s="316"/>
      <c r="T26" s="226"/>
    </row>
    <row r="27" spans="2:25" s="308" customFormat="1" ht="12.75">
      <c r="B27" s="408" t="s">
        <v>637</v>
      </c>
      <c r="C27" s="413"/>
      <c r="D27" s="413"/>
      <c r="E27" s="413"/>
      <c r="F27" s="413"/>
      <c r="G27" s="413"/>
      <c r="H27" s="413"/>
      <c r="I27" s="413"/>
      <c r="J27" s="414"/>
      <c r="K27" s="414"/>
      <c r="L27" s="414"/>
      <c r="M27" s="410"/>
      <c r="N27" s="410"/>
      <c r="Q27" s="315"/>
      <c r="R27" s="315"/>
      <c r="S27" s="315"/>
    </row>
    <row r="28" spans="2:25" s="308" customFormat="1" ht="12.75">
      <c r="B28" s="409" t="s">
        <v>848</v>
      </c>
      <c r="C28" s="415"/>
      <c r="D28" s="415"/>
      <c r="E28" s="415"/>
      <c r="F28" s="415"/>
      <c r="G28" s="415"/>
      <c r="H28" s="415"/>
      <c r="I28" s="415"/>
      <c r="J28" s="414"/>
      <c r="K28" s="414"/>
      <c r="L28" s="414"/>
      <c r="M28" s="410"/>
      <c r="N28" s="410"/>
      <c r="Q28" s="315"/>
      <c r="R28" s="315"/>
      <c r="S28" s="315"/>
    </row>
    <row r="29" spans="2:25" s="308" customFormat="1" ht="12.75">
      <c r="C29" s="415"/>
      <c r="D29" s="415"/>
      <c r="E29" s="415"/>
      <c r="F29" s="415"/>
      <c r="G29" s="415"/>
      <c r="H29" s="415"/>
      <c r="I29" s="415"/>
      <c r="J29" s="414"/>
      <c r="K29" s="414"/>
      <c r="L29" s="414"/>
      <c r="M29" s="410"/>
      <c r="N29" s="416"/>
      <c r="O29" s="317"/>
      <c r="P29" s="317"/>
      <c r="Q29" s="318"/>
      <c r="R29" s="318"/>
      <c r="S29" s="318"/>
      <c r="T29" s="317"/>
    </row>
    <row r="30" spans="2:25" s="308" customFormat="1" ht="12.75">
      <c r="B30" s="19" t="s">
        <v>790</v>
      </c>
      <c r="C30" s="415"/>
      <c r="D30" s="415"/>
      <c r="E30" s="415"/>
      <c r="F30" s="415"/>
      <c r="G30" s="415"/>
      <c r="H30" s="415"/>
      <c r="I30" s="415"/>
      <c r="J30" s="414"/>
      <c r="K30" s="414"/>
      <c r="L30" s="414"/>
      <c r="M30" s="410"/>
      <c r="N30" s="416"/>
      <c r="O30" s="317"/>
      <c r="P30" s="317"/>
      <c r="Q30" s="318"/>
      <c r="R30" s="318"/>
      <c r="S30" s="318"/>
      <c r="T30" s="317"/>
    </row>
    <row r="31" spans="2:25" s="308" customFormat="1" ht="12.75">
      <c r="C31" s="244"/>
      <c r="D31" s="244"/>
      <c r="E31" s="244"/>
      <c r="F31" s="244"/>
      <c r="G31" s="244"/>
      <c r="H31" s="244"/>
      <c r="I31" s="244"/>
      <c r="J31" s="267"/>
      <c r="K31" s="414"/>
      <c r="L31" s="414"/>
      <c r="M31" s="410"/>
      <c r="N31" s="416"/>
      <c r="O31" s="317"/>
      <c r="P31" s="317"/>
      <c r="Q31" s="318"/>
      <c r="R31" s="318"/>
      <c r="S31" s="318"/>
      <c r="T31" s="317"/>
    </row>
    <row r="32" spans="2:25" s="308" customFormat="1" ht="12" customHeight="1">
      <c r="B32" s="421" t="s">
        <v>642</v>
      </c>
      <c r="C32" s="423"/>
      <c r="D32" s="244"/>
      <c r="E32" s="244"/>
      <c r="F32" s="244"/>
      <c r="G32" s="244"/>
      <c r="H32" s="244"/>
      <c r="I32" s="244"/>
      <c r="J32" s="267"/>
      <c r="K32" s="414"/>
      <c r="L32" s="414"/>
      <c r="M32" s="410"/>
      <c r="N32" s="416"/>
      <c r="O32" s="317"/>
      <c r="P32" s="317"/>
      <c r="Q32" s="318"/>
      <c r="R32" s="318"/>
      <c r="S32" s="318"/>
      <c r="T32" s="317"/>
    </row>
    <row r="33" spans="2:20" s="308" customFormat="1" ht="12.75">
      <c r="B33" s="422" t="s">
        <v>791</v>
      </c>
      <c r="C33" s="423"/>
      <c r="D33" s="244"/>
      <c r="E33" s="244"/>
      <c r="F33" s="244"/>
      <c r="G33" s="244"/>
      <c r="H33" s="244"/>
      <c r="I33" s="244"/>
      <c r="J33" s="267"/>
      <c r="K33" s="414"/>
      <c r="L33" s="414"/>
      <c r="M33" s="410"/>
      <c r="N33" s="416"/>
      <c r="O33" s="317"/>
      <c r="P33" s="317"/>
      <c r="Q33" s="318"/>
      <c r="R33" s="318"/>
      <c r="S33" s="318"/>
      <c r="T33" s="317"/>
    </row>
    <row r="34" spans="2:20" s="308" customFormat="1" ht="12.75">
      <c r="B34" s="422" t="s">
        <v>792</v>
      </c>
      <c r="C34" s="423"/>
      <c r="D34" s="244"/>
      <c r="E34" s="244"/>
      <c r="F34" s="244"/>
      <c r="G34" s="246"/>
      <c r="H34" s="246"/>
      <c r="I34" s="244"/>
      <c r="J34" s="267"/>
      <c r="K34" s="414"/>
      <c r="L34" s="414"/>
      <c r="M34" s="410"/>
      <c r="N34" s="416"/>
      <c r="O34" s="317"/>
      <c r="P34" s="317"/>
      <c r="Q34" s="318"/>
      <c r="R34" s="318"/>
      <c r="S34" s="318"/>
      <c r="T34" s="317"/>
    </row>
    <row r="35" spans="2:20" s="308" customFormat="1" ht="12.75">
      <c r="B35" s="422" t="s">
        <v>793</v>
      </c>
      <c r="C35" s="423"/>
      <c r="D35" s="244"/>
      <c r="E35" s="244"/>
      <c r="F35" s="244"/>
      <c r="G35" s="246"/>
      <c r="H35" s="246"/>
      <c r="I35" s="244"/>
      <c r="J35" s="267"/>
      <c r="K35" s="414"/>
      <c r="L35" s="414"/>
      <c r="M35" s="410"/>
      <c r="N35" s="416"/>
      <c r="O35" s="317"/>
      <c r="P35" s="317"/>
      <c r="Q35" s="318"/>
      <c r="R35" s="318"/>
      <c r="S35" s="318"/>
      <c r="T35" s="317"/>
    </row>
    <row r="36" spans="2:20" s="308" customFormat="1" ht="12.75">
      <c r="B36" s="422" t="s">
        <v>794</v>
      </c>
      <c r="C36" s="423"/>
      <c r="D36" s="244"/>
      <c r="E36" s="244"/>
      <c r="F36" s="244"/>
      <c r="G36" s="246"/>
      <c r="H36" s="246"/>
      <c r="I36" s="244"/>
      <c r="J36" s="267"/>
      <c r="K36" s="414"/>
      <c r="L36" s="414"/>
      <c r="M36" s="410"/>
      <c r="N36" s="416"/>
      <c r="O36" s="317"/>
      <c r="P36" s="317"/>
      <c r="Q36" s="318"/>
      <c r="R36" s="318"/>
      <c r="S36" s="318"/>
      <c r="T36" s="317"/>
    </row>
    <row r="37" spans="2:20" s="308" customFormat="1" ht="12.75">
      <c r="B37" s="422" t="s">
        <v>795</v>
      </c>
      <c r="C37" s="196"/>
      <c r="D37" s="244"/>
      <c r="E37" s="244"/>
      <c r="F37" s="244"/>
      <c r="G37" s="246"/>
      <c r="H37" s="246"/>
      <c r="I37" s="244"/>
      <c r="J37" s="267"/>
      <c r="K37" s="414"/>
      <c r="L37" s="414"/>
      <c r="M37" s="410"/>
      <c r="N37" s="416"/>
      <c r="O37" s="317"/>
      <c r="P37" s="317"/>
      <c r="Q37" s="318"/>
      <c r="R37" s="318"/>
      <c r="S37" s="318"/>
      <c r="T37" s="317"/>
    </row>
    <row r="38" spans="2:20" s="308" customFormat="1" ht="12.75">
      <c r="B38" s="422" t="s">
        <v>796</v>
      </c>
      <c r="C38" s="196"/>
      <c r="D38" s="244"/>
      <c r="E38" s="244"/>
      <c r="F38" s="244"/>
      <c r="G38" s="246"/>
      <c r="H38" s="246"/>
      <c r="I38" s="244"/>
      <c r="J38" s="267"/>
      <c r="K38" s="267"/>
      <c r="L38" s="414"/>
      <c r="M38" s="410"/>
      <c r="N38" s="416"/>
      <c r="O38" s="317"/>
      <c r="P38" s="317"/>
      <c r="Q38" s="318"/>
      <c r="R38" s="318"/>
      <c r="S38" s="318"/>
      <c r="T38" s="317"/>
    </row>
    <row r="39" spans="2:20" s="308" customFormat="1" ht="12.75">
      <c r="B39" s="422" t="s">
        <v>797</v>
      </c>
      <c r="C39" s="319"/>
      <c r="D39" s="191"/>
      <c r="E39" s="191"/>
      <c r="F39" s="191"/>
      <c r="G39" s="180"/>
      <c r="H39" s="180"/>
      <c r="I39" s="191"/>
      <c r="J39" s="216"/>
      <c r="K39" s="216"/>
      <c r="L39" s="216"/>
      <c r="N39" s="317"/>
      <c r="O39" s="317"/>
      <c r="P39" s="317"/>
      <c r="Q39" s="318"/>
      <c r="R39" s="318"/>
      <c r="S39" s="318"/>
      <c r="T39" s="317"/>
    </row>
    <row r="40" spans="2:20" s="308" customFormat="1" ht="12.75">
      <c r="B40" s="422" t="s">
        <v>798</v>
      </c>
      <c r="C40" s="407"/>
      <c r="D40" s="191"/>
      <c r="E40" s="191"/>
      <c r="F40" s="191"/>
      <c r="G40" s="180"/>
      <c r="H40" s="180"/>
      <c r="I40" s="191"/>
      <c r="J40" s="216"/>
      <c r="K40" s="216"/>
      <c r="L40" s="216"/>
      <c r="N40" s="317"/>
      <c r="O40" s="317"/>
      <c r="P40" s="317"/>
      <c r="Q40" s="318"/>
      <c r="R40" s="318"/>
      <c r="S40" s="318"/>
      <c r="T40" s="317"/>
    </row>
    <row r="41" spans="2:20" s="308" customFormat="1" ht="12.75">
      <c r="B41" s="422" t="s">
        <v>799</v>
      </c>
      <c r="C41" s="407"/>
      <c r="D41" s="191"/>
      <c r="E41" s="191"/>
      <c r="F41" s="191"/>
      <c r="G41" s="180"/>
      <c r="H41" s="180"/>
      <c r="I41" s="191"/>
      <c r="J41" s="216"/>
      <c r="K41" s="216"/>
      <c r="L41" s="216"/>
      <c r="N41" s="317"/>
      <c r="O41" s="317"/>
      <c r="P41" s="317"/>
      <c r="Q41" s="318"/>
      <c r="R41" s="318"/>
      <c r="S41" s="318"/>
      <c r="T41" s="317"/>
    </row>
    <row r="42" spans="2:20" s="308" customFormat="1" ht="12.75">
      <c r="B42" s="422" t="s">
        <v>800</v>
      </c>
      <c r="C42" s="407"/>
      <c r="D42" s="191"/>
      <c r="E42" s="191"/>
      <c r="F42" s="191"/>
      <c r="G42" s="180"/>
      <c r="H42" s="180"/>
      <c r="I42" s="191"/>
      <c r="J42" s="216"/>
      <c r="K42" s="216"/>
      <c r="L42" s="216"/>
      <c r="N42" s="317"/>
      <c r="O42" s="317"/>
      <c r="P42" s="317"/>
      <c r="Q42" s="318"/>
      <c r="R42" s="318"/>
      <c r="S42" s="318"/>
      <c r="T42" s="317"/>
    </row>
    <row r="43" spans="2:20" s="308" customFormat="1" ht="12.75">
      <c r="B43" s="422" t="s">
        <v>801</v>
      </c>
      <c r="C43" s="407"/>
      <c r="D43" s="191"/>
      <c r="E43" s="191"/>
      <c r="F43" s="191"/>
      <c r="G43" s="180"/>
      <c r="H43" s="180"/>
      <c r="I43" s="191"/>
      <c r="J43" s="216"/>
      <c r="K43" s="216"/>
      <c r="L43" s="216"/>
      <c r="N43" s="317"/>
      <c r="O43" s="317"/>
      <c r="P43" s="317"/>
      <c r="Q43" s="318"/>
      <c r="R43" s="318"/>
      <c r="S43" s="318"/>
      <c r="T43" s="317"/>
    </row>
    <row r="44" spans="2:20" s="308" customFormat="1" ht="12.75">
      <c r="B44" s="422" t="s">
        <v>802</v>
      </c>
      <c r="C44" s="319"/>
      <c r="D44" s="191"/>
      <c r="E44" s="191"/>
      <c r="F44" s="417"/>
      <c r="G44" s="180"/>
      <c r="H44" s="180"/>
      <c r="I44" s="191"/>
      <c r="J44" s="216"/>
      <c r="K44" s="216"/>
      <c r="L44" s="216"/>
      <c r="N44" s="317"/>
      <c r="O44" s="317"/>
      <c r="P44" s="317"/>
      <c r="Q44" s="318"/>
      <c r="R44" s="318"/>
      <c r="S44" s="318"/>
      <c r="T44" s="317"/>
    </row>
    <row r="45" spans="2:20" s="308" customFormat="1" ht="12.75">
      <c r="B45" s="422" t="s">
        <v>803</v>
      </c>
      <c r="C45" s="184"/>
      <c r="D45" s="191"/>
      <c r="E45" s="191"/>
      <c r="F45" s="191"/>
      <c r="G45" s="180"/>
      <c r="H45" s="180"/>
      <c r="I45" s="191"/>
      <c r="J45" s="216"/>
      <c r="K45" s="216"/>
      <c r="L45" s="216"/>
      <c r="N45" s="317"/>
      <c r="O45" s="317"/>
      <c r="P45" s="317"/>
      <c r="Q45" s="318"/>
      <c r="R45" s="318"/>
      <c r="S45" s="318"/>
      <c r="T45" s="317"/>
    </row>
    <row r="46" spans="2:20" s="308" customFormat="1" ht="12.75">
      <c r="B46" s="422" t="s">
        <v>804</v>
      </c>
      <c r="C46" s="184"/>
      <c r="D46" s="191"/>
      <c r="E46" s="191"/>
      <c r="F46" s="191"/>
      <c r="G46" s="180"/>
      <c r="H46" s="180"/>
      <c r="I46" s="191"/>
      <c r="J46" s="216"/>
      <c r="K46" s="216"/>
      <c r="L46" s="216"/>
      <c r="N46" s="317"/>
      <c r="O46" s="317"/>
      <c r="P46" s="317"/>
      <c r="Q46" s="318"/>
      <c r="R46" s="318"/>
      <c r="S46" s="318"/>
      <c r="T46" s="317"/>
    </row>
    <row r="47" spans="2:20" s="308" customFormat="1" ht="12.75">
      <c r="B47" s="422"/>
      <c r="C47" s="184"/>
      <c r="D47" s="191"/>
      <c r="E47" s="191"/>
      <c r="F47" s="191"/>
      <c r="G47" s="180"/>
      <c r="H47" s="180"/>
      <c r="I47" s="191"/>
      <c r="J47" s="216"/>
      <c r="K47" s="216"/>
      <c r="L47" s="216"/>
      <c r="N47" s="317"/>
      <c r="O47" s="317"/>
      <c r="P47" s="317"/>
      <c r="Q47" s="318"/>
      <c r="R47" s="318"/>
      <c r="S47" s="318"/>
      <c r="T47" s="317"/>
    </row>
    <row r="48" spans="2:20" s="308" customFormat="1" ht="12.75">
      <c r="C48" s="191"/>
      <c r="D48" s="191"/>
      <c r="E48" s="180"/>
      <c r="F48" s="180"/>
      <c r="G48" s="180"/>
      <c r="H48" s="180"/>
      <c r="I48" s="191"/>
      <c r="J48" s="216"/>
      <c r="K48" s="216"/>
      <c r="L48" s="216"/>
      <c r="N48" s="317"/>
      <c r="O48" s="317"/>
      <c r="P48" s="317"/>
      <c r="Q48" s="318"/>
      <c r="R48" s="318"/>
      <c r="S48" s="318"/>
      <c r="T48" s="317"/>
    </row>
    <row r="49" spans="2:23">
      <c r="B49" s="186" t="s">
        <v>569</v>
      </c>
      <c r="C49" s="186"/>
    </row>
    <row r="50" spans="2:23">
      <c r="B50" s="329" t="s">
        <v>141</v>
      </c>
      <c r="C50" s="329"/>
      <c r="D50" s="330"/>
      <c r="E50" s="330"/>
      <c r="F50" s="330"/>
    </row>
    <row r="51" spans="2:23" ht="13.5" customHeight="1">
      <c r="B51" s="1" t="s">
        <v>789</v>
      </c>
      <c r="C51" s="185"/>
      <c r="N51" s="219"/>
      <c r="O51" s="64"/>
    </row>
    <row r="52" spans="2:23">
      <c r="B52" s="2" t="s">
        <v>788</v>
      </c>
    </row>
    <row r="53" spans="2:23">
      <c r="B53" s="325" t="s">
        <v>2</v>
      </c>
      <c r="C53" s="326">
        <v>2001</v>
      </c>
      <c r="D53" s="326">
        <v>2002</v>
      </c>
      <c r="E53" s="326">
        <v>2003</v>
      </c>
      <c r="F53" s="326">
        <v>2004</v>
      </c>
      <c r="G53" s="326">
        <v>2005</v>
      </c>
      <c r="H53" s="326">
        <v>2006</v>
      </c>
      <c r="I53" s="326">
        <v>2007</v>
      </c>
      <c r="J53" s="326">
        <v>2008</v>
      </c>
      <c r="K53" s="326">
        <v>2009</v>
      </c>
      <c r="L53" s="326">
        <v>2010</v>
      </c>
      <c r="M53" s="326">
        <v>2011</v>
      </c>
      <c r="N53" s="326">
        <v>2012</v>
      </c>
      <c r="O53" s="326">
        <v>2013</v>
      </c>
      <c r="P53" s="326">
        <v>2014</v>
      </c>
      <c r="Q53" s="326">
        <v>2015</v>
      </c>
      <c r="R53" s="326">
        <v>2016</v>
      </c>
      <c r="S53" s="326">
        <v>2017</v>
      </c>
      <c r="T53" s="326">
        <v>2018</v>
      </c>
      <c r="U53" s="326">
        <v>2019</v>
      </c>
      <c r="V53" s="326">
        <v>2020</v>
      </c>
      <c r="W53" s="333">
        <v>2021</v>
      </c>
    </row>
    <row r="54" spans="2:23" ht="12.75" customHeight="1">
      <c r="B54" s="323" t="s">
        <v>3</v>
      </c>
      <c r="C54" s="495">
        <v>0</v>
      </c>
      <c r="D54" s="495">
        <v>0</v>
      </c>
      <c r="E54" s="495">
        <v>0</v>
      </c>
      <c r="F54" s="495">
        <v>0</v>
      </c>
      <c r="G54" s="495">
        <v>0</v>
      </c>
      <c r="H54" s="495">
        <v>0</v>
      </c>
      <c r="I54" s="495">
        <v>0</v>
      </c>
      <c r="J54" s="496">
        <f>(J6/'Población e ICE'!K5)*1000000</f>
        <v>23.474041173338353</v>
      </c>
      <c r="K54" s="496">
        <f>(K6/'Población e ICE'!L5)*1000000</f>
        <v>26.555739695699017</v>
      </c>
      <c r="L54" s="496">
        <f>(L6/'Población e ICE'!M5)*1000000</f>
        <v>32.562899210310363</v>
      </c>
      <c r="M54" s="496">
        <f>(M6/'Población e ICE'!N5)*1000000</f>
        <v>32.18088795518905</v>
      </c>
      <c r="N54" s="496">
        <f>(N6/'Población e ICE'!O5)*1000000</f>
        <v>23.357362681108167</v>
      </c>
      <c r="O54" s="496">
        <f>(O6/'Población e ICE'!P5)*1000000</f>
        <v>26.138016403974088</v>
      </c>
      <c r="P54" s="496">
        <f>(P6/'Población e ICE'!Q5)*1000000</f>
        <v>20.662117554917526</v>
      </c>
      <c r="Q54" s="496">
        <f>(Q6/'Población e ICE'!R5)*1000000</f>
        <v>30.608913062130842</v>
      </c>
      <c r="R54" s="496">
        <f>(R6/'Población e ICE'!S5)*1000000</f>
        <v>49.675397597721599</v>
      </c>
      <c r="S54" s="496">
        <f>(S6/'Población e ICE'!T5)*1000000</f>
        <v>41.315884107467227</v>
      </c>
      <c r="T54" s="496">
        <f>(T6/'Población e ICE'!U5)*1000000</f>
        <v>70.822271833031252</v>
      </c>
      <c r="U54" s="496">
        <f>(U6/'Población e ICE'!V5)*1000000</f>
        <v>73.430034308647691</v>
      </c>
      <c r="V54" s="496">
        <f>(V6/'Población e ICE'!W5)*1000000</f>
        <v>41.5700444788216</v>
      </c>
      <c r="W54" s="496">
        <f>(W6/'Población e ICE'!X5)*1000000</f>
        <v>29.049727290443684</v>
      </c>
    </row>
    <row r="55" spans="2:23" ht="12.75" customHeight="1">
      <c r="B55" s="323" t="s">
        <v>5</v>
      </c>
      <c r="C55" s="496">
        <f>(C7/'Población e ICE'!D6)*1000000</f>
        <v>28.594218346751092</v>
      </c>
      <c r="D55" s="496">
        <f>(D7/'Población e ICE'!E6)*1000000</f>
        <v>22.639168193608544</v>
      </c>
      <c r="E55" s="496">
        <f>(E7/'Población e ICE'!F6)*1000000</f>
        <v>23.06070608470489</v>
      </c>
      <c r="F55" s="496">
        <f>(F7/'Población e ICE'!G6)*1000000</f>
        <v>34.04640068998804</v>
      </c>
      <c r="G55" s="496">
        <f>(G7/'Población e ICE'!H6)*1000000</f>
        <v>29.684880934687531</v>
      </c>
      <c r="H55" s="496">
        <f>(H7/'Población e ICE'!I6)*1000000</f>
        <v>30.386212570320414</v>
      </c>
      <c r="I55" s="496">
        <f>(I7/'Población e ICE'!J6)*1000000</f>
        <v>34.861702855817683</v>
      </c>
      <c r="J55" s="496">
        <f>(J7/'Población e ICE'!K6)*1000000</f>
        <v>61.679151742777918</v>
      </c>
      <c r="K55" s="496">
        <f>(K7/'Población e ICE'!L6)*1000000</f>
        <v>34.313950187819152</v>
      </c>
      <c r="L55" s="496">
        <f>(L7/'Población e ICE'!M6)*1000000</f>
        <v>34.982234646538899</v>
      </c>
      <c r="M55" s="496">
        <f>(M7/'Población e ICE'!N6)*1000000</f>
        <v>35.554061440107198</v>
      </c>
      <c r="N55" s="496">
        <f>(N7/'Población e ICE'!O6)*1000000</f>
        <v>65.669477056219677</v>
      </c>
      <c r="O55" s="496">
        <f>(O7/'Población e ICE'!P6)*1000000</f>
        <v>172.21772328884899</v>
      </c>
      <c r="P55" s="496">
        <f>(P7/'Población e ICE'!Q6)*1000000</f>
        <v>45.793285659485122</v>
      </c>
      <c r="Q55" s="496">
        <f>(Q7/'Población e ICE'!R6)*1000000</f>
        <v>46.310617169890968</v>
      </c>
      <c r="R55" s="496">
        <f>(R7/'Población e ICE'!S6)*1000000</f>
        <v>66.632029129610601</v>
      </c>
      <c r="S55" s="496">
        <f>(S7/'Población e ICE'!T6)*1000000</f>
        <v>41.569005371128604</v>
      </c>
      <c r="T55" s="496">
        <f>(T7/'Población e ICE'!U6)*1000000</f>
        <v>47.557007531818357</v>
      </c>
      <c r="U55" s="496">
        <f>(U7/'Población e ICE'!V6)*1000000</f>
        <v>37.302576771727466</v>
      </c>
      <c r="V55" s="496">
        <f>(V7/'Población e ICE'!W6)*1000000</f>
        <v>28.761445406739405</v>
      </c>
      <c r="W55" s="496">
        <f>(W7/'Población e ICE'!X6)*1000000</f>
        <v>38.351693404081729</v>
      </c>
    </row>
    <row r="56" spans="2:23">
      <c r="B56" s="323" t="s">
        <v>6</v>
      </c>
      <c r="C56" s="496">
        <f>(C8/'Población e ICE'!D7)*1000000</f>
        <v>43.467178803747274</v>
      </c>
      <c r="D56" s="496">
        <f>(D8/'Población e ICE'!E7)*1000000</f>
        <v>48.474034203731357</v>
      </c>
      <c r="E56" s="496">
        <f>(E8/'Población e ICE'!F7)*1000000</f>
        <v>46.350841135528093</v>
      </c>
      <c r="F56" s="496">
        <f>(F8/'Población e ICE'!G7)*1000000</f>
        <v>49.980714098870216</v>
      </c>
      <c r="G56" s="496">
        <f>(G8/'Población e ICE'!H7)*1000000</f>
        <v>29.399430175134622</v>
      </c>
      <c r="H56" s="496">
        <f>(H8/'Población e ICE'!I7)*1000000</f>
        <v>33.580317624789295</v>
      </c>
      <c r="I56" s="496">
        <f>(I8/'Población e ICE'!J7)*1000000</f>
        <v>34.080261679340545</v>
      </c>
      <c r="J56" s="496">
        <f>(J8/'Población e ICE'!K7)*1000000</f>
        <v>51.049895223352529</v>
      </c>
      <c r="K56" s="496">
        <f>(K8/'Población e ICE'!L7)*1000000</f>
        <v>47.982190024727522</v>
      </c>
      <c r="L56" s="496">
        <f>(L8/'Población e ICE'!M7)*1000000</f>
        <v>30.823442382661636</v>
      </c>
      <c r="M56" s="496">
        <f>(M8/'Población e ICE'!N7)*1000000</f>
        <v>33.787248992922962</v>
      </c>
      <c r="N56" s="496">
        <f>(N8/'Población e ICE'!O7)*1000000</f>
        <v>44.401966764872505</v>
      </c>
      <c r="O56" s="496">
        <f>(O8/'Población e ICE'!P7)*1000000</f>
        <v>53.018929643329628</v>
      </c>
      <c r="P56" s="496">
        <f>(P8/'Población e ICE'!Q7)*1000000</f>
        <v>34.785904640739041</v>
      </c>
      <c r="Q56" s="496">
        <f>(Q8/'Población e ICE'!R7)*1000000</f>
        <v>49.465300314001873</v>
      </c>
      <c r="R56" s="496">
        <f>(R8/'Población e ICE'!S7)*1000000</f>
        <v>47.921767458627066</v>
      </c>
      <c r="S56" s="496">
        <f>(S8/'Población e ICE'!T7)*1000000</f>
        <v>41.879903657105359</v>
      </c>
      <c r="T56" s="496">
        <f>(T8/'Población e ICE'!U7)*1000000</f>
        <v>34.033099888988879</v>
      </c>
      <c r="U56" s="496">
        <f>(U8/'Población e ICE'!V7)*1000000</f>
        <v>24.389104145025694</v>
      </c>
      <c r="V56" s="496">
        <f>(V8/'Población e ICE'!W7)*1000000</f>
        <v>22.252847372096056</v>
      </c>
      <c r="W56" s="496">
        <f>(W8/'Población e ICE'!X7)*1000000</f>
        <v>19.527378436552397</v>
      </c>
    </row>
    <row r="57" spans="2:23">
      <c r="B57" s="323" t="s">
        <v>7</v>
      </c>
      <c r="C57" s="496">
        <f>(C9/'Población e ICE'!D8)*1000000</f>
        <v>70.987304430621577</v>
      </c>
      <c r="D57" s="496">
        <f>(D9/'Población e ICE'!E8)*1000000</f>
        <v>49.936233216680819</v>
      </c>
      <c r="E57" s="496">
        <f>(E9/'Población e ICE'!F8)*1000000</f>
        <v>66.077781317165659</v>
      </c>
      <c r="F57" s="496">
        <f>(F9/'Población e ICE'!G8)*1000000</f>
        <v>61.700118713784391</v>
      </c>
      <c r="G57" s="496">
        <f>(G9/'Población e ICE'!H8)*1000000</f>
        <v>74.580074896662808</v>
      </c>
      <c r="H57" s="496">
        <f>(H9/'Población e ICE'!I8)*1000000</f>
        <v>76.43383701984088</v>
      </c>
      <c r="I57" s="496">
        <f>(I9/'Población e ICE'!J8)*1000000</f>
        <v>81.721147333275738</v>
      </c>
      <c r="J57" s="496">
        <f>(J9/'Población e ICE'!K8)*1000000</f>
        <v>70.003620619413084</v>
      </c>
      <c r="K57" s="496">
        <f>(K9/'Población e ICE'!L8)*1000000</f>
        <v>58.497562106570136</v>
      </c>
      <c r="L57" s="496">
        <f>(L9/'Población e ICE'!M8)*1000000</f>
        <v>64.581075556729232</v>
      </c>
      <c r="M57" s="496">
        <f>(M9/'Población e ICE'!N8)*1000000</f>
        <v>52.740017681577832</v>
      </c>
      <c r="N57" s="496">
        <f>(N9/'Población e ICE'!O8)*1000000</f>
        <v>73.255002939721351</v>
      </c>
      <c r="O57" s="496">
        <f>(O9/'Población e ICE'!P8)*1000000</f>
        <v>67.838055262915532</v>
      </c>
      <c r="P57" s="496">
        <f>(P9/'Población e ICE'!Q8)*1000000</f>
        <v>74.374247345594526</v>
      </c>
      <c r="Q57" s="496">
        <f>(Q9/'Población e ICE'!R8)*1000000</f>
        <v>122.89129943554207</v>
      </c>
      <c r="R57" s="496">
        <f>(R9/'Población e ICE'!S8)*1000000</f>
        <v>80.840404517141963</v>
      </c>
      <c r="S57" s="496">
        <f>(S9/'Población e ICE'!T8)*1000000</f>
        <v>77.136862665575762</v>
      </c>
      <c r="T57" s="496">
        <f>(T9/'Población e ICE'!U8)*1000000</f>
        <v>69.06700402324951</v>
      </c>
      <c r="U57" s="496">
        <f>(U9/'Población e ICE'!V8)*1000000</f>
        <v>65.235211046727088</v>
      </c>
      <c r="V57" s="496">
        <f>(V9/'Población e ICE'!W8)*1000000</f>
        <v>57.398429426725826</v>
      </c>
      <c r="W57" s="496">
        <f>(W9/'Población e ICE'!X8)*1000000</f>
        <v>58.824541789409665</v>
      </c>
    </row>
    <row r="58" spans="2:23">
      <c r="B58" s="323" t="s">
        <v>8</v>
      </c>
      <c r="C58" s="496">
        <f>(C10/'Población e ICE'!D9)*1000000</f>
        <v>54.17205782334463</v>
      </c>
      <c r="D58" s="496">
        <f>(D10/'Población e ICE'!E9)*1000000</f>
        <v>47.974314516135379</v>
      </c>
      <c r="E58" s="496">
        <f>(E10/'Población e ICE'!F9)*1000000</f>
        <v>47.27008539218432</v>
      </c>
      <c r="F58" s="496">
        <f>(F10/'Población e ICE'!G9)*1000000</f>
        <v>76.036124487685711</v>
      </c>
      <c r="G58" s="496">
        <f>(G10/'Población e ICE'!H9)*1000000</f>
        <v>78.875208065999132</v>
      </c>
      <c r="H58" s="496">
        <f>(H10/'Población e ICE'!I9)*1000000</f>
        <v>76.416336726092752</v>
      </c>
      <c r="I58" s="496">
        <f>(I10/'Población e ICE'!J9)*1000000</f>
        <v>66.659420274634584</v>
      </c>
      <c r="J58" s="496">
        <f>(J10/'Población e ICE'!K9)*1000000</f>
        <v>31.473920356493721</v>
      </c>
      <c r="K58" s="496">
        <f>(K10/'Población e ICE'!L9)*1000000</f>
        <v>34.598733197306856</v>
      </c>
      <c r="L58" s="496">
        <f>(L10/'Población e ICE'!M9)*1000000</f>
        <v>35.883508187788799</v>
      </c>
      <c r="M58" s="496">
        <f>(M10/'Población e ICE'!N9)*1000000</f>
        <v>31.233048292842135</v>
      </c>
      <c r="N58" s="496">
        <f>(N10/'Población e ICE'!O9)*1000000</f>
        <v>35.365153491238971</v>
      </c>
      <c r="O58" s="496">
        <f>(O10/'Población e ICE'!P9)*1000000</f>
        <v>34.73020027049543</v>
      </c>
      <c r="P58" s="496">
        <f>(P10/'Población e ICE'!Q9)*1000000</f>
        <v>38.329360074606306</v>
      </c>
      <c r="Q58" s="496">
        <f>(Q10/'Población e ICE'!R9)*1000000</f>
        <v>51.29806197744913</v>
      </c>
      <c r="R58" s="496">
        <f>(R10/'Población e ICE'!S9)*1000000</f>
        <v>57.281617947392029</v>
      </c>
      <c r="S58" s="496">
        <f>(S10/'Población e ICE'!T9)*1000000</f>
        <v>48.506315560930688</v>
      </c>
      <c r="T58" s="496">
        <f>(T10/'Población e ICE'!U9)*1000000</f>
        <v>38.863498571500159</v>
      </c>
      <c r="U58" s="496">
        <f>(U10/'Población e ICE'!V9)*1000000</f>
        <v>32.628305959821425</v>
      </c>
      <c r="V58" s="496">
        <f>(V10/'Población e ICE'!W9)*1000000</f>
        <v>28.608251595451399</v>
      </c>
      <c r="W58" s="496">
        <f>(W10/'Población e ICE'!X9)*1000000</f>
        <v>34.210823003036339</v>
      </c>
    </row>
    <row r="59" spans="2:23">
      <c r="B59" s="323" t="s">
        <v>9</v>
      </c>
      <c r="C59" s="496">
        <f>(C11/'Población e ICE'!D10)*1000000</f>
        <v>56.156683150105657</v>
      </c>
      <c r="D59" s="496">
        <f>(D11/'Población e ICE'!E10)*1000000</f>
        <v>60.791206563921925</v>
      </c>
      <c r="E59" s="496">
        <f>(E11/'Población e ICE'!F10)*1000000</f>
        <v>46.615936012818416</v>
      </c>
      <c r="F59" s="496">
        <f>(F11/'Población e ICE'!G10)*1000000</f>
        <v>41.108103767895763</v>
      </c>
      <c r="G59" s="496">
        <f>(G11/'Población e ICE'!H10)*1000000</f>
        <v>37.964010492557037</v>
      </c>
      <c r="H59" s="496">
        <f>(H11/'Población e ICE'!I10)*1000000</f>
        <v>50.730533214705538</v>
      </c>
      <c r="I59" s="496">
        <f>(I11/'Población e ICE'!J10)*1000000</f>
        <v>51.645950380600127</v>
      </c>
      <c r="J59" s="496">
        <f>(J11/'Población e ICE'!K10)*1000000</f>
        <v>42.312888256938315</v>
      </c>
      <c r="K59" s="496">
        <f>(K11/'Población e ICE'!L10)*1000000</f>
        <v>37.813116447092376</v>
      </c>
      <c r="L59" s="496">
        <f>(L11/'Población e ICE'!M10)*1000000</f>
        <v>28.514688991771674</v>
      </c>
      <c r="M59" s="496">
        <f>(M11/'Población e ICE'!N10)*1000000</f>
        <v>32.410165480563506</v>
      </c>
      <c r="N59" s="496">
        <f>(N11/'Población e ICE'!O10)*1000000</f>
        <v>35.561796944777541</v>
      </c>
      <c r="O59" s="496">
        <f>(O11/'Población e ICE'!P10)*1000000</f>
        <v>34.937014348850724</v>
      </c>
      <c r="P59" s="496">
        <f>(P11/'Población e ICE'!Q10)*1000000</f>
        <v>29.020056987972531</v>
      </c>
      <c r="Q59" s="496">
        <f>(Q11/'Población e ICE'!R10)*1000000</f>
        <v>45.511792407374948</v>
      </c>
      <c r="R59" s="496">
        <f>(R11/'Población e ICE'!S10)*1000000</f>
        <v>45.100986284990178</v>
      </c>
      <c r="S59" s="496">
        <f>(S11/'Población e ICE'!T10)*1000000</f>
        <v>44.895541050513948</v>
      </c>
      <c r="T59" s="496">
        <f>(T11/'Población e ICE'!U10)*1000000</f>
        <v>42.621224940414351</v>
      </c>
      <c r="U59" s="496">
        <f>(U11/'Población e ICE'!V10)*1000000</f>
        <v>44.519722932921603</v>
      </c>
      <c r="V59" s="496">
        <f>(V11/'Población e ICE'!W10)*1000000</f>
        <v>39.501697984372527</v>
      </c>
      <c r="W59" s="496">
        <f>(W11/'Población e ICE'!X10)*1000000</f>
        <v>39.11693071189756</v>
      </c>
    </row>
    <row r="60" spans="2:23">
      <c r="B60" s="323" t="s">
        <v>10</v>
      </c>
      <c r="C60" s="496">
        <f>(C12/'Población e ICE'!D11)*1000000</f>
        <v>31.622114179937196</v>
      </c>
      <c r="D60" s="496">
        <f>(D12/'Población e ICE'!E11)*1000000</f>
        <v>33.556581164030995</v>
      </c>
      <c r="E60" s="496">
        <f>(E12/'Población e ICE'!F11)*1000000</f>
        <v>34.596773771113689</v>
      </c>
      <c r="F60" s="496">
        <f>(F12/'Población e ICE'!G11)*1000000</f>
        <v>44.315842281451346</v>
      </c>
      <c r="G60" s="496">
        <f>(G12/'Población e ICE'!H11)*1000000</f>
        <v>32.852371089336117</v>
      </c>
      <c r="H60" s="496">
        <f>(H12/'Población e ICE'!I11)*1000000</f>
        <v>32.734161637912692</v>
      </c>
      <c r="I60" s="496">
        <f>(I12/'Población e ICE'!J11)*1000000</f>
        <v>35.022962111104867</v>
      </c>
      <c r="J60" s="496">
        <f>(J12/'Población e ICE'!K11)*1000000</f>
        <v>32.453334944743752</v>
      </c>
      <c r="K60" s="496">
        <f>(K12/'Población e ICE'!L11)*1000000</f>
        <v>23.967888238914529</v>
      </c>
      <c r="L60" s="496">
        <f>(L12/'Población e ICE'!M11)*1000000</f>
        <v>27.256651783289286</v>
      </c>
      <c r="M60" s="496">
        <f>(M12/'Población e ICE'!N11)*1000000</f>
        <v>22.004615629128708</v>
      </c>
      <c r="N60" s="496">
        <f>(N12/'Población e ICE'!O11)*1000000</f>
        <v>27.949480421070874</v>
      </c>
      <c r="O60" s="496">
        <f>(O12/'Población e ICE'!P11)*1000000</f>
        <v>29.612862185515045</v>
      </c>
      <c r="P60" s="496">
        <f>(P12/'Población e ICE'!Q11)*1000000</f>
        <v>33.534625359962639</v>
      </c>
      <c r="Q60" s="496">
        <f>(Q12/'Población e ICE'!R11)*1000000</f>
        <v>34.364304266070988</v>
      </c>
      <c r="R60" s="496">
        <f>(R12/'Población e ICE'!S11)*1000000</f>
        <v>39.199596286669149</v>
      </c>
      <c r="S60" s="496">
        <f>(S12/'Población e ICE'!T11)*1000000</f>
        <v>32.20857340418295</v>
      </c>
      <c r="T60" s="496">
        <f>(T12/'Población e ICE'!U11)*1000000</f>
        <v>26.733423352758752</v>
      </c>
      <c r="U60" s="496">
        <f>(U12/'Población e ICE'!V11)*1000000</f>
        <v>25.737888119950487</v>
      </c>
      <c r="V60" s="496">
        <f>(V12/'Población e ICE'!W11)*1000000</f>
        <v>21.172691997527863</v>
      </c>
      <c r="W60" s="496">
        <f>(W12/'Población e ICE'!X11)*1000000</f>
        <v>22.470236143328762</v>
      </c>
    </row>
    <row r="61" spans="2:23">
      <c r="B61" s="323" t="s">
        <v>11</v>
      </c>
      <c r="C61" s="496">
        <f>(C13/'Población e ICE'!D12)*1000000</f>
        <v>38.643445146470334</v>
      </c>
      <c r="D61" s="496">
        <f>(D13/'Población e ICE'!E12)*1000000</f>
        <v>46.438263465843491</v>
      </c>
      <c r="E61" s="496">
        <f>(E13/'Población e ICE'!F12)*1000000</f>
        <v>44.917411583851056</v>
      </c>
      <c r="F61" s="496">
        <f>(F13/'Población e ICE'!G12)*1000000</f>
        <v>40.622240682754594</v>
      </c>
      <c r="G61" s="496">
        <f>(G13/'Población e ICE'!H12)*1000000</f>
        <v>34.057161436849746</v>
      </c>
      <c r="H61" s="496">
        <f>(H13/'Población e ICE'!I12)*1000000</f>
        <v>32.155577040859406</v>
      </c>
      <c r="I61" s="496">
        <f>(I13/'Población e ICE'!J12)*1000000</f>
        <v>38.600374327871464</v>
      </c>
      <c r="J61" s="496">
        <f>(J13/'Población e ICE'!K12)*1000000</f>
        <v>48.581806592993864</v>
      </c>
      <c r="K61" s="496">
        <f>(K13/'Población e ICE'!L12)*1000000</f>
        <v>58.643369724280987</v>
      </c>
      <c r="L61" s="496">
        <f>(L13/'Población e ICE'!M12)*1000000</f>
        <v>55.633622575260588</v>
      </c>
      <c r="M61" s="496">
        <f>(M13/'Población e ICE'!N12)*1000000</f>
        <v>57.618379209340311</v>
      </c>
      <c r="N61" s="496">
        <f>(N13/'Población e ICE'!O12)*1000000</f>
        <v>70.425675632399972</v>
      </c>
      <c r="O61" s="496">
        <f>(O13/'Población e ICE'!P12)*1000000</f>
        <v>63.656753439333329</v>
      </c>
      <c r="P61" s="496">
        <f>(P13/'Población e ICE'!Q12)*1000000</f>
        <v>61.068301244171145</v>
      </c>
      <c r="Q61" s="496">
        <f>(Q13/'Población e ICE'!R12)*1000000</f>
        <v>69.496075875689755</v>
      </c>
      <c r="R61" s="496">
        <f>(R13/'Población e ICE'!S12)*1000000</f>
        <v>69.770200648132118</v>
      </c>
      <c r="S61" s="496">
        <f>(S13/'Población e ICE'!T12)*1000000</f>
        <v>55.975166548564047</v>
      </c>
      <c r="T61" s="496">
        <f>(T13/'Población e ICE'!U12)*1000000</f>
        <v>48.0541512781638</v>
      </c>
      <c r="U61" s="496">
        <f>(U13/'Población e ICE'!V12)*1000000</f>
        <v>43.105099130135414</v>
      </c>
      <c r="V61" s="496">
        <f>(V13/'Población e ICE'!W12)*1000000</f>
        <v>47.102187385761574</v>
      </c>
      <c r="W61" s="496">
        <f>(W13/'Población e ICE'!X12)*1000000</f>
        <v>35.532606679125934</v>
      </c>
    </row>
    <row r="62" spans="2:23">
      <c r="B62" s="323" t="s">
        <v>12</v>
      </c>
      <c r="C62" s="496">
        <f>(C14/'Población e ICE'!D13)*1000000</f>
        <v>55.389286372375459</v>
      </c>
      <c r="D62" s="496">
        <f>(D14/'Población e ICE'!E13)*1000000</f>
        <v>42.725309274086989</v>
      </c>
      <c r="E62" s="496">
        <f>(E14/'Población e ICE'!F13)*1000000</f>
        <v>38.880562418103892</v>
      </c>
      <c r="F62" s="496">
        <f>(F14/'Población e ICE'!G13)*1000000</f>
        <v>39.632540980332791</v>
      </c>
      <c r="G62" s="496">
        <f>(G14/'Población e ICE'!H13)*1000000</f>
        <v>34.254743701773613</v>
      </c>
      <c r="H62" s="496">
        <f>(H14/'Población e ICE'!I13)*1000000</f>
        <v>44.172252711731169</v>
      </c>
      <c r="I62" s="496">
        <f>(I14/'Población e ICE'!J13)*1000000</f>
        <v>48.890425655799156</v>
      </c>
      <c r="J62" s="496">
        <f>(J14/'Población e ICE'!K13)*1000000</f>
        <v>38.454633731452702</v>
      </c>
      <c r="K62" s="496">
        <f>(K14/'Población e ICE'!L13)*1000000</f>
        <v>52.212884917986777</v>
      </c>
      <c r="L62" s="496">
        <f>(L14/'Población e ICE'!M13)*1000000</f>
        <v>40.764453998930783</v>
      </c>
      <c r="M62" s="496">
        <f>(M14/'Población e ICE'!N13)*1000000</f>
        <v>49.267271284312436</v>
      </c>
      <c r="N62" s="496">
        <f>(N14/'Población e ICE'!O13)*1000000</f>
        <v>65.808758047329803</v>
      </c>
      <c r="O62" s="496">
        <f>(O14/'Población e ICE'!P13)*1000000</f>
        <v>60.551517206638501</v>
      </c>
      <c r="P62" s="496">
        <f>(P14/'Población e ICE'!Q13)*1000000</f>
        <v>52.70910058317321</v>
      </c>
      <c r="Q62" s="496">
        <f>(Q14/'Población e ICE'!R13)*1000000</f>
        <v>62.160631823444653</v>
      </c>
      <c r="R62" s="496">
        <f>(R14/'Población e ICE'!S13)*1000000</f>
        <v>52.604963936295192</v>
      </c>
      <c r="S62" s="496">
        <f>(S14/'Población e ICE'!T13)*1000000</f>
        <v>47.713138675841634</v>
      </c>
      <c r="T62" s="496">
        <f>(T14/'Población e ICE'!U13)*1000000</f>
        <v>49.936025547454939</v>
      </c>
      <c r="U62" s="496">
        <f>(U14/'Población e ICE'!V13)*1000000</f>
        <v>45.512518168492235</v>
      </c>
      <c r="V62" s="496">
        <f>(V14/'Población e ICE'!W13)*1000000</f>
        <v>44.983184775302583</v>
      </c>
      <c r="W62" s="496">
        <f>(W14/'Población e ICE'!X13)*1000000</f>
        <v>55.515874770100133</v>
      </c>
    </row>
    <row r="63" spans="2:23">
      <c r="B63" s="323" t="s">
        <v>604</v>
      </c>
      <c r="C63" s="496">
        <v>0</v>
      </c>
      <c r="D63" s="496">
        <v>0</v>
      </c>
      <c r="E63" s="496">
        <v>0</v>
      </c>
      <c r="F63" s="496">
        <v>0</v>
      </c>
      <c r="G63" s="496">
        <v>0</v>
      </c>
      <c r="H63" s="496">
        <v>0</v>
      </c>
      <c r="I63" s="496">
        <v>0</v>
      </c>
      <c r="J63" s="496">
        <v>0</v>
      </c>
      <c r="K63" s="496">
        <v>0</v>
      </c>
      <c r="L63" s="496">
        <v>0</v>
      </c>
      <c r="M63" s="496">
        <v>0</v>
      </c>
      <c r="N63" s="496">
        <v>0</v>
      </c>
      <c r="O63" s="496">
        <v>0</v>
      </c>
      <c r="P63" s="496">
        <v>0</v>
      </c>
      <c r="Q63" s="496">
        <v>0</v>
      </c>
      <c r="R63" s="496">
        <v>0</v>
      </c>
      <c r="S63" s="496">
        <v>0</v>
      </c>
      <c r="T63" s="496">
        <v>0</v>
      </c>
      <c r="U63" s="496">
        <f>(U15/'Población e ICE'!V14)*1000000</f>
        <v>50.970334650030722</v>
      </c>
      <c r="V63" s="496">
        <f>(V15/'Población e ICE'!W14)*1000000</f>
        <v>60.959471870480989</v>
      </c>
      <c r="W63" s="496">
        <f>(W15/'Población e ICE'!X14)*1000000</f>
        <v>48.972170274601787</v>
      </c>
    </row>
    <row r="64" spans="2:23">
      <c r="B64" s="323" t="s">
        <v>13</v>
      </c>
      <c r="C64" s="496">
        <f>(C16/'Población e ICE'!D15)*1000000</f>
        <v>63.320128830189851</v>
      </c>
      <c r="D64" s="496">
        <f>(D16/'Población e ICE'!E15)*1000000</f>
        <v>62.735338669600054</v>
      </c>
      <c r="E64" s="496">
        <f>(E16/'Población e ICE'!F15)*1000000</f>
        <v>62.581517742333354</v>
      </c>
      <c r="F64" s="496">
        <f>(F16/'Población e ICE'!G15)*1000000</f>
        <v>73.625239268453882</v>
      </c>
      <c r="G64" s="496">
        <f>(G16/'Población e ICE'!H15)*1000000</f>
        <v>48.904132694173853</v>
      </c>
      <c r="H64" s="496">
        <f>(H16/'Población e ICE'!I15)*1000000</f>
        <v>40.764576396757185</v>
      </c>
      <c r="I64" s="496">
        <f>(I16/'Población e ICE'!J15)*1000000</f>
        <v>39.899699833526014</v>
      </c>
      <c r="J64" s="496">
        <f>(J16/'Población e ICE'!K15)*1000000</f>
        <v>31.748047700755965</v>
      </c>
      <c r="K64" s="496">
        <f>(K16/'Población e ICE'!L15)*1000000</f>
        <v>31.047027780280533</v>
      </c>
      <c r="L64" s="496">
        <f>(L16/'Población e ICE'!M15)*1000000</f>
        <v>34.878222252577281</v>
      </c>
      <c r="M64" s="496">
        <f>(M16/'Población e ICE'!N15)*1000000</f>
        <v>35.185572485380227</v>
      </c>
      <c r="N64" s="496">
        <f>(N16/'Población e ICE'!O15)*1000000</f>
        <v>34.278837940938423</v>
      </c>
      <c r="O64" s="496">
        <f>(O16/'Población e ICE'!P15)*1000000</f>
        <v>34.826048501920759</v>
      </c>
      <c r="P64" s="496">
        <f>(P16/'Población e ICE'!Q15)*1000000</f>
        <v>36.808915880483582</v>
      </c>
      <c r="Q64" s="496">
        <f>(Q16/'Población e ICE'!R15)*1000000</f>
        <v>45.467607245078611</v>
      </c>
      <c r="R64" s="496">
        <f>(R16/'Población e ICE'!S15)*1000000</f>
        <v>43.488318984274414</v>
      </c>
      <c r="S64" s="496">
        <f>(S16/'Población e ICE'!T15)*1000000</f>
        <v>38.425889012722386</v>
      </c>
      <c r="T64" s="496">
        <f>(T16/'Población e ICE'!U15)*1000000</f>
        <v>40.304651934349451</v>
      </c>
      <c r="U64" s="496">
        <f>(U16/'Población e ICE'!V15)*1000000</f>
        <v>52.449643913415827</v>
      </c>
      <c r="V64" s="496">
        <f>(V16/'Población e ICE'!W15)*1000000</f>
        <v>51.99111173053322</v>
      </c>
      <c r="W64" s="496">
        <f>(W16/'Población e ICE'!X15)*1000000</f>
        <v>43.40953398860016</v>
      </c>
    </row>
    <row r="65" spans="2:23">
      <c r="B65" s="323" t="s">
        <v>14</v>
      </c>
      <c r="C65" s="496">
        <f>(C17/'Población e ICE'!D16)*1000000</f>
        <v>53.637592801689401</v>
      </c>
      <c r="D65" s="496">
        <f>(D17/'Población e ICE'!E16)*1000000</f>
        <v>58.557243467176342</v>
      </c>
      <c r="E65" s="496">
        <f>(E17/'Población e ICE'!F16)*1000000</f>
        <v>56.912681449398647</v>
      </c>
      <c r="F65" s="496">
        <f>(F17/'Población e ICE'!G16)*1000000</f>
        <v>55.84265430591973</v>
      </c>
      <c r="G65" s="496">
        <f>(G17/'Población e ICE'!H16)*1000000</f>
        <v>38.640482288016678</v>
      </c>
      <c r="H65" s="496">
        <f>(H17/'Población e ICE'!I16)*1000000</f>
        <v>46.467501882493622</v>
      </c>
      <c r="I65" s="496">
        <f>(I17/'Población e ICE'!J16)*1000000</f>
        <v>60.82954586582504</v>
      </c>
      <c r="J65" s="496">
        <f>(J17/'Población e ICE'!K16)*1000000</f>
        <v>47.198688167523827</v>
      </c>
      <c r="K65" s="496">
        <f>(K17/'Población e ICE'!L16)*1000000</f>
        <v>52.306410889078585</v>
      </c>
      <c r="L65" s="496">
        <f>(L17/'Población e ICE'!M16)*1000000</f>
        <v>48.374717913516065</v>
      </c>
      <c r="M65" s="496">
        <f>(M17/'Población e ICE'!N16)*1000000</f>
        <v>48.95163510642324</v>
      </c>
      <c r="N65" s="496">
        <f>(N17/'Población e ICE'!O16)*1000000</f>
        <v>66.338021940679141</v>
      </c>
      <c r="O65" s="496">
        <f>(O17/'Población e ICE'!P16)*1000000</f>
        <v>49.364060123814319</v>
      </c>
      <c r="P65" s="496">
        <f>(P17/'Población e ICE'!Q16)*1000000</f>
        <v>45.75243497503989</v>
      </c>
      <c r="Q65" s="496">
        <f>(Q17/'Población e ICE'!R16)*1000000</f>
        <v>71.360832904194822</v>
      </c>
      <c r="R65" s="496">
        <f>(R17/'Población e ICE'!S16)*1000000</f>
        <v>59.692066483178664</v>
      </c>
      <c r="S65" s="496">
        <f>(S17/'Población e ICE'!T16)*1000000</f>
        <v>56.916264506576589</v>
      </c>
      <c r="T65" s="496">
        <f>(T17/'Población e ICE'!U16)*1000000</f>
        <v>50.660433146719633</v>
      </c>
      <c r="U65" s="496">
        <f>(U17/'Población e ICE'!V16)*1000000</f>
        <v>64.584027024854635</v>
      </c>
      <c r="V65" s="496">
        <f>(V17/'Población e ICE'!W16)*1000000</f>
        <v>54.478277799803593</v>
      </c>
      <c r="W65" s="496">
        <f>(W17/'Población e ICE'!X16)*1000000</f>
        <v>67.395061338324311</v>
      </c>
    </row>
    <row r="66" spans="2:23">
      <c r="B66" s="323" t="s">
        <v>15</v>
      </c>
      <c r="C66" s="496">
        <v>0</v>
      </c>
      <c r="D66" s="496">
        <v>0</v>
      </c>
      <c r="E66" s="496">
        <v>0</v>
      </c>
      <c r="F66" s="496">
        <v>0</v>
      </c>
      <c r="G66" s="496">
        <v>0</v>
      </c>
      <c r="H66" s="496">
        <v>0</v>
      </c>
      <c r="I66" s="496">
        <v>0</v>
      </c>
      <c r="J66" s="496">
        <f>(J18/'Población e ICE'!K17)*1000000</f>
        <v>51.413704101748593</v>
      </c>
      <c r="K66" s="496">
        <f>(K18/'Población e ICE'!L17)*1000000</f>
        <v>62.202291482869065</v>
      </c>
      <c r="L66" s="496">
        <f>(L18/'Población e ICE'!M17)*1000000</f>
        <v>61.759094666330824</v>
      </c>
      <c r="M66" s="496">
        <f>(M18/'Población e ICE'!N17)*1000000</f>
        <v>40.966959354378339</v>
      </c>
      <c r="N66" s="496">
        <f>(N18/'Población e ICE'!O17)*1000000</f>
        <v>58.901523003715916</v>
      </c>
      <c r="O66" s="496">
        <f>(O18/'Población e ICE'!P17)*1000000</f>
        <v>56.244305584597704</v>
      </c>
      <c r="P66" s="496">
        <f>(P18/'Población e ICE'!Q17)*1000000</f>
        <v>65.273547838687605</v>
      </c>
      <c r="Q66" s="496">
        <f>(Q18/'Población e ICE'!R17)*1000000</f>
        <v>80.296168038304856</v>
      </c>
      <c r="R66" s="496">
        <f>(R18/'Población e ICE'!S17)*1000000</f>
        <v>78.249596535241949</v>
      </c>
      <c r="S66" s="496">
        <f>(S18/'Población e ICE'!T17)*1000000</f>
        <v>51.710179283041391</v>
      </c>
      <c r="T66" s="496">
        <f>(T18/'Población e ICE'!U17)*1000000</f>
        <v>52.790525923976801</v>
      </c>
      <c r="U66" s="496">
        <f>(U18/'Población e ICE'!V17)*1000000</f>
        <v>54.482563120457158</v>
      </c>
      <c r="V66" s="496">
        <f>(V18/'Población e ICE'!W17)*1000000</f>
        <v>52.723329198758307</v>
      </c>
      <c r="W66" s="496">
        <f>(W18/'Población e ICE'!X17)*1000000</f>
        <v>50.627296847427488</v>
      </c>
    </row>
    <row r="67" spans="2:23">
      <c r="B67" s="323" t="s">
        <v>16</v>
      </c>
      <c r="C67" s="496">
        <f>(C19/'Población e ICE'!D18)*1000000</f>
        <v>47.952235143011158</v>
      </c>
      <c r="D67" s="496">
        <f>(D19/'Población e ICE'!E18)*1000000</f>
        <v>56.698120304577223</v>
      </c>
      <c r="E67" s="496">
        <f>(E19/'Población e ICE'!F18)*1000000</f>
        <v>62.53791096356683</v>
      </c>
      <c r="F67" s="496">
        <f>(F19/'Población e ICE'!G18)*1000000</f>
        <v>67.340953864722451</v>
      </c>
      <c r="G67" s="496">
        <f>(G19/'Población e ICE'!H18)*1000000</f>
        <v>39.277646046167952</v>
      </c>
      <c r="H67" s="496">
        <f>(H19/'Población e ICE'!I18)*1000000</f>
        <v>44.826681048351467</v>
      </c>
      <c r="I67" s="496">
        <f>(I19/'Población e ICE'!J18)*1000000</f>
        <v>45.521157955003922</v>
      </c>
      <c r="J67" s="496">
        <f>(J19/'Población e ICE'!K18)*1000000</f>
        <v>57.937556039523905</v>
      </c>
      <c r="K67" s="496">
        <f>(K19/'Población e ICE'!L18)*1000000</f>
        <v>72.10012687529985</v>
      </c>
      <c r="L67" s="496">
        <f>(L19/'Población e ICE'!M18)*1000000</f>
        <v>69.185022660485018</v>
      </c>
      <c r="M67" s="496">
        <f>(M19/'Población e ICE'!N18)*1000000</f>
        <v>54.834655126624988</v>
      </c>
      <c r="N67" s="496">
        <f>(N19/'Población e ICE'!O18)*1000000</f>
        <v>60.261441182623862</v>
      </c>
      <c r="O67" s="496">
        <f>(O19/'Población e ICE'!P18)*1000000</f>
        <v>56.745262894019199</v>
      </c>
      <c r="P67" s="496">
        <f>(P19/'Población e ICE'!Q18)*1000000</f>
        <v>63.407327880333732</v>
      </c>
      <c r="Q67" s="496">
        <f>(Q19/'Población e ICE'!R18)*1000000</f>
        <v>67.095294283635596</v>
      </c>
      <c r="R67" s="496">
        <f>(R19/'Población e ICE'!S18)*1000000</f>
        <v>65.524846604321226</v>
      </c>
      <c r="S67" s="496">
        <f>(S19/'Población e ICE'!T18)*1000000</f>
        <v>54.138154982831651</v>
      </c>
      <c r="T67" s="496">
        <f>(T19/'Población e ICE'!U18)*1000000</f>
        <v>47.5853658594487</v>
      </c>
      <c r="U67" s="496">
        <f>(U19/'Población e ICE'!V18)*1000000</f>
        <v>55.024981716886373</v>
      </c>
      <c r="V67" s="496">
        <f>(V19/'Población e ICE'!W18)*1000000</f>
        <v>45.849766260275139</v>
      </c>
      <c r="W67" s="496">
        <f>(W19/'Población e ICE'!X18)*1000000</f>
        <v>48.698948646642926</v>
      </c>
    </row>
    <row r="68" spans="2:23">
      <c r="B68" s="323" t="s">
        <v>83</v>
      </c>
      <c r="C68" s="496">
        <f>(C20/'Población e ICE'!D19)*1000000</f>
        <v>124.6233995947528</v>
      </c>
      <c r="D68" s="496">
        <f>(D20/'Población e ICE'!E19)*1000000</f>
        <v>144.34153906936567</v>
      </c>
      <c r="E68" s="496">
        <f>(E20/'Población e ICE'!F19)*1000000</f>
        <v>123.48369559281525</v>
      </c>
      <c r="F68" s="496">
        <f>(F20/'Población e ICE'!G19)*1000000</f>
        <v>102.72932238994575</v>
      </c>
      <c r="G68" s="496">
        <f>(G20/'Población e ICE'!H19)*1000000</f>
        <v>83.378741033265769</v>
      </c>
      <c r="H68" s="496">
        <f>(H20/'Población e ICE'!I19)*1000000</f>
        <v>143.57000745229143</v>
      </c>
      <c r="I68" s="496">
        <f>(I20/'Población e ICE'!J19)*1000000</f>
        <v>143.99156347765739</v>
      </c>
      <c r="J68" s="496">
        <f>(J20/'Población e ICE'!K19)*1000000</f>
        <v>114.66608586604205</v>
      </c>
      <c r="K68" s="496">
        <f>(K20/'Población e ICE'!L19)*1000000</f>
        <v>106.71043132811388</v>
      </c>
      <c r="L68" s="496">
        <f>(L20/'Población e ICE'!M19)*1000000</f>
        <v>123.11178157826069</v>
      </c>
      <c r="M68" s="496">
        <f>(M20/'Población e ICE'!N19)*1000000</f>
        <v>106.68434524014749</v>
      </c>
      <c r="N68" s="496">
        <f>(N20/'Población e ICE'!O19)*1000000</f>
        <v>122.20806429033892</v>
      </c>
      <c r="O68" s="496">
        <f>(O20/'Población e ICE'!P19)*1000000</f>
        <v>141.13922241623101</v>
      </c>
      <c r="P68" s="496">
        <f>(P20/'Población e ICE'!Q19)*1000000</f>
        <v>140.71477105336913</v>
      </c>
      <c r="Q68" s="496">
        <f>(Q20/'Población e ICE'!R19)*1000000</f>
        <v>99.602604090617106</v>
      </c>
      <c r="R68" s="496">
        <f>(R20/'Población e ICE'!S19)*1000000</f>
        <v>111.26514724929912</v>
      </c>
      <c r="S68" s="496">
        <f>(S20/'Población e ICE'!T19)*1000000</f>
        <v>96.977039398601235</v>
      </c>
      <c r="T68" s="496">
        <f>(T20/'Población e ICE'!U19)*1000000</f>
        <v>103.663417034731</v>
      </c>
      <c r="U68" s="496">
        <f>(U20/'Población e ICE'!V19)*1000000</f>
        <v>79.407914691340864</v>
      </c>
      <c r="V68" s="496">
        <f>(V20/'Población e ICE'!W19)*1000000</f>
        <v>97.276753364810332</v>
      </c>
      <c r="W68" s="496">
        <f>(W20/'Población e ICE'!X19)*1000000</f>
        <v>88.739365141099086</v>
      </c>
    </row>
    <row r="69" spans="2:23">
      <c r="B69" s="323" t="s">
        <v>18</v>
      </c>
      <c r="C69" s="496">
        <f>(C21/'Población e ICE'!D20)*1000000</f>
        <v>44.712772945975289</v>
      </c>
      <c r="D69" s="496">
        <f>(D21/'Población e ICE'!E20)*1000000</f>
        <v>37.776628251287171</v>
      </c>
      <c r="E69" s="496">
        <f>(E21/'Población e ICE'!F20)*1000000</f>
        <v>31.926860175587109</v>
      </c>
      <c r="F69" s="496">
        <f>(F21/'Población e ICE'!G20)*1000000</f>
        <v>24.028786866499498</v>
      </c>
      <c r="G69" s="496">
        <f>(G21/'Población e ICE'!H20)*1000000</f>
        <v>18.894075716065871</v>
      </c>
      <c r="H69" s="496">
        <f>(H21/'Población e ICE'!I20)*1000000</f>
        <v>28.14420541301277</v>
      </c>
      <c r="I69" s="496">
        <f>(I21/'Población e ICE'!J20)*1000000</f>
        <v>24.937964097842158</v>
      </c>
      <c r="J69" s="496">
        <f>(J21/'Población e ICE'!K20)*1000000</f>
        <v>45.979246785614272</v>
      </c>
      <c r="K69" s="496">
        <f>(K21/'Población e ICE'!L20)*1000000</f>
        <v>41.594717925816262</v>
      </c>
      <c r="L69" s="496">
        <f>(L21/'Población e ICE'!M20)*1000000</f>
        <v>53.05582808051922</v>
      </c>
      <c r="M69" s="496">
        <f>(M21/'Población e ICE'!N20)*1000000</f>
        <v>38.323514835931768</v>
      </c>
      <c r="N69" s="496">
        <f>(N21/'Población e ICE'!O20)*1000000</f>
        <v>49.411766598572505</v>
      </c>
      <c r="O69" s="496">
        <f>(O21/'Población e ICE'!P20)*1000000</f>
        <v>51.532391826597802</v>
      </c>
      <c r="P69" s="496">
        <f>(P21/'Población e ICE'!Q20)*1000000</f>
        <v>40.912210051370522</v>
      </c>
      <c r="Q69" s="496">
        <f>(Q21/'Población e ICE'!R20)*1000000</f>
        <v>31.797152363343752</v>
      </c>
      <c r="R69" s="496">
        <f>(R21/'Población e ICE'!S20)*1000000</f>
        <v>31.275152016246633</v>
      </c>
      <c r="S69" s="496">
        <f>(S21/'Población e ICE'!T20)*1000000</f>
        <v>28.599815385015773</v>
      </c>
      <c r="T69" s="496">
        <f>(T21/'Población e ICE'!U20)*1000000</f>
        <v>27.222250843984146</v>
      </c>
      <c r="U69" s="496">
        <f>(U21/'Población e ICE'!V20)*1000000</f>
        <v>21.853978875863447</v>
      </c>
      <c r="V69" s="496">
        <f>(V21/'Población e ICE'!W20)*1000000</f>
        <v>20.939291427871051</v>
      </c>
      <c r="W69" s="496">
        <f>(W21/'Población e ICE'!X20)*1000000</f>
        <v>28.708596293305764</v>
      </c>
    </row>
    <row r="70" spans="2:23">
      <c r="B70" s="324"/>
      <c r="C70" s="496"/>
      <c r="D70" s="496"/>
      <c r="E70" s="496"/>
      <c r="F70" s="496"/>
      <c r="G70" s="496"/>
      <c r="H70" s="496"/>
      <c r="I70" s="496"/>
      <c r="J70" s="496"/>
      <c r="K70" s="496"/>
      <c r="L70" s="496"/>
      <c r="M70" s="496"/>
      <c r="N70" s="496"/>
      <c r="O70" s="497"/>
      <c r="P70" s="496"/>
      <c r="Q70" s="497"/>
      <c r="R70" s="497"/>
      <c r="S70" s="497"/>
      <c r="T70" s="496"/>
      <c r="U70" s="485"/>
      <c r="V70" s="485"/>
      <c r="W70" s="485"/>
    </row>
    <row r="71" spans="2:23">
      <c r="B71" s="327" t="s">
        <v>20</v>
      </c>
      <c r="C71" s="498">
        <f>(C23/'Población e ICE'!D22)*1000000</f>
        <v>48.909482746311348</v>
      </c>
      <c r="D71" s="498">
        <f>(D23/'Población e ICE'!E22)*1000000</f>
        <v>50.117980035125079</v>
      </c>
      <c r="E71" s="498">
        <f>(E23/'Población e ICE'!F22)*1000000</f>
        <v>47.938291548434783</v>
      </c>
      <c r="F71" s="498">
        <f>(F23/'Población e ICE'!G22)*1000000</f>
        <v>55.442217705918708</v>
      </c>
      <c r="G71" s="498">
        <f>(G23/'Población e ICE'!H22)*1000000</f>
        <v>41.376266353234968</v>
      </c>
      <c r="H71" s="498">
        <f>(H23/'Población e ICE'!I22)*1000000</f>
        <v>43.667862445546177</v>
      </c>
      <c r="I71" s="498">
        <f>(I23/'Población e ICE'!J22)*1000000</f>
        <v>46.085283370300793</v>
      </c>
      <c r="J71" s="498">
        <f>(J23/'Población e ICE'!K22)*1000000</f>
        <v>40.448405674944127</v>
      </c>
      <c r="K71" s="498">
        <f>(K23/'Población e ICE'!L22)*1000000</f>
        <v>38.188497393415041</v>
      </c>
      <c r="L71" s="498">
        <f>(L23/'Población e ICE'!M22)*1000000</f>
        <v>37.927147440415446</v>
      </c>
      <c r="M71" s="498">
        <f>(M23/'Población e ICE'!N22)*1000000</f>
        <v>35.208466806584312</v>
      </c>
      <c r="N71" s="498">
        <f>(N23/'Población e ICE'!O22)*1000000</f>
        <v>42.693388134922586</v>
      </c>
      <c r="O71" s="498">
        <f>(O23/'Población e ICE'!P22)*1000000</f>
        <v>43.694208458836599</v>
      </c>
      <c r="P71" s="498">
        <f>(P23/'Población e ICE'!Q22)*1000000</f>
        <v>41.629479820415085</v>
      </c>
      <c r="Q71" s="498">
        <f>(Q23/'Población e ICE'!R22)*1000000</f>
        <v>49.244996022420743</v>
      </c>
      <c r="R71" s="498">
        <f>(R23/'Población e ICE'!S22)*1000000</f>
        <v>49.816101961860404</v>
      </c>
      <c r="S71" s="498">
        <f>(S23/'Población e ICE'!T22)*1000000</f>
        <v>42.624025986737294</v>
      </c>
      <c r="T71" s="498">
        <f>(T23/'Población e ICE'!U22)*1000000</f>
        <v>39.140797120598016</v>
      </c>
      <c r="U71" s="498">
        <f>(U23/'Población e ICE'!V22)*1000000</f>
        <v>38.680510958543557</v>
      </c>
      <c r="V71" s="498">
        <f>(V23/'Población e ICE'!W22)*1000000</f>
        <v>34.705467872249173</v>
      </c>
      <c r="W71" s="499">
        <f>(W23/'Población e ICE'!X22)*1000000</f>
        <v>35.113027041912694</v>
      </c>
    </row>
    <row r="72" spans="2:23" s="238" customFormat="1" ht="14.25" customHeight="1">
      <c r="B72" s="19" t="s">
        <v>632</v>
      </c>
      <c r="C72" s="184"/>
      <c r="D72" s="184"/>
      <c r="E72" s="191"/>
      <c r="F72" s="191"/>
      <c r="G72" s="321"/>
      <c r="H72" s="321"/>
      <c r="I72" s="321"/>
      <c r="J72" s="321"/>
      <c r="K72" s="321"/>
      <c r="L72" s="321"/>
      <c r="M72" s="321"/>
      <c r="N72" s="321"/>
      <c r="O72" s="321"/>
      <c r="P72" s="216"/>
      <c r="Q72" s="267"/>
      <c r="R72" s="267"/>
      <c r="S72" s="267"/>
      <c r="T72" s="216"/>
    </row>
    <row r="73" spans="2:23" ht="10.5" customHeight="1">
      <c r="B73" s="184"/>
      <c r="C73" s="184"/>
      <c r="D73" s="184"/>
    </row>
    <row r="74" spans="2:23">
      <c r="B74" s="19"/>
    </row>
    <row r="75" spans="2:23">
      <c r="B75" s="184"/>
      <c r="C75" s="184"/>
      <c r="D75" s="184"/>
    </row>
    <row r="78" spans="2:23">
      <c r="B78" s="184"/>
      <c r="C78" s="184"/>
      <c r="D78" s="184"/>
    </row>
  </sheetData>
  <mergeCells count="1">
    <mergeCell ref="B25:V25"/>
  </mergeCells>
  <phoneticPr fontId="14" type="noConversion"/>
  <hyperlinks>
    <hyperlink ref="O3" location="'Indice Regiones'!A1" display="&lt; Volver &gt;" xr:uid="{00000000-0004-0000-0E00-000000000000}"/>
  </hyperlinks>
  <pageMargins left="0.75" right="0.75" top="1" bottom="1" header="0" footer="0"/>
  <pageSetup orientation="portrait" r:id="rId1"/>
  <headerFooter alignWithMargins="0"/>
  <ignoredErrors>
    <ignoredError sqref="D23:F23"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B1:W583"/>
  <sheetViews>
    <sheetView showGridLines="0" zoomScale="90" zoomScaleNormal="90" workbookViewId="0">
      <selection activeCell="B555" sqref="B555"/>
    </sheetView>
  </sheetViews>
  <sheetFormatPr baseColWidth="10" defaultRowHeight="12.75"/>
  <cols>
    <col min="1" max="1" width="3.7109375" style="199" customWidth="1"/>
    <col min="2" max="2" width="21.5703125" style="199" customWidth="1"/>
    <col min="3" max="14" width="11.42578125" style="199"/>
    <col min="15" max="15" width="11.42578125" style="255"/>
    <col min="16" max="16" width="11.42578125" style="199"/>
    <col min="17" max="19" width="11.42578125" style="255"/>
    <col min="20" max="16384" width="11.42578125" style="199"/>
  </cols>
  <sheetData>
    <row r="1" spans="2:23">
      <c r="B1" s="186" t="s">
        <v>0</v>
      </c>
      <c r="C1" s="186"/>
      <c r="D1" s="191"/>
      <c r="E1" s="191"/>
      <c r="F1" s="191"/>
      <c r="G1" s="191"/>
      <c r="H1" s="191"/>
      <c r="I1" s="191"/>
      <c r="J1" s="216"/>
      <c r="K1" s="216"/>
    </row>
    <row r="2" spans="2:23">
      <c r="B2" s="262" t="s">
        <v>215</v>
      </c>
      <c r="C2" s="262"/>
      <c r="D2" s="244"/>
      <c r="E2" s="244"/>
      <c r="F2" s="191"/>
      <c r="G2" s="191"/>
      <c r="H2" s="191"/>
      <c r="I2" s="191"/>
      <c r="J2" s="216"/>
      <c r="K2" s="216"/>
    </row>
    <row r="3" spans="2:23">
      <c r="B3" s="329" t="s">
        <v>218</v>
      </c>
      <c r="C3" s="329"/>
      <c r="D3" s="330"/>
      <c r="E3" s="330"/>
      <c r="F3" s="191"/>
      <c r="G3" s="191"/>
      <c r="H3" s="191"/>
      <c r="I3" s="191"/>
      <c r="J3" s="216"/>
      <c r="K3" s="216"/>
    </row>
    <row r="4" spans="2:23">
      <c r="B4" s="1" t="s">
        <v>787</v>
      </c>
      <c r="C4" s="185"/>
      <c r="D4" s="191"/>
      <c r="E4" s="191"/>
      <c r="F4" s="191"/>
      <c r="G4" s="191"/>
      <c r="H4" s="191"/>
      <c r="I4" s="191"/>
      <c r="J4" s="216"/>
      <c r="K4" s="216"/>
      <c r="M4" s="216"/>
      <c r="N4" s="219"/>
      <c r="O4" s="388" t="s">
        <v>182</v>
      </c>
      <c r="P4" s="219"/>
    </row>
    <row r="5" spans="2:23">
      <c r="B5" s="2" t="s">
        <v>788</v>
      </c>
      <c r="C5" s="185"/>
      <c r="D5" s="191"/>
      <c r="E5" s="191"/>
      <c r="F5" s="191"/>
      <c r="G5" s="191"/>
      <c r="H5" s="191"/>
      <c r="I5" s="191"/>
      <c r="J5" s="216"/>
      <c r="K5" s="216"/>
    </row>
    <row r="6" spans="2:23">
      <c r="B6" s="325" t="s">
        <v>214</v>
      </c>
      <c r="C6" s="326">
        <v>2001</v>
      </c>
      <c r="D6" s="326">
        <v>2002</v>
      </c>
      <c r="E6" s="326">
        <v>2003</v>
      </c>
      <c r="F6" s="326">
        <v>2004</v>
      </c>
      <c r="G6" s="326">
        <v>2005</v>
      </c>
      <c r="H6" s="326">
        <v>2006</v>
      </c>
      <c r="I6" s="326">
        <v>2007</v>
      </c>
      <c r="J6" s="326">
        <v>2008</v>
      </c>
      <c r="K6" s="326">
        <v>2009</v>
      </c>
      <c r="L6" s="326">
        <v>2010</v>
      </c>
      <c r="M6" s="326">
        <v>2011</v>
      </c>
      <c r="N6" s="326">
        <v>2012</v>
      </c>
      <c r="O6" s="326">
        <v>2013</v>
      </c>
      <c r="P6" s="326">
        <v>2014</v>
      </c>
      <c r="Q6" s="326">
        <v>2015</v>
      </c>
      <c r="R6" s="326">
        <v>2016</v>
      </c>
      <c r="S6" s="326">
        <v>2017</v>
      </c>
      <c r="T6" s="326">
        <v>2018</v>
      </c>
      <c r="U6" s="326">
        <v>2019</v>
      </c>
      <c r="V6" s="326">
        <v>2020</v>
      </c>
      <c r="W6" s="333">
        <v>2021</v>
      </c>
    </row>
    <row r="7" spans="2:23">
      <c r="B7" s="323" t="s">
        <v>680</v>
      </c>
      <c r="C7" s="495">
        <v>7.9157659536754927</v>
      </c>
      <c r="D7" s="495">
        <v>4.4500790947855</v>
      </c>
      <c r="E7" s="495">
        <v>4.7551563027436643</v>
      </c>
      <c r="F7" s="495">
        <v>6.1231294966980352</v>
      </c>
      <c r="G7" s="495">
        <v>2.498525862783143</v>
      </c>
      <c r="H7" s="495">
        <v>9.5434404982425711</v>
      </c>
      <c r="I7" s="495">
        <v>4.1479593638158496</v>
      </c>
      <c r="J7" s="496">
        <v>3.7879142521005584</v>
      </c>
      <c r="K7" s="496">
        <v>4.5294997872086054</v>
      </c>
      <c r="L7" s="496">
        <v>5.476779062461147</v>
      </c>
      <c r="M7" s="496">
        <v>5.6775879923203458</v>
      </c>
      <c r="N7" s="496">
        <v>3.5876402627538249</v>
      </c>
      <c r="O7" s="497">
        <v>4.396676808839028</v>
      </c>
      <c r="P7" s="496">
        <v>3.5111790584676936</v>
      </c>
      <c r="Q7" s="497">
        <v>5.1257416162822578</v>
      </c>
      <c r="R7" s="497">
        <v>9.3721216555844435</v>
      </c>
      <c r="S7" s="497">
        <v>7.4726958536753951</v>
      </c>
      <c r="T7" s="496">
        <v>14.415301345909574</v>
      </c>
      <c r="U7" s="496">
        <v>14.613796782174429</v>
      </c>
      <c r="V7" s="496">
        <v>7.2610211211056788</v>
      </c>
      <c r="W7" s="496">
        <v>3.7322298892357133</v>
      </c>
    </row>
    <row r="8" spans="2:23">
      <c r="B8" s="323" t="s">
        <v>624</v>
      </c>
      <c r="C8" s="496">
        <v>0.38745545127163039</v>
      </c>
      <c r="D8" s="496">
        <v>0.35542079519246894</v>
      </c>
      <c r="E8" s="496">
        <v>0.46968139111058055</v>
      </c>
      <c r="F8" s="496">
        <v>0.56365419665964567</v>
      </c>
      <c r="G8" s="496">
        <v>0.48787488211972369</v>
      </c>
      <c r="H8" s="496">
        <v>0.31575217101126363</v>
      </c>
      <c r="I8" s="496">
        <v>0.21503762079984179</v>
      </c>
      <c r="J8" s="496">
        <v>0.26216640193493995</v>
      </c>
      <c r="K8" s="496">
        <v>0.58281412245521824</v>
      </c>
      <c r="L8" s="496">
        <v>0.28288041863015945</v>
      </c>
      <c r="M8" s="496">
        <v>0.1720834224947666</v>
      </c>
      <c r="N8" s="496">
        <v>0.30398247662216626</v>
      </c>
      <c r="O8" s="497">
        <v>0.57614906149839884</v>
      </c>
      <c r="P8" s="496">
        <v>0.41261698292983495</v>
      </c>
      <c r="Q8" s="497">
        <v>0.49652895412635417</v>
      </c>
      <c r="R8" s="497">
        <v>0.89561945859818659</v>
      </c>
      <c r="S8" s="497">
        <v>1.3522070415247851</v>
      </c>
      <c r="T8" s="496">
        <v>0.86792184909154091</v>
      </c>
      <c r="U8" s="496">
        <v>1.263924370755749</v>
      </c>
      <c r="V8" s="496">
        <v>0.77573837076105678</v>
      </c>
      <c r="W8" s="496">
        <v>0.90100367063100084</v>
      </c>
    </row>
    <row r="9" spans="2:23">
      <c r="B9" s="323" t="s">
        <v>248</v>
      </c>
      <c r="C9" s="496">
        <v>0.25465184757963294</v>
      </c>
      <c r="D9" s="496">
        <v>0.25976871562571907</v>
      </c>
      <c r="E9" s="496">
        <v>0.18284487128063473</v>
      </c>
      <c r="F9" s="496">
        <v>0.21856938157276651</v>
      </c>
      <c r="G9" s="496">
        <v>0.29346530609574029</v>
      </c>
      <c r="H9" s="496">
        <v>0.20802843669618795</v>
      </c>
      <c r="I9" s="496">
        <v>0.30958619428155415</v>
      </c>
      <c r="J9" s="496">
        <v>0.13606710362919844</v>
      </c>
      <c r="K9" s="496">
        <v>0.17520654612935926</v>
      </c>
      <c r="L9" s="496">
        <v>0.33356649773401115</v>
      </c>
      <c r="M9" s="496">
        <v>0.27115761115936832</v>
      </c>
      <c r="N9" s="496">
        <v>0.84605412807868119</v>
      </c>
      <c r="O9" s="497">
        <v>0.69341085355255894</v>
      </c>
      <c r="P9" s="496">
        <v>0.5219401168591904</v>
      </c>
      <c r="Q9" s="497">
        <v>0.63919604675176311</v>
      </c>
      <c r="R9" s="497">
        <v>0.44880098987038436</v>
      </c>
      <c r="S9" s="497">
        <v>0.17840107446911516</v>
      </c>
      <c r="T9" s="496">
        <v>1.2216308733650691</v>
      </c>
      <c r="U9" s="496">
        <v>1.6020537063468543</v>
      </c>
      <c r="V9" s="496">
        <v>0.95543654056090432</v>
      </c>
      <c r="W9" s="496">
        <v>0.7872146864751669</v>
      </c>
    </row>
    <row r="10" spans="2:23">
      <c r="B10" s="323" t="s">
        <v>681</v>
      </c>
      <c r="C10" s="496">
        <v>0.5179631360385083</v>
      </c>
      <c r="D10" s="496">
        <v>0.51201156192506114</v>
      </c>
      <c r="E10" s="496">
        <v>0.46124762627981347</v>
      </c>
      <c r="F10" s="496">
        <v>0.82016345770059584</v>
      </c>
      <c r="G10" s="496">
        <v>1.0190772192930122</v>
      </c>
      <c r="H10" s="496">
        <v>0.81474376688515215</v>
      </c>
      <c r="I10" s="496">
        <v>1.0532012709507945</v>
      </c>
      <c r="J10" s="496">
        <v>0.72647610505038052</v>
      </c>
      <c r="K10" s="496">
        <v>0.34731539449749627</v>
      </c>
      <c r="L10" s="496">
        <v>0.91457043442715535</v>
      </c>
      <c r="M10" s="496">
        <v>0.91677718005785791</v>
      </c>
      <c r="N10" s="496">
        <v>0.4523758350129255</v>
      </c>
      <c r="O10" s="497">
        <v>0.21547041741428377</v>
      </c>
      <c r="P10" s="496">
        <v>0.26431751109206009</v>
      </c>
      <c r="Q10" s="497">
        <v>0.80876377540897915</v>
      </c>
      <c r="R10" s="497">
        <v>0.90362625280121711</v>
      </c>
      <c r="S10" s="497">
        <v>0.79194846629725058</v>
      </c>
      <c r="T10" s="496">
        <v>0.62712431031591087</v>
      </c>
      <c r="U10" s="496">
        <v>0.66008709619405848</v>
      </c>
      <c r="V10" s="496">
        <v>1.4880278811280745</v>
      </c>
      <c r="W10" s="496">
        <v>1.9982711090916274</v>
      </c>
    </row>
    <row r="11" spans="2:23">
      <c r="B11" s="323"/>
      <c r="C11" s="496"/>
      <c r="D11" s="496"/>
      <c r="E11" s="496"/>
      <c r="F11" s="496"/>
      <c r="G11" s="496"/>
      <c r="H11" s="496"/>
      <c r="I11" s="496"/>
      <c r="J11" s="496"/>
      <c r="K11" s="496"/>
      <c r="L11" s="496"/>
      <c r="M11" s="496"/>
      <c r="N11" s="496"/>
      <c r="O11" s="497"/>
      <c r="P11" s="496"/>
      <c r="Q11" s="497"/>
      <c r="R11" s="497"/>
      <c r="S11" s="497"/>
      <c r="T11" s="496"/>
      <c r="U11" s="483"/>
      <c r="V11" s="483"/>
      <c r="W11" s="483"/>
    </row>
    <row r="12" spans="2:23">
      <c r="B12" s="327" t="s">
        <v>2</v>
      </c>
      <c r="C12" s="498">
        <f>SUM(C7:C10)</f>
        <v>9.0758363885652642</v>
      </c>
      <c r="D12" s="498">
        <f t="shared" ref="D12:N12" si="0">SUM(D7:D10)</f>
        <v>5.5772801675287491</v>
      </c>
      <c r="E12" s="498">
        <f t="shared" si="0"/>
        <v>5.8689301914146927</v>
      </c>
      <c r="F12" s="498">
        <f t="shared" si="0"/>
        <v>7.7255165326310431</v>
      </c>
      <c r="G12" s="498">
        <f t="shared" si="0"/>
        <v>4.2989432702916188</v>
      </c>
      <c r="H12" s="498">
        <f t="shared" si="0"/>
        <v>10.881964872835175</v>
      </c>
      <c r="I12" s="498">
        <f t="shared" si="0"/>
        <v>5.7257844498480397</v>
      </c>
      <c r="J12" s="498">
        <f t="shared" si="0"/>
        <v>4.9126238627150771</v>
      </c>
      <c r="K12" s="498">
        <f t="shared" si="0"/>
        <v>5.6348358502906795</v>
      </c>
      <c r="L12" s="498">
        <f t="shared" si="0"/>
        <v>7.007796413252473</v>
      </c>
      <c r="M12" s="498">
        <f t="shared" si="0"/>
        <v>7.037606206032339</v>
      </c>
      <c r="N12" s="498">
        <f t="shared" si="0"/>
        <v>5.1900527024675975</v>
      </c>
      <c r="O12" s="498">
        <f>SUM(O7:O10)</f>
        <v>5.8817071413042692</v>
      </c>
      <c r="P12" s="498">
        <f t="shared" ref="P12:U12" si="1">SUM(P7:P10)</f>
        <v>4.7100536693487793</v>
      </c>
      <c r="Q12" s="498">
        <f t="shared" si="1"/>
        <v>7.0702303925693553</v>
      </c>
      <c r="R12" s="498">
        <f t="shared" si="1"/>
        <v>11.620168356854233</v>
      </c>
      <c r="S12" s="498">
        <f t="shared" si="1"/>
        <v>9.795252435966546</v>
      </c>
      <c r="T12" s="498">
        <f t="shared" si="1"/>
        <v>17.131978378682096</v>
      </c>
      <c r="U12" s="498">
        <f t="shared" si="1"/>
        <v>18.13986195547109</v>
      </c>
      <c r="V12" s="498">
        <f t="shared" ref="V12:W12" si="2">SUM(V7:V10)</f>
        <v>10.480223913555715</v>
      </c>
      <c r="W12" s="499">
        <f t="shared" si="2"/>
        <v>7.4187193554335087</v>
      </c>
    </row>
    <row r="13" spans="2:23">
      <c r="B13" s="187" t="s">
        <v>682</v>
      </c>
      <c r="C13" s="334"/>
      <c r="D13" s="334"/>
      <c r="E13" s="334"/>
      <c r="F13" s="334"/>
      <c r="G13" s="334"/>
      <c r="H13" s="334"/>
      <c r="I13" s="334"/>
      <c r="J13" s="334"/>
      <c r="K13" s="334"/>
      <c r="L13" s="334"/>
      <c r="M13" s="334"/>
      <c r="N13" s="334"/>
      <c r="O13" s="334"/>
      <c r="P13" s="334"/>
    </row>
    <row r="14" spans="2:23">
      <c r="B14" s="197" t="s">
        <v>683</v>
      </c>
    </row>
    <row r="15" spans="2:23" ht="16.5">
      <c r="B15" s="420"/>
    </row>
    <row r="20" spans="2:23">
      <c r="B20" s="186" t="s">
        <v>27</v>
      </c>
      <c r="C20" s="186"/>
      <c r="D20" s="191"/>
      <c r="E20" s="191"/>
      <c r="F20" s="191"/>
      <c r="G20" s="191"/>
      <c r="H20" s="191"/>
      <c r="I20" s="191"/>
      <c r="J20" s="216"/>
      <c r="K20" s="216"/>
    </row>
    <row r="21" spans="2:23">
      <c r="B21" s="262" t="s">
        <v>215</v>
      </c>
      <c r="C21" s="262"/>
      <c r="D21" s="244"/>
      <c r="E21" s="244"/>
      <c r="F21" s="191"/>
      <c r="G21" s="191"/>
      <c r="H21" s="191"/>
      <c r="I21" s="191"/>
      <c r="J21" s="216"/>
      <c r="K21" s="216"/>
    </row>
    <row r="22" spans="2:23">
      <c r="B22" s="329" t="s">
        <v>230</v>
      </c>
      <c r="C22" s="329"/>
      <c r="D22" s="330"/>
      <c r="E22" s="328"/>
      <c r="F22" s="191"/>
      <c r="G22" s="191"/>
      <c r="H22" s="191"/>
      <c r="I22" s="191"/>
      <c r="J22" s="216"/>
      <c r="K22" s="216"/>
    </row>
    <row r="23" spans="2:23">
      <c r="B23" s="1" t="s">
        <v>787</v>
      </c>
      <c r="C23" s="185"/>
      <c r="D23" s="191"/>
      <c r="E23" s="191"/>
      <c r="F23" s="191"/>
      <c r="G23" s="191"/>
      <c r="H23" s="191"/>
      <c r="I23" s="191"/>
      <c r="J23" s="216"/>
      <c r="K23" s="216"/>
      <c r="M23" s="216"/>
      <c r="N23" s="219"/>
      <c r="O23" s="388" t="s">
        <v>182</v>
      </c>
      <c r="P23" s="219"/>
    </row>
    <row r="24" spans="2:23">
      <c r="B24" s="2" t="s">
        <v>788</v>
      </c>
      <c r="C24" s="185"/>
      <c r="D24" s="191"/>
      <c r="E24" s="191"/>
      <c r="F24" s="191"/>
      <c r="G24" s="191"/>
      <c r="H24" s="191"/>
      <c r="I24" s="191"/>
      <c r="J24" s="216"/>
      <c r="K24" s="216"/>
    </row>
    <row r="25" spans="2:23">
      <c r="B25" s="325" t="s">
        <v>214</v>
      </c>
      <c r="C25" s="326">
        <v>2001</v>
      </c>
      <c r="D25" s="326">
        <v>2002</v>
      </c>
      <c r="E25" s="326">
        <v>2003</v>
      </c>
      <c r="F25" s="326">
        <v>2004</v>
      </c>
      <c r="G25" s="326">
        <v>2005</v>
      </c>
      <c r="H25" s="326">
        <v>2006</v>
      </c>
      <c r="I25" s="326">
        <v>2007</v>
      </c>
      <c r="J25" s="326">
        <v>2008</v>
      </c>
      <c r="K25" s="326">
        <v>2009</v>
      </c>
      <c r="L25" s="326">
        <v>2010</v>
      </c>
      <c r="M25" s="326">
        <v>2011</v>
      </c>
      <c r="N25" s="326">
        <v>2012</v>
      </c>
      <c r="O25" s="326">
        <v>2013</v>
      </c>
      <c r="P25" s="326">
        <v>2014</v>
      </c>
      <c r="Q25" s="326">
        <v>2015</v>
      </c>
      <c r="R25" s="326">
        <v>2016</v>
      </c>
      <c r="S25" s="326">
        <v>2017</v>
      </c>
      <c r="T25" s="326">
        <v>2018</v>
      </c>
      <c r="U25" s="326">
        <v>2019</v>
      </c>
      <c r="V25" s="326">
        <v>2020</v>
      </c>
      <c r="W25" s="333">
        <v>2021</v>
      </c>
    </row>
    <row r="26" spans="2:23">
      <c r="B26" s="323" t="s">
        <v>684</v>
      </c>
      <c r="C26" s="495">
        <v>0</v>
      </c>
      <c r="D26" s="495">
        <v>0</v>
      </c>
      <c r="E26" s="495">
        <v>0</v>
      </c>
      <c r="F26" s="495">
        <v>0</v>
      </c>
      <c r="G26" s="495">
        <v>1.2082372678808857</v>
      </c>
      <c r="H26" s="495">
        <v>1.7603153827281908</v>
      </c>
      <c r="I26" s="495">
        <v>2.0309418291973369</v>
      </c>
      <c r="J26" s="496">
        <v>1.8755317521192425</v>
      </c>
      <c r="K26" s="496">
        <v>2.262275063696833</v>
      </c>
      <c r="L26" s="496">
        <v>3.0456489243903064</v>
      </c>
      <c r="M26" s="496">
        <v>3.4931784779091308</v>
      </c>
      <c r="N26" s="496">
        <v>5.3047069975392738</v>
      </c>
      <c r="O26" s="497">
        <v>7.9704286841609244</v>
      </c>
      <c r="P26" s="496">
        <v>4.0670113790610491</v>
      </c>
      <c r="Q26" s="497">
        <v>3.6808001426051384</v>
      </c>
      <c r="R26" s="497">
        <v>2.9161552418373691</v>
      </c>
      <c r="S26" s="497">
        <v>2.64683949756833</v>
      </c>
      <c r="T26" s="496">
        <v>3.742208432423721</v>
      </c>
      <c r="U26" s="496">
        <v>2.509566599671921</v>
      </c>
      <c r="V26" s="496">
        <v>2.4445096793786947</v>
      </c>
      <c r="W26" s="496">
        <v>8.4835352522817971</v>
      </c>
    </row>
    <row r="27" spans="2:23">
      <c r="B27" s="323" t="s">
        <v>249</v>
      </c>
      <c r="C27" s="496">
        <v>0.94022854474649264</v>
      </c>
      <c r="D27" s="496">
        <v>1.2955946855851719</v>
      </c>
      <c r="E27" s="496">
        <v>0.84162033389280044</v>
      </c>
      <c r="F27" s="496">
        <v>1.4716762613167624</v>
      </c>
      <c r="G27" s="496">
        <v>1.4577390112887039</v>
      </c>
      <c r="H27" s="496">
        <v>1.6541729533715248</v>
      </c>
      <c r="I27" s="496">
        <v>2.0007362321611466</v>
      </c>
      <c r="J27" s="496">
        <v>1.1070849172914976</v>
      </c>
      <c r="K27" s="496">
        <v>0.97586988911381611</v>
      </c>
      <c r="L27" s="496">
        <v>0.76507046402186629</v>
      </c>
      <c r="M27" s="496">
        <v>0.99219967729691882</v>
      </c>
      <c r="N27" s="496">
        <v>1.1410587470511597</v>
      </c>
      <c r="O27" s="497">
        <v>2.6532675273895108</v>
      </c>
      <c r="P27" s="496">
        <v>0.85821559310589413</v>
      </c>
      <c r="Q27" s="497">
        <v>1.0443547226550378</v>
      </c>
      <c r="R27" s="497">
        <v>1.2671581942158137</v>
      </c>
      <c r="S27" s="497">
        <v>0.79945530098318551</v>
      </c>
      <c r="T27" s="496">
        <v>1.0129184434310192</v>
      </c>
      <c r="U27" s="496">
        <v>1.6017068257752443</v>
      </c>
      <c r="V27" s="496">
        <v>0.53507994602404607</v>
      </c>
      <c r="W27" s="496">
        <v>1.0759721521988226</v>
      </c>
    </row>
    <row r="28" spans="2:23">
      <c r="B28" s="323" t="s">
        <v>644</v>
      </c>
      <c r="C28" s="496">
        <v>0.44826286400342119</v>
      </c>
      <c r="D28" s="496">
        <v>0.30169699101720293</v>
      </c>
      <c r="E28" s="496">
        <v>0.31135887718422484</v>
      </c>
      <c r="F28" s="496">
        <v>0.23076777319924582</v>
      </c>
      <c r="G28" s="496">
        <v>0.33055300430301077</v>
      </c>
      <c r="H28" s="496">
        <v>0.33618726225606543</v>
      </c>
      <c r="I28" s="496">
        <v>0.68211915875937723</v>
      </c>
      <c r="J28" s="496">
        <v>0.65416942167525005</v>
      </c>
      <c r="K28" s="496">
        <v>0.30736151224492481</v>
      </c>
      <c r="L28" s="496">
        <v>0.33023831008492266</v>
      </c>
      <c r="M28" s="496">
        <v>0.39885323210485513</v>
      </c>
      <c r="N28" s="496">
        <v>0.66090200110974517</v>
      </c>
      <c r="O28" s="497">
        <v>2.5652936843075453</v>
      </c>
      <c r="P28" s="496">
        <v>1.874874399173039</v>
      </c>
      <c r="Q28" s="497">
        <v>1.0302743263701999</v>
      </c>
      <c r="R28" s="497">
        <v>0.4083738384375436</v>
      </c>
      <c r="S28" s="497">
        <v>0.68790859640979551</v>
      </c>
      <c r="T28" s="497">
        <v>0.56069008929530617</v>
      </c>
      <c r="U28" s="496">
        <v>0.69486806013636837</v>
      </c>
      <c r="V28" s="496">
        <v>1.1502593534427379</v>
      </c>
      <c r="W28" s="496">
        <v>0.30663168701515936</v>
      </c>
    </row>
    <row r="29" spans="2:23">
      <c r="B29" s="323" t="s">
        <v>617</v>
      </c>
      <c r="C29" s="496">
        <v>0.24094903812821117</v>
      </c>
      <c r="D29" s="496">
        <v>0.39614537053126525</v>
      </c>
      <c r="E29" s="496">
        <v>0.49288663657693116</v>
      </c>
      <c r="F29" s="496">
        <v>0.32034499494903634</v>
      </c>
      <c r="G29" s="496">
        <v>0.31261411323308091</v>
      </c>
      <c r="H29" s="496">
        <v>0.82261068288248007</v>
      </c>
      <c r="I29" s="496">
        <v>1.1050248402846181</v>
      </c>
      <c r="J29" s="496">
        <v>1.163463038039797</v>
      </c>
      <c r="K29" s="496">
        <v>1.0646475771393888</v>
      </c>
      <c r="L29" s="496">
        <v>0.82525962825974875</v>
      </c>
      <c r="M29" s="496">
        <v>0.89529293690213163</v>
      </c>
      <c r="N29" s="496">
        <v>1.5988255591904512</v>
      </c>
      <c r="O29" s="497">
        <v>0.87384497468571609</v>
      </c>
      <c r="P29" s="496">
        <v>1.0978565990317575</v>
      </c>
      <c r="Q29" s="497">
        <v>1.5917241971634006</v>
      </c>
      <c r="R29" s="497">
        <v>2.2192065726473822</v>
      </c>
      <c r="S29" s="497">
        <v>1.2284080284866543</v>
      </c>
      <c r="T29" s="496">
        <v>1.5570711336761991</v>
      </c>
      <c r="U29" s="496">
        <v>1.2183266792990897</v>
      </c>
      <c r="V29" s="496">
        <v>1.3101885383025857</v>
      </c>
      <c r="W29" s="496">
        <v>0.83840558036008273</v>
      </c>
    </row>
    <row r="30" spans="2:23">
      <c r="B30" s="323" t="s">
        <v>250</v>
      </c>
      <c r="C30" s="496">
        <v>9.1208976240022768</v>
      </c>
      <c r="D30" s="496">
        <v>6.2137557783668029</v>
      </c>
      <c r="E30" s="496">
        <v>6.7856790122697284</v>
      </c>
      <c r="F30" s="496">
        <v>11.661583496430726</v>
      </c>
      <c r="G30" s="496">
        <v>9.2168127110018023</v>
      </c>
      <c r="H30" s="496">
        <v>7.6907482657378576</v>
      </c>
      <c r="I30" s="496">
        <v>7.2716006196179999</v>
      </c>
      <c r="J30" s="496">
        <v>10.253367637057966</v>
      </c>
      <c r="K30" s="496">
        <v>3.1766712239467321</v>
      </c>
      <c r="L30" s="496">
        <v>2.2748672903626042</v>
      </c>
      <c r="M30" s="496">
        <v>3.3661561766924324</v>
      </c>
      <c r="N30" s="496">
        <v>7.3465890518307075</v>
      </c>
      <c r="O30" s="497">
        <v>37.057515971635802</v>
      </c>
      <c r="P30" s="496">
        <v>5.0967790301848694</v>
      </c>
      <c r="Q30" s="497">
        <v>6.2806746643755194</v>
      </c>
      <c r="R30" s="497">
        <v>13.468811010455401</v>
      </c>
      <c r="S30" s="497">
        <v>7.0427047497727751</v>
      </c>
      <c r="T30" s="496">
        <v>6.2165202254265797</v>
      </c>
      <c r="U30" s="496">
        <v>5.0430116670758149</v>
      </c>
      <c r="V30" s="496">
        <v>4.1884465191683722</v>
      </c>
      <c r="W30" s="496">
        <v>2.7498988620648785</v>
      </c>
    </row>
    <row r="31" spans="2:23">
      <c r="B31" s="323" t="s">
        <v>685</v>
      </c>
      <c r="C31" s="496">
        <v>1.0983637872456422</v>
      </c>
      <c r="D31" s="496">
        <v>0.82480161847341404</v>
      </c>
      <c r="E31" s="496">
        <v>0.817151085888841</v>
      </c>
      <c r="F31" s="496">
        <v>0.69154863845099246</v>
      </c>
      <c r="G31" s="496">
        <v>0.48453367758668425</v>
      </c>
      <c r="H31" s="496">
        <v>0.68007081800912939</v>
      </c>
      <c r="I31" s="496">
        <v>0.6098197193044127</v>
      </c>
      <c r="J31" s="496">
        <v>0.64174246984098415</v>
      </c>
      <c r="K31" s="496">
        <v>0.48977620849863229</v>
      </c>
      <c r="L31" s="496">
        <v>1.0244139395976719</v>
      </c>
      <c r="M31" s="496">
        <v>0.53768962265810682</v>
      </c>
      <c r="N31" s="496">
        <v>1.2025018749603849</v>
      </c>
      <c r="O31" s="497">
        <v>1.2866933339346076</v>
      </c>
      <c r="P31" s="496">
        <v>0.81748734779335086</v>
      </c>
      <c r="Q31" s="497">
        <v>0.69482918136704119</v>
      </c>
      <c r="R31" s="497">
        <v>1.7603768793679107</v>
      </c>
      <c r="S31" s="497">
        <v>1.2928808395777422</v>
      </c>
      <c r="T31" s="496">
        <v>1.3630109744942531</v>
      </c>
      <c r="U31" s="496">
        <v>0.9016159742324138</v>
      </c>
      <c r="V31" s="496">
        <v>0.70513662547848244</v>
      </c>
      <c r="W31" s="496">
        <v>0.64598097514718089</v>
      </c>
    </row>
    <row r="32" spans="2:23">
      <c r="B32" s="323" t="s">
        <v>645</v>
      </c>
      <c r="C32" s="496">
        <v>0.86440199571287823</v>
      </c>
      <c r="D32" s="496">
        <v>0.96752239462929468</v>
      </c>
      <c r="E32" s="496">
        <v>1.1057225111625635</v>
      </c>
      <c r="F32" s="496">
        <v>1.1813092597377497</v>
      </c>
      <c r="G32" s="496">
        <v>0.78971451243271873</v>
      </c>
      <c r="H32" s="496">
        <v>1.4307306018687982</v>
      </c>
      <c r="I32" s="496">
        <v>3.0859464193741717</v>
      </c>
      <c r="J32" s="496">
        <v>1.6570832403779432</v>
      </c>
      <c r="K32" s="496">
        <v>1.598026912758955</v>
      </c>
      <c r="L32" s="496">
        <v>2.0252953737245223</v>
      </c>
      <c r="M32" s="496">
        <v>1.023486600694627</v>
      </c>
      <c r="N32" s="496">
        <v>2.9880977403750446</v>
      </c>
      <c r="O32" s="497">
        <v>1.8101950342347575</v>
      </c>
      <c r="P32" s="496">
        <v>0.91846819602189655</v>
      </c>
      <c r="Q32" s="497">
        <v>0.88653672454774324</v>
      </c>
      <c r="R32" s="497">
        <v>0.27265269752563343</v>
      </c>
      <c r="S32" s="497">
        <v>0.52376522582037732</v>
      </c>
      <c r="T32" s="496">
        <v>2.4274649545965299</v>
      </c>
      <c r="U32" s="496">
        <v>1.7920485803600426</v>
      </c>
      <c r="V32" s="496">
        <v>0.67548408087894318</v>
      </c>
      <c r="W32" s="496">
        <v>0.90141564133970786</v>
      </c>
    </row>
    <row r="33" spans="2:23">
      <c r="B33" s="323"/>
      <c r="C33" s="496"/>
      <c r="D33" s="496"/>
      <c r="E33" s="496"/>
      <c r="F33" s="496"/>
      <c r="G33" s="496"/>
      <c r="H33" s="496"/>
      <c r="I33" s="496"/>
      <c r="J33" s="496"/>
      <c r="K33" s="496"/>
      <c r="L33" s="496"/>
      <c r="M33" s="496"/>
      <c r="N33" s="496"/>
      <c r="O33" s="497"/>
      <c r="P33" s="496"/>
      <c r="Q33" s="497"/>
      <c r="R33" s="497"/>
      <c r="S33" s="497"/>
      <c r="T33" s="496"/>
      <c r="U33" s="483"/>
      <c r="V33" s="483"/>
      <c r="W33" s="483"/>
    </row>
    <row r="34" spans="2:23">
      <c r="B34" s="327" t="s">
        <v>2</v>
      </c>
      <c r="C34" s="498">
        <f>SUM(C26:C32)</f>
        <v>12.713103853838922</v>
      </c>
      <c r="D34" s="498">
        <f>SUM(D26:D32)</f>
        <v>9.9995168386031512</v>
      </c>
      <c r="E34" s="498">
        <f t="shared" ref="E34:N34" si="3">SUM(E26:E32)</f>
        <v>10.35441845697509</v>
      </c>
      <c r="F34" s="498">
        <f t="shared" si="3"/>
        <v>15.557230424084514</v>
      </c>
      <c r="G34" s="498">
        <f t="shared" si="3"/>
        <v>13.800204297726886</v>
      </c>
      <c r="H34" s="498">
        <f t="shared" si="3"/>
        <v>14.374835966854048</v>
      </c>
      <c r="I34" s="498">
        <f t="shared" si="3"/>
        <v>16.786188818699063</v>
      </c>
      <c r="J34" s="498">
        <f t="shared" si="3"/>
        <v>17.352442476402683</v>
      </c>
      <c r="K34" s="498">
        <f t="shared" si="3"/>
        <v>9.8746283873992819</v>
      </c>
      <c r="L34" s="498">
        <f t="shared" si="3"/>
        <v>10.290793930441641</v>
      </c>
      <c r="M34" s="498">
        <f t="shared" si="3"/>
        <v>10.706856724258202</v>
      </c>
      <c r="N34" s="498">
        <f t="shared" si="3"/>
        <v>20.242681972056772</v>
      </c>
      <c r="O34" s="498">
        <f t="shared" ref="O34:U34" si="4">SUM(O26:O32)</f>
        <v>54.217239210348865</v>
      </c>
      <c r="P34" s="498">
        <f t="shared" si="4"/>
        <v>14.730692544371855</v>
      </c>
      <c r="Q34" s="498">
        <f t="shared" si="4"/>
        <v>15.209193959084081</v>
      </c>
      <c r="R34" s="498">
        <f t="shared" si="4"/>
        <v>22.312734434487052</v>
      </c>
      <c r="S34" s="498">
        <f t="shared" si="4"/>
        <v>14.221962238618859</v>
      </c>
      <c r="T34" s="498">
        <f t="shared" si="4"/>
        <v>16.879884253343608</v>
      </c>
      <c r="U34" s="498">
        <f t="shared" si="4"/>
        <v>13.761144386550894</v>
      </c>
      <c r="V34" s="498">
        <f>SUM(V26:V32)</f>
        <v>11.009104742673863</v>
      </c>
      <c r="W34" s="499">
        <f>SUM(W26:W32)</f>
        <v>15.001840150407629</v>
      </c>
    </row>
    <row r="35" spans="2:23">
      <c r="B35" s="187" t="s">
        <v>682</v>
      </c>
    </row>
    <row r="36" spans="2:23">
      <c r="B36" s="197" t="s">
        <v>686</v>
      </c>
    </row>
    <row r="37" spans="2:23">
      <c r="B37" s="187"/>
    </row>
    <row r="42" spans="2:23">
      <c r="B42" s="186" t="s">
        <v>30</v>
      </c>
      <c r="C42" s="186"/>
      <c r="D42" s="191"/>
      <c r="E42" s="191"/>
      <c r="F42" s="191"/>
      <c r="G42" s="191"/>
      <c r="H42" s="191"/>
      <c r="I42" s="191"/>
      <c r="J42" s="216"/>
      <c r="K42" s="216"/>
    </row>
    <row r="43" spans="2:23">
      <c r="B43" s="262" t="s">
        <v>215</v>
      </c>
      <c r="C43" s="262"/>
      <c r="D43" s="244"/>
      <c r="E43" s="244"/>
      <c r="F43" s="191"/>
      <c r="G43" s="191"/>
      <c r="H43" s="191"/>
      <c r="I43" s="191"/>
      <c r="J43" s="216"/>
      <c r="K43" s="216"/>
    </row>
    <row r="44" spans="2:23">
      <c r="B44" s="329" t="s">
        <v>219</v>
      </c>
      <c r="C44" s="329"/>
      <c r="D44" s="330"/>
      <c r="E44" s="328"/>
      <c r="F44" s="191"/>
      <c r="G44" s="191"/>
      <c r="H44" s="191"/>
      <c r="I44" s="191"/>
      <c r="J44" s="216"/>
      <c r="K44" s="216"/>
    </row>
    <row r="45" spans="2:23">
      <c r="B45" s="1" t="s">
        <v>787</v>
      </c>
      <c r="C45" s="185"/>
      <c r="D45" s="191"/>
      <c r="E45" s="191"/>
      <c r="F45" s="191"/>
      <c r="G45" s="191"/>
      <c r="H45" s="191"/>
      <c r="I45" s="191"/>
      <c r="J45" s="216"/>
      <c r="K45" s="216"/>
      <c r="M45" s="216"/>
      <c r="N45" s="219"/>
      <c r="O45" s="388" t="s">
        <v>182</v>
      </c>
      <c r="P45" s="219"/>
    </row>
    <row r="46" spans="2:23">
      <c r="B46" s="2" t="s">
        <v>788</v>
      </c>
      <c r="C46" s="185"/>
      <c r="D46" s="191"/>
      <c r="E46" s="191"/>
      <c r="F46" s="191"/>
      <c r="G46" s="191"/>
      <c r="H46" s="191"/>
      <c r="I46" s="191"/>
      <c r="J46" s="216"/>
      <c r="K46" s="216"/>
    </row>
    <row r="47" spans="2:23">
      <c r="B47" s="325" t="s">
        <v>214</v>
      </c>
      <c r="C47" s="326">
        <v>2001</v>
      </c>
      <c r="D47" s="326">
        <v>2002</v>
      </c>
      <c r="E47" s="326">
        <v>2003</v>
      </c>
      <c r="F47" s="326">
        <v>2004</v>
      </c>
      <c r="G47" s="326">
        <v>2005</v>
      </c>
      <c r="H47" s="326">
        <v>2006</v>
      </c>
      <c r="I47" s="326">
        <v>2007</v>
      </c>
      <c r="J47" s="326">
        <v>2008</v>
      </c>
      <c r="K47" s="326">
        <v>2009</v>
      </c>
      <c r="L47" s="326">
        <v>2010</v>
      </c>
      <c r="M47" s="326">
        <v>2011</v>
      </c>
      <c r="N47" s="326">
        <v>2012</v>
      </c>
      <c r="O47" s="326">
        <v>2013</v>
      </c>
      <c r="P47" s="326">
        <v>2014</v>
      </c>
      <c r="Q47" s="326">
        <v>2015</v>
      </c>
      <c r="R47" s="326">
        <v>2016</v>
      </c>
      <c r="S47" s="326">
        <v>2017</v>
      </c>
      <c r="T47" s="326">
        <v>2018</v>
      </c>
      <c r="U47" s="326">
        <v>2019</v>
      </c>
      <c r="V47" s="326">
        <v>2020</v>
      </c>
      <c r="W47" s="333">
        <v>2021</v>
      </c>
    </row>
    <row r="48" spans="2:23">
      <c r="B48" s="323" t="s">
        <v>6</v>
      </c>
      <c r="C48" s="495">
        <v>9.8860355649876119</v>
      </c>
      <c r="D48" s="495">
        <v>8.4521183462515328</v>
      </c>
      <c r="E48" s="495">
        <v>9.8266920865884408</v>
      </c>
      <c r="F48" s="495">
        <v>8.79173348712132</v>
      </c>
      <c r="G48" s="495">
        <v>5.1211746868991685</v>
      </c>
      <c r="H48" s="495">
        <v>7.9444486895757747</v>
      </c>
      <c r="I48" s="495">
        <v>8.9439005069817448</v>
      </c>
      <c r="J48" s="496">
        <v>5.9997075597195497</v>
      </c>
      <c r="K48" s="496">
        <v>13.653750712701996</v>
      </c>
      <c r="L48" s="496">
        <v>5.9009321716280496</v>
      </c>
      <c r="M48" s="496">
        <v>7.1943806891696971</v>
      </c>
      <c r="N48" s="496">
        <v>11.448312107014917</v>
      </c>
      <c r="O48" s="497">
        <v>17.25812018224379</v>
      </c>
      <c r="P48" s="496">
        <v>6.8787730999587762</v>
      </c>
      <c r="Q48" s="497">
        <v>9.7642220096094245</v>
      </c>
      <c r="R48" s="497">
        <v>9.751224139285755</v>
      </c>
      <c r="S48" s="497">
        <v>10.778489258580507</v>
      </c>
      <c r="T48" s="496">
        <v>10.278090047589988</v>
      </c>
      <c r="U48" s="496">
        <v>4.5570970553920604</v>
      </c>
      <c r="V48" s="496">
        <v>2.0315690351366009</v>
      </c>
      <c r="W48" s="496">
        <v>3.2770391915919235</v>
      </c>
    </row>
    <row r="49" spans="2:23">
      <c r="B49" s="323" t="s">
        <v>618</v>
      </c>
      <c r="C49" s="496">
        <v>2.0090744676781815</v>
      </c>
      <c r="D49" s="496">
        <v>4.7292277471257647</v>
      </c>
      <c r="E49" s="496">
        <v>5.5574544736597646</v>
      </c>
      <c r="F49" s="496">
        <v>6.4041350216885604</v>
      </c>
      <c r="G49" s="496">
        <v>2.1208877779163977</v>
      </c>
      <c r="H49" s="496">
        <v>2.6504621074374604</v>
      </c>
      <c r="I49" s="496">
        <v>2.9535937173901781</v>
      </c>
      <c r="J49" s="496">
        <v>5.7456354433849111</v>
      </c>
      <c r="K49" s="496">
        <v>2.4668728895053871</v>
      </c>
      <c r="L49" s="496">
        <v>2.7428437557009371</v>
      </c>
      <c r="M49" s="496">
        <v>2.8075188291386817</v>
      </c>
      <c r="N49" s="496">
        <v>2.6959063541731165</v>
      </c>
      <c r="O49" s="497">
        <v>3.4007182552502404</v>
      </c>
      <c r="P49" s="496">
        <v>3.6188280759034117</v>
      </c>
      <c r="Q49" s="497">
        <v>5.9210964507961377</v>
      </c>
      <c r="R49" s="497">
        <v>6.737079779341796</v>
      </c>
      <c r="S49" s="497">
        <v>3.4720181503088807</v>
      </c>
      <c r="T49" s="496">
        <v>0.98573683661634504</v>
      </c>
      <c r="U49" s="496">
        <v>1.795118330776202</v>
      </c>
      <c r="V49" s="496">
        <v>1.3800535004577275</v>
      </c>
      <c r="W49" s="496">
        <v>1.291038994033743</v>
      </c>
    </row>
    <row r="50" spans="2:23">
      <c r="B50" s="323" t="s">
        <v>574</v>
      </c>
      <c r="C50" s="496">
        <v>0.75595043875331536</v>
      </c>
      <c r="D50" s="496">
        <v>0.79094435316165213</v>
      </c>
      <c r="E50" s="496">
        <v>0.24696556023327587</v>
      </c>
      <c r="F50" s="496">
        <v>0.26719142963624182</v>
      </c>
      <c r="G50" s="496">
        <v>0.91775904454235713</v>
      </c>
      <c r="H50" s="496">
        <v>0.38610653092385017</v>
      </c>
      <c r="I50" s="496">
        <v>0.55809178053560626</v>
      </c>
      <c r="J50" s="496">
        <v>0.8133699984100824</v>
      </c>
      <c r="K50" s="496">
        <v>1.3193410953688747</v>
      </c>
      <c r="L50" s="496">
        <v>0.59307194510873906</v>
      </c>
      <c r="M50" s="496">
        <v>1.6934098055179607</v>
      </c>
      <c r="N50" s="496">
        <v>1.4299747660291213</v>
      </c>
      <c r="O50" s="497">
        <v>1.3205685805271887</v>
      </c>
      <c r="P50" s="496">
        <v>0.76811448870894838</v>
      </c>
      <c r="Q50" s="497">
        <v>0.92015440718764441</v>
      </c>
      <c r="R50" s="497">
        <v>0.86033546294391283</v>
      </c>
      <c r="S50" s="497">
        <v>1.2673331424274663</v>
      </c>
      <c r="T50" s="496">
        <v>1.1938916010908127</v>
      </c>
      <c r="U50" s="496">
        <v>1.1163176837805744</v>
      </c>
      <c r="V50" s="496">
        <v>2.8383167897365631</v>
      </c>
      <c r="W50" s="496">
        <v>1.3141285827176103</v>
      </c>
    </row>
    <row r="51" spans="2:23">
      <c r="B51" s="323" t="s">
        <v>575</v>
      </c>
      <c r="C51" s="496">
        <v>0.97737268642338482</v>
      </c>
      <c r="D51" s="496">
        <v>0.99923568355541859</v>
      </c>
      <c r="E51" s="496">
        <v>1.3185918684905971</v>
      </c>
      <c r="F51" s="496">
        <v>1.1206088829575045</v>
      </c>
      <c r="G51" s="496">
        <v>0.6309892631340227</v>
      </c>
      <c r="H51" s="496">
        <v>0.61947850257967163</v>
      </c>
      <c r="I51" s="496">
        <v>0.6791245559234057</v>
      </c>
      <c r="J51" s="496">
        <v>0.56031847647716271</v>
      </c>
      <c r="K51" s="496">
        <v>1.3616556943343345</v>
      </c>
      <c r="L51" s="496">
        <v>1.999859144918422</v>
      </c>
      <c r="M51" s="496">
        <v>1.6695187115221839</v>
      </c>
      <c r="N51" s="496">
        <v>1.7178772332908174</v>
      </c>
      <c r="O51" s="497">
        <v>2.4926968334831634</v>
      </c>
      <c r="P51" s="496">
        <v>3.113004865870725</v>
      </c>
      <c r="Q51" s="497">
        <v>1.0430815480592446</v>
      </c>
      <c r="R51" s="497">
        <v>1.5250109161258181</v>
      </c>
      <c r="S51" s="497">
        <v>1.7220423300482164</v>
      </c>
      <c r="T51" s="497">
        <v>1.8701269173332939</v>
      </c>
      <c r="U51" s="496">
        <v>1.0338987539519071</v>
      </c>
      <c r="V51" s="496">
        <v>1.0119712269771806</v>
      </c>
      <c r="W51" s="496">
        <v>1.0395269008389636</v>
      </c>
    </row>
    <row r="52" spans="2:23">
      <c r="B52" s="323" t="s">
        <v>251</v>
      </c>
      <c r="C52" s="495">
        <v>0.32879854926636826</v>
      </c>
      <c r="D52" s="495">
        <v>0.19590309824057592</v>
      </c>
      <c r="E52" s="495">
        <v>0.47802309973412671</v>
      </c>
      <c r="F52" s="495">
        <v>0.11136692467762985</v>
      </c>
      <c r="G52" s="495">
        <v>0.3851566147924172</v>
      </c>
      <c r="H52" s="495">
        <v>0.25239028678181707</v>
      </c>
      <c r="I52" s="495">
        <v>0.19479672863845798</v>
      </c>
      <c r="J52" s="496">
        <v>0.37057782726422039</v>
      </c>
      <c r="K52" s="496">
        <v>0.40353991641070075</v>
      </c>
      <c r="L52" s="496">
        <v>0.27229234432252591</v>
      </c>
      <c r="M52" s="496">
        <v>0.52219044375827872</v>
      </c>
      <c r="N52" s="496">
        <v>0.24150958597390501</v>
      </c>
      <c r="O52" s="497">
        <v>0.56832008456883709</v>
      </c>
      <c r="P52" s="496">
        <v>0.34144392547250424</v>
      </c>
      <c r="Q52" s="497">
        <v>0.56467378174796268</v>
      </c>
      <c r="R52" s="497">
        <v>0.85975865487219905</v>
      </c>
      <c r="S52" s="497">
        <v>0.27637972740454675</v>
      </c>
      <c r="T52" s="496">
        <v>0.25429375353023459</v>
      </c>
      <c r="U52" s="496">
        <v>0.72854939563294563</v>
      </c>
      <c r="V52" s="496">
        <v>1.0320734723819016</v>
      </c>
      <c r="W52" s="496">
        <v>0.18792406258643171</v>
      </c>
    </row>
    <row r="53" spans="2:23">
      <c r="B53" s="323" t="s">
        <v>252</v>
      </c>
      <c r="C53" s="495">
        <v>1.8512683068916327</v>
      </c>
      <c r="D53" s="495">
        <v>1.8849394025669337</v>
      </c>
      <c r="E53" s="495">
        <v>1.2007032732743004</v>
      </c>
      <c r="F53" s="495">
        <v>0.73875051381104739</v>
      </c>
      <c r="G53" s="495">
        <v>0.82126413953468647</v>
      </c>
      <c r="H53" s="495">
        <v>0.57544266334288618</v>
      </c>
      <c r="I53" s="495">
        <v>0.49145367052966815</v>
      </c>
      <c r="J53" s="496">
        <v>0.5986199263816796</v>
      </c>
      <c r="K53" s="496">
        <v>0.72787576634950635</v>
      </c>
      <c r="L53" s="496">
        <v>1.0799702666280231</v>
      </c>
      <c r="M53" s="496">
        <v>0.90391784199947078</v>
      </c>
      <c r="N53" s="496">
        <v>0.86190628459659679</v>
      </c>
      <c r="O53" s="497">
        <v>0.64066707675372769</v>
      </c>
      <c r="P53" s="496">
        <v>0.52587600915863253</v>
      </c>
      <c r="Q53" s="497">
        <v>0.6042173491891808</v>
      </c>
      <c r="R53" s="497">
        <v>1.4557554253348541</v>
      </c>
      <c r="S53" s="497">
        <v>0.54086509817274486</v>
      </c>
      <c r="T53" s="496">
        <v>2.4621791752422668</v>
      </c>
      <c r="U53" s="496">
        <v>2.1169503261775775</v>
      </c>
      <c r="V53" s="496">
        <v>2.161225724993971</v>
      </c>
      <c r="W53" s="496">
        <v>2.5786750418164814</v>
      </c>
    </row>
    <row r="54" spans="2:23">
      <c r="B54" s="323" t="s">
        <v>687</v>
      </c>
      <c r="C54" s="495">
        <v>1.4222452434807129</v>
      </c>
      <c r="D54" s="495">
        <v>1.6391358027500538</v>
      </c>
      <c r="E54" s="495">
        <v>1.806249004372716</v>
      </c>
      <c r="F54" s="495">
        <v>2.1489991601516105</v>
      </c>
      <c r="G54" s="495">
        <v>1.3636114759305471</v>
      </c>
      <c r="H54" s="495">
        <v>2.1180285014990203</v>
      </c>
      <c r="I54" s="495">
        <v>1.7925539567221189</v>
      </c>
      <c r="J54" s="496">
        <v>4.4812137491350539</v>
      </c>
      <c r="K54" s="496">
        <v>2.3140634351707128</v>
      </c>
      <c r="L54" s="496">
        <v>1.3454198571440232</v>
      </c>
      <c r="M54" s="496">
        <v>1.4010949922139917</v>
      </c>
      <c r="N54" s="496">
        <v>4.4145560434508848</v>
      </c>
      <c r="O54" s="497">
        <v>1.9845163421961578</v>
      </c>
      <c r="P54" s="496">
        <v>1.9209575253000566</v>
      </c>
      <c r="Q54" s="497">
        <v>4.3377930483820828</v>
      </c>
      <c r="R54" s="497">
        <v>3.4433761445765678</v>
      </c>
      <c r="S54" s="497">
        <v>3.4871699876925422</v>
      </c>
      <c r="T54" s="496">
        <v>1.4931364501565834</v>
      </c>
      <c r="U54" s="496">
        <v>1.6660088900697889</v>
      </c>
      <c r="V54" s="496">
        <v>0.95652516322326231</v>
      </c>
      <c r="W54" s="496">
        <v>1.0806298523581861</v>
      </c>
    </row>
    <row r="55" spans="2:23">
      <c r="B55" s="323" t="s">
        <v>253</v>
      </c>
      <c r="C55" s="496">
        <v>1.8243677901523154</v>
      </c>
      <c r="D55" s="496">
        <v>2.7289892458950247</v>
      </c>
      <c r="E55" s="496">
        <v>1.6543987499386534</v>
      </c>
      <c r="F55" s="496">
        <v>2.744219610958293</v>
      </c>
      <c r="G55" s="496">
        <v>2.5860004992232071</v>
      </c>
      <c r="H55" s="496">
        <v>2.1617566108691406</v>
      </c>
      <c r="I55" s="496">
        <v>1.5459582494665558</v>
      </c>
      <c r="J55" s="496">
        <v>3.2355053822367186</v>
      </c>
      <c r="K55" s="496">
        <v>2.6695545645882728</v>
      </c>
      <c r="L55" s="496">
        <v>2.3120941786135423</v>
      </c>
      <c r="M55" s="496">
        <v>2.1215278643112101</v>
      </c>
      <c r="N55" s="496">
        <v>2.2644360071258776</v>
      </c>
      <c r="O55" s="497">
        <v>2.5535892225064387</v>
      </c>
      <c r="P55" s="496">
        <v>2.3185597467631598</v>
      </c>
      <c r="Q55" s="497">
        <v>4.5986101545280995</v>
      </c>
      <c r="R55" s="497">
        <v>4.7741728608310119</v>
      </c>
      <c r="S55" s="497">
        <v>3.3534921360571941</v>
      </c>
      <c r="T55" s="496">
        <v>2.5896298048978768</v>
      </c>
      <c r="U55" s="496">
        <v>2.4568827370574673</v>
      </c>
      <c r="V55" s="496">
        <v>2.9871166872797446</v>
      </c>
      <c r="W55" s="496">
        <v>2.0616572576290388</v>
      </c>
    </row>
    <row r="56" spans="2:23">
      <c r="B56" s="323" t="s">
        <v>576</v>
      </c>
      <c r="C56" s="496">
        <v>3.2378120110867368</v>
      </c>
      <c r="D56" s="496">
        <v>2.949390750071148</v>
      </c>
      <c r="E56" s="496">
        <v>1.5519366506785495</v>
      </c>
      <c r="F56" s="496">
        <v>3.5296677359086157</v>
      </c>
      <c r="G56" s="496">
        <v>1.4708644693316448</v>
      </c>
      <c r="H56" s="496">
        <v>1.1416046814000009</v>
      </c>
      <c r="I56" s="496">
        <v>1.2122075775560495</v>
      </c>
      <c r="J56" s="496">
        <v>6.1162302805558264</v>
      </c>
      <c r="K56" s="496">
        <v>1.696475694025243</v>
      </c>
      <c r="L56" s="496">
        <v>1.0864935144202366</v>
      </c>
      <c r="M56" s="496">
        <v>0.95554543377543899</v>
      </c>
      <c r="N56" s="496">
        <v>0.59594147788785889</v>
      </c>
      <c r="O56" s="497">
        <v>0.88621416026730082</v>
      </c>
      <c r="P56" s="496">
        <v>1.2522332439635691</v>
      </c>
      <c r="Q56" s="497">
        <v>2.1665737085327308</v>
      </c>
      <c r="R56" s="495">
        <v>0</v>
      </c>
      <c r="S56" s="497">
        <v>1.2290299456967382</v>
      </c>
      <c r="T56" s="496">
        <v>0.82501357013798315</v>
      </c>
      <c r="U56" s="496">
        <v>0.83482946167229</v>
      </c>
      <c r="V56" s="496">
        <v>0.99686986558719692</v>
      </c>
      <c r="W56" s="496">
        <v>0.91169458163762551</v>
      </c>
    </row>
    <row r="57" spans="2:23">
      <c r="B57" s="323"/>
      <c r="C57" s="496"/>
      <c r="D57" s="496"/>
      <c r="E57" s="496"/>
      <c r="F57" s="496"/>
      <c r="G57" s="496"/>
      <c r="H57" s="496"/>
      <c r="I57" s="496"/>
      <c r="J57" s="496"/>
      <c r="K57" s="496"/>
      <c r="L57" s="496"/>
      <c r="M57" s="496"/>
      <c r="N57" s="496"/>
      <c r="O57" s="497"/>
      <c r="P57" s="496"/>
      <c r="Q57" s="497"/>
      <c r="R57" s="497"/>
      <c r="S57" s="497"/>
      <c r="T57" s="496"/>
      <c r="U57" s="483"/>
      <c r="V57" s="483"/>
      <c r="W57" s="483"/>
    </row>
    <row r="58" spans="2:23">
      <c r="B58" s="327" t="s">
        <v>2</v>
      </c>
      <c r="C58" s="498">
        <f>SUM(C48:C56)</f>
        <v>22.292925058720257</v>
      </c>
      <c r="D58" s="498">
        <f t="shared" ref="D58:N58" si="5">SUM(D48:D56)</f>
        <v>24.369884429618107</v>
      </c>
      <c r="E58" s="498">
        <f t="shared" si="5"/>
        <v>23.641014766970425</v>
      </c>
      <c r="F58" s="498">
        <f t="shared" si="5"/>
        <v>25.856672766910826</v>
      </c>
      <c r="G58" s="498">
        <f t="shared" si="5"/>
        <v>15.417707971304448</v>
      </c>
      <c r="H58" s="498">
        <f t="shared" si="5"/>
        <v>17.849718574409625</v>
      </c>
      <c r="I58" s="498">
        <f t="shared" si="5"/>
        <v>18.371680743743784</v>
      </c>
      <c r="J58" s="498">
        <f t="shared" si="5"/>
        <v>27.921178643565206</v>
      </c>
      <c r="K58" s="498">
        <f t="shared" si="5"/>
        <v>26.613129768455021</v>
      </c>
      <c r="L58" s="498">
        <f t="shared" si="5"/>
        <v>17.332977178484501</v>
      </c>
      <c r="M58" s="498">
        <f t="shared" si="5"/>
        <v>19.269104611406913</v>
      </c>
      <c r="N58" s="498">
        <f t="shared" si="5"/>
        <v>25.670419859543095</v>
      </c>
      <c r="O58" s="498">
        <f t="shared" ref="O58:U58" si="6">SUM(O48:O56)</f>
        <v>31.105410737796845</v>
      </c>
      <c r="P58" s="498">
        <f t="shared" si="6"/>
        <v>20.737790981099785</v>
      </c>
      <c r="Q58" s="498">
        <f t="shared" si="6"/>
        <v>29.920422458032508</v>
      </c>
      <c r="R58" s="498">
        <f t="shared" si="6"/>
        <v>29.406713383311914</v>
      </c>
      <c r="S58" s="498">
        <f t="shared" si="6"/>
        <v>26.126819776388835</v>
      </c>
      <c r="T58" s="498">
        <f t="shared" si="6"/>
        <v>21.952098156595383</v>
      </c>
      <c r="U58" s="498">
        <f t="shared" si="6"/>
        <v>16.305652634510814</v>
      </c>
      <c r="V58" s="498">
        <f t="shared" ref="V58:W58" si="7">SUM(V48:V56)</f>
        <v>15.395721465774146</v>
      </c>
      <c r="W58" s="499">
        <f t="shared" si="7"/>
        <v>13.742314465210004</v>
      </c>
    </row>
    <row r="59" spans="2:23">
      <c r="B59" s="187" t="s">
        <v>682</v>
      </c>
    </row>
    <row r="60" spans="2:23">
      <c r="B60" s="197" t="s">
        <v>688</v>
      </c>
    </row>
    <row r="61" spans="2:23">
      <c r="B61" s="320" t="s">
        <v>689</v>
      </c>
    </row>
    <row r="62" spans="2:23">
      <c r="B62" s="320"/>
    </row>
    <row r="66" spans="2:23">
      <c r="B66" s="186" t="s">
        <v>38</v>
      </c>
      <c r="C66" s="186"/>
      <c r="D66" s="191"/>
      <c r="E66" s="191"/>
      <c r="F66" s="191"/>
      <c r="G66" s="191"/>
      <c r="H66" s="191"/>
      <c r="I66" s="191"/>
      <c r="J66" s="216"/>
      <c r="K66" s="216"/>
    </row>
    <row r="67" spans="2:23">
      <c r="B67" s="262" t="s">
        <v>215</v>
      </c>
      <c r="C67" s="262"/>
      <c r="D67" s="244"/>
      <c r="E67" s="244"/>
      <c r="F67" s="191"/>
      <c r="G67" s="191"/>
      <c r="H67" s="191"/>
      <c r="I67" s="191"/>
      <c r="J67" s="216"/>
      <c r="K67" s="216"/>
    </row>
    <row r="68" spans="2:23">
      <c r="B68" s="329" t="s">
        <v>220</v>
      </c>
      <c r="C68" s="329"/>
      <c r="D68" s="330"/>
      <c r="E68" s="328"/>
      <c r="F68" s="191"/>
      <c r="G68" s="191"/>
      <c r="H68" s="191"/>
      <c r="I68" s="191"/>
      <c r="J68" s="216"/>
      <c r="K68" s="216"/>
    </row>
    <row r="69" spans="2:23">
      <c r="B69" s="1" t="s">
        <v>787</v>
      </c>
      <c r="C69" s="185"/>
      <c r="D69" s="191"/>
      <c r="E69" s="191"/>
      <c r="F69" s="191"/>
      <c r="G69" s="191"/>
      <c r="H69" s="191"/>
      <c r="I69" s="191"/>
      <c r="J69" s="216"/>
      <c r="K69" s="216"/>
      <c r="M69" s="216"/>
      <c r="N69" s="219"/>
      <c r="O69" s="388" t="s">
        <v>182</v>
      </c>
      <c r="P69" s="219"/>
    </row>
    <row r="70" spans="2:23">
      <c r="B70" s="2" t="s">
        <v>788</v>
      </c>
      <c r="C70" s="185"/>
      <c r="D70" s="191"/>
      <c r="E70" s="191"/>
      <c r="F70" s="191"/>
      <c r="G70" s="191"/>
      <c r="H70" s="191"/>
      <c r="I70" s="191"/>
      <c r="J70" s="216"/>
      <c r="K70" s="216"/>
    </row>
    <row r="71" spans="2:23">
      <c r="B71" s="325" t="s">
        <v>214</v>
      </c>
      <c r="C71" s="326">
        <v>2001</v>
      </c>
      <c r="D71" s="326">
        <v>2002</v>
      </c>
      <c r="E71" s="326">
        <v>2003</v>
      </c>
      <c r="F71" s="326">
        <v>2004</v>
      </c>
      <c r="G71" s="326">
        <v>2005</v>
      </c>
      <c r="H71" s="326">
        <v>2006</v>
      </c>
      <c r="I71" s="326">
        <v>2007</v>
      </c>
      <c r="J71" s="326">
        <v>2008</v>
      </c>
      <c r="K71" s="326">
        <v>2009</v>
      </c>
      <c r="L71" s="326">
        <v>2010</v>
      </c>
      <c r="M71" s="326">
        <v>2011</v>
      </c>
      <c r="N71" s="326">
        <v>2012</v>
      </c>
      <c r="O71" s="326">
        <v>2013</v>
      </c>
      <c r="P71" s="326">
        <v>2014</v>
      </c>
      <c r="Q71" s="326">
        <v>2015</v>
      </c>
      <c r="R71" s="326">
        <v>2016</v>
      </c>
      <c r="S71" s="326">
        <v>2017</v>
      </c>
      <c r="T71" s="326">
        <v>2018</v>
      </c>
      <c r="U71" s="326">
        <v>2019</v>
      </c>
      <c r="V71" s="326">
        <v>2020</v>
      </c>
      <c r="W71" s="333">
        <v>2021</v>
      </c>
    </row>
    <row r="72" spans="2:23">
      <c r="B72" s="323" t="s">
        <v>254</v>
      </c>
      <c r="C72" s="495">
        <v>0.9031150153219355</v>
      </c>
      <c r="D72" s="495">
        <v>1.1064418201628583</v>
      </c>
      <c r="E72" s="495">
        <v>1.6142445404736121</v>
      </c>
      <c r="F72" s="495">
        <v>1.3533079538186479</v>
      </c>
      <c r="G72" s="495">
        <v>0.91646059803098956</v>
      </c>
      <c r="H72" s="495">
        <v>1.18682269081764</v>
      </c>
      <c r="I72" s="495">
        <v>0.94976725182804267</v>
      </c>
      <c r="J72" s="496">
        <v>1.2381632582856261</v>
      </c>
      <c r="K72" s="496">
        <v>0.72121916333229819</v>
      </c>
      <c r="L72" s="496">
        <v>0.72374990496254965</v>
      </c>
      <c r="M72" s="496">
        <v>0.85346161279929966</v>
      </c>
      <c r="N72" s="496">
        <v>0.73422150024638466</v>
      </c>
      <c r="O72" s="497">
        <v>0.70694643885640607</v>
      </c>
      <c r="P72" s="496">
        <v>1.077280792850319</v>
      </c>
      <c r="Q72" s="497">
        <v>0.99962727412165198</v>
      </c>
      <c r="R72" s="497">
        <v>1.7180246211756078</v>
      </c>
      <c r="S72" s="497">
        <v>1.8324531394102148</v>
      </c>
      <c r="T72" s="496">
        <v>1.8270789916168106</v>
      </c>
      <c r="U72" s="496">
        <v>2.1586874927355013</v>
      </c>
      <c r="V72" s="496">
        <v>2.1721814167125757</v>
      </c>
      <c r="W72" s="496">
        <v>1.5025917697261844</v>
      </c>
    </row>
    <row r="73" spans="2:23">
      <c r="B73" s="323" t="s">
        <v>255</v>
      </c>
      <c r="C73" s="496">
        <v>0.56217105494168496</v>
      </c>
      <c r="D73" s="496">
        <v>0.30648983925130796</v>
      </c>
      <c r="E73" s="496">
        <v>0.63654388856834276</v>
      </c>
      <c r="F73" s="496">
        <v>1.3224037608594374</v>
      </c>
      <c r="G73" s="496">
        <v>1.0248480926768684</v>
      </c>
      <c r="H73" s="496">
        <v>1.1325952040165395</v>
      </c>
      <c r="I73" s="496">
        <v>1.1865403339053961</v>
      </c>
      <c r="J73" s="496">
        <v>0.44660725021895498</v>
      </c>
      <c r="K73" s="496">
        <v>0.59268966850289062</v>
      </c>
      <c r="L73" s="496">
        <v>1.5031049503743039</v>
      </c>
      <c r="M73" s="496">
        <v>0.61687843533248654</v>
      </c>
      <c r="N73" s="496">
        <v>1.6965557006290595</v>
      </c>
      <c r="O73" s="497">
        <v>1.0102254213906752</v>
      </c>
      <c r="P73" s="496">
        <v>1.9308005494017006</v>
      </c>
      <c r="Q73" s="497">
        <v>2.7352317052970667</v>
      </c>
      <c r="R73" s="497">
        <v>2.0382782997868643</v>
      </c>
      <c r="S73" s="497">
        <v>1.6493848562099802</v>
      </c>
      <c r="T73" s="496">
        <v>1.0919162698010065</v>
      </c>
      <c r="U73" s="496">
        <v>1.7665807793679535</v>
      </c>
      <c r="V73" s="496">
        <v>2.058731717199318</v>
      </c>
      <c r="W73" s="496">
        <v>1.3650575355275463</v>
      </c>
    </row>
    <row r="74" spans="2:23">
      <c r="B74" s="323" t="s">
        <v>690</v>
      </c>
      <c r="C74" s="496">
        <v>1.8471509589525847</v>
      </c>
      <c r="D74" s="496">
        <v>1.2997143398688378</v>
      </c>
      <c r="E74" s="496">
        <v>1.7164021461252164</v>
      </c>
      <c r="F74" s="496">
        <v>1.3257483704870574</v>
      </c>
      <c r="G74" s="496">
        <v>2.1111494290811401</v>
      </c>
      <c r="H74" s="496">
        <v>1.8387986860493255</v>
      </c>
      <c r="I74" s="496">
        <v>2.4950151028116125</v>
      </c>
      <c r="J74" s="496">
        <v>2.1609045267599392</v>
      </c>
      <c r="K74" s="496">
        <v>0.88406582407363421</v>
      </c>
      <c r="L74" s="496">
        <v>0.92267789954033497</v>
      </c>
      <c r="M74" s="496">
        <v>0.60636609747159098</v>
      </c>
      <c r="N74" s="496">
        <v>1.1560995760909509</v>
      </c>
      <c r="O74" s="497">
        <v>1.0076501587197215</v>
      </c>
      <c r="P74" s="496">
        <v>1.0469349898467575</v>
      </c>
      <c r="Q74" s="497">
        <v>5.1776669776682018</v>
      </c>
      <c r="R74" s="497">
        <v>2.2475098414351962</v>
      </c>
      <c r="S74" s="497">
        <v>1.8044352127360859</v>
      </c>
      <c r="T74" s="496">
        <v>1.2181336961308662</v>
      </c>
      <c r="U74" s="496">
        <v>1.7880414313867172</v>
      </c>
      <c r="V74" s="496">
        <v>4.5545860798726556</v>
      </c>
      <c r="W74" s="496">
        <v>5.6369123328987056</v>
      </c>
    </row>
    <row r="75" spans="2:23">
      <c r="B75" s="323" t="s">
        <v>256</v>
      </c>
      <c r="C75" s="496">
        <v>7.344985202764609</v>
      </c>
      <c r="D75" s="496">
        <v>3.9118056514677626</v>
      </c>
      <c r="E75" s="496">
        <v>6.91544285821751</v>
      </c>
      <c r="F75" s="496">
        <v>6.4519783760233498</v>
      </c>
      <c r="G75" s="496">
        <v>8.8028345183434222</v>
      </c>
      <c r="H75" s="496">
        <v>7.885891656828818</v>
      </c>
      <c r="I75" s="496">
        <v>9.1887912578781421</v>
      </c>
      <c r="J75" s="496">
        <v>5.2594291303792531</v>
      </c>
      <c r="K75" s="496">
        <v>4.8043913408788761</v>
      </c>
      <c r="L75" s="496">
        <v>5.1076164884242514</v>
      </c>
      <c r="M75" s="496">
        <v>4.6211771256494334</v>
      </c>
      <c r="N75" s="496">
        <v>7.4181076443116183</v>
      </c>
      <c r="O75" s="497">
        <v>5.220547210946819</v>
      </c>
      <c r="P75" s="496">
        <v>5.2580593877138586</v>
      </c>
      <c r="Q75" s="497">
        <v>5.8001257585322508</v>
      </c>
      <c r="R75" s="497">
        <v>5.2152103528928713</v>
      </c>
      <c r="S75" s="497">
        <v>6.1213762163264303</v>
      </c>
      <c r="T75" s="496">
        <v>5.6868143203197521</v>
      </c>
      <c r="U75" s="496">
        <v>4.1978942798759125</v>
      </c>
      <c r="V75" s="496">
        <v>3.3651291980838316</v>
      </c>
      <c r="W75" s="496">
        <v>5.6696811687541988</v>
      </c>
    </row>
    <row r="76" spans="2:23">
      <c r="B76" s="323" t="s">
        <v>691</v>
      </c>
      <c r="C76" s="495">
        <v>1.2610870410634893</v>
      </c>
      <c r="D76" s="495">
        <v>0.42943920177581174</v>
      </c>
      <c r="E76" s="495">
        <v>0.62071022092636519</v>
      </c>
      <c r="F76" s="495">
        <v>1.1840707066610667</v>
      </c>
      <c r="G76" s="495">
        <v>0.68056959065520894</v>
      </c>
      <c r="H76" s="495">
        <v>1.4077910160655907</v>
      </c>
      <c r="I76" s="495">
        <v>1.7729223678749886</v>
      </c>
      <c r="J76" s="496">
        <v>1.970583110732685</v>
      </c>
      <c r="K76" s="496">
        <v>2.9918601506068292</v>
      </c>
      <c r="L76" s="496">
        <v>1.6910721136277578</v>
      </c>
      <c r="M76" s="496">
        <v>2.6477710515799111</v>
      </c>
      <c r="N76" s="496">
        <v>2.1454334228747305</v>
      </c>
      <c r="O76" s="497">
        <v>2.9155005234076188</v>
      </c>
      <c r="P76" s="496">
        <v>5.044649874439517</v>
      </c>
      <c r="Q76" s="497">
        <v>8.1761704437436311</v>
      </c>
      <c r="R76" s="497">
        <v>5.8317285281537199</v>
      </c>
      <c r="S76" s="497">
        <v>5.8352819552236728</v>
      </c>
      <c r="T76" s="496">
        <v>2.7020462993959256</v>
      </c>
      <c r="U76" s="496">
        <v>2.4755774182396721</v>
      </c>
      <c r="V76" s="496">
        <v>1.7927214183485058</v>
      </c>
      <c r="W76" s="496">
        <v>0.97351500520236545</v>
      </c>
    </row>
    <row r="77" spans="2:23">
      <c r="B77" s="323" t="s">
        <v>257</v>
      </c>
      <c r="C77" s="495">
        <v>0.38585596108713049</v>
      </c>
      <c r="D77" s="495">
        <v>0.7157771264672339</v>
      </c>
      <c r="E77" s="495">
        <v>1.6914974014486357</v>
      </c>
      <c r="F77" s="495">
        <v>0.71054259076702619</v>
      </c>
      <c r="G77" s="495">
        <v>1.1620079816087341</v>
      </c>
      <c r="H77" s="495">
        <v>1.2982635581756048</v>
      </c>
      <c r="I77" s="495">
        <v>1.1549494598273835</v>
      </c>
      <c r="J77" s="496">
        <v>1.7199664354438668</v>
      </c>
      <c r="K77" s="496">
        <v>0.58963714054785654</v>
      </c>
      <c r="L77" s="496">
        <v>0.73950776408510066</v>
      </c>
      <c r="M77" s="496">
        <v>0.73970905404710741</v>
      </c>
      <c r="N77" s="496">
        <v>1.1077357697827981</v>
      </c>
      <c r="O77" s="497">
        <v>0.56689127681509821</v>
      </c>
      <c r="P77" s="496">
        <v>0.85103755202120623</v>
      </c>
      <c r="Q77" s="497">
        <v>1.9225202609792804</v>
      </c>
      <c r="R77" s="497">
        <v>1.0959981867147115</v>
      </c>
      <c r="S77" s="497">
        <v>1.0222215859215356</v>
      </c>
      <c r="T77" s="496">
        <v>0.96153574700449818</v>
      </c>
      <c r="U77" s="496">
        <v>0.81615180975203339</v>
      </c>
      <c r="V77" s="496">
        <v>0.58182292675534708</v>
      </c>
      <c r="W77" s="496">
        <v>0.72125030884928931</v>
      </c>
    </row>
    <row r="78" spans="2:23">
      <c r="B78" s="323" t="s">
        <v>258</v>
      </c>
      <c r="C78" s="495">
        <v>2.1332148039593948</v>
      </c>
      <c r="D78" s="495">
        <v>1.900858244297156</v>
      </c>
      <c r="E78" s="495">
        <v>0.99987911659877249</v>
      </c>
      <c r="F78" s="495">
        <v>0.70992512437423472</v>
      </c>
      <c r="G78" s="495">
        <v>0.97985167480944957</v>
      </c>
      <c r="H78" s="495">
        <v>1.0718048446134849</v>
      </c>
      <c r="I78" s="495">
        <v>1.0982623931869637</v>
      </c>
      <c r="J78" s="496">
        <v>1.3314820364028168</v>
      </c>
      <c r="K78" s="496">
        <v>0.78052236414096143</v>
      </c>
      <c r="L78" s="496">
        <v>1.3193823357693208</v>
      </c>
      <c r="M78" s="496">
        <v>0.58288113283603593</v>
      </c>
      <c r="N78" s="496">
        <v>1.0232630757010366</v>
      </c>
      <c r="O78" s="497">
        <v>1.0293585765556925</v>
      </c>
      <c r="P78" s="496">
        <v>1.1098566112233867</v>
      </c>
      <c r="Q78" s="497">
        <v>2.0536341633122364</v>
      </c>
      <c r="R78" s="497">
        <v>1.2178678182189955</v>
      </c>
      <c r="S78" s="497">
        <v>1.6663189789765549</v>
      </c>
      <c r="T78" s="496">
        <v>1.4028274017213185</v>
      </c>
      <c r="U78" s="496">
        <v>1.0441973985191948</v>
      </c>
      <c r="V78" s="496">
        <v>0.62840526124053109</v>
      </c>
      <c r="W78" s="496">
        <v>0.41403127477708851</v>
      </c>
    </row>
    <row r="79" spans="2:23">
      <c r="B79" s="323" t="s">
        <v>259</v>
      </c>
      <c r="C79" s="496">
        <v>1.1015895533354354</v>
      </c>
      <c r="D79" s="496">
        <v>1.4293407619561211</v>
      </c>
      <c r="E79" s="496">
        <v>1.1986213867417683</v>
      </c>
      <c r="F79" s="496">
        <v>1.1557495814450338</v>
      </c>
      <c r="G79" s="496">
        <v>2.0414956431190641</v>
      </c>
      <c r="H79" s="496">
        <v>2.1840624559568393</v>
      </c>
      <c r="I79" s="496">
        <v>2.1292363885258712</v>
      </c>
      <c r="J79" s="496">
        <v>2.7103536728587927</v>
      </c>
      <c r="K79" s="496">
        <v>2.3067506812846652</v>
      </c>
      <c r="L79" s="496">
        <v>3.2142615670684274</v>
      </c>
      <c r="M79" s="496">
        <v>2.4634332100211931</v>
      </c>
      <c r="N79" s="496">
        <v>3.3737570754577422</v>
      </c>
      <c r="O79" s="497">
        <v>5.2599566451477049</v>
      </c>
      <c r="P79" s="496">
        <v>3.9801969697422739</v>
      </c>
      <c r="Q79" s="497">
        <v>4.6773008972245069</v>
      </c>
      <c r="R79" s="497">
        <v>2.978373226697645</v>
      </c>
      <c r="S79" s="497">
        <v>1.6048751934232388</v>
      </c>
      <c r="T79" s="496">
        <v>1.3921141891659559</v>
      </c>
      <c r="U79" s="496">
        <v>3.578197869710471</v>
      </c>
      <c r="V79" s="496">
        <v>1.2989394698375512</v>
      </c>
      <c r="W79" s="496">
        <v>1.5653978479328829</v>
      </c>
    </row>
    <row r="80" spans="2:23">
      <c r="B80" s="323" t="s">
        <v>260</v>
      </c>
      <c r="C80" s="496">
        <v>3.0764701351555037</v>
      </c>
      <c r="D80" s="496">
        <v>2.0795034302321795</v>
      </c>
      <c r="E80" s="496">
        <v>2.2192945843023772</v>
      </c>
      <c r="F80" s="496">
        <v>2.3835437694534307</v>
      </c>
      <c r="G80" s="496">
        <v>2.524350521175899</v>
      </c>
      <c r="H80" s="496">
        <v>2.941732996481826</v>
      </c>
      <c r="I80" s="496">
        <v>2.6496688525576495</v>
      </c>
      <c r="J80" s="496">
        <v>2.7460234471988771</v>
      </c>
      <c r="K80" s="496">
        <v>2.8701608059447223</v>
      </c>
      <c r="L80" s="496">
        <v>3.239773234794574</v>
      </c>
      <c r="M80" s="496">
        <v>2.110925750486476</v>
      </c>
      <c r="N80" s="496">
        <v>2.7309650481308689</v>
      </c>
      <c r="O80" s="497">
        <v>2.2754091766388402</v>
      </c>
      <c r="P80" s="496">
        <v>1.8309430734532519</v>
      </c>
      <c r="Q80" s="497">
        <v>5.333100284247112</v>
      </c>
      <c r="R80" s="497">
        <v>2.1033091317171522</v>
      </c>
      <c r="S80" s="497">
        <v>1.9579984924533489</v>
      </c>
      <c r="T80" s="496">
        <v>4.9787742683408824</v>
      </c>
      <c r="U80" s="496">
        <v>2.4828493657360156</v>
      </c>
      <c r="V80" s="496">
        <v>1.611284838405141</v>
      </c>
      <c r="W80" s="496">
        <v>0.78347164908398848</v>
      </c>
    </row>
    <row r="81" spans="2:23">
      <c r="B81" s="323"/>
      <c r="C81" s="496"/>
      <c r="D81" s="496"/>
      <c r="E81" s="496"/>
      <c r="F81" s="496"/>
      <c r="G81" s="496"/>
      <c r="H81" s="496"/>
      <c r="I81" s="496"/>
      <c r="J81" s="496"/>
      <c r="K81" s="496"/>
      <c r="L81" s="496"/>
      <c r="M81" s="496"/>
      <c r="N81" s="496"/>
      <c r="O81" s="497"/>
      <c r="P81" s="496"/>
      <c r="Q81" s="497"/>
      <c r="R81" s="497"/>
      <c r="S81" s="497"/>
      <c r="T81" s="496"/>
      <c r="U81" s="483"/>
      <c r="V81" s="483"/>
      <c r="W81" s="483"/>
    </row>
    <row r="82" spans="2:23">
      <c r="B82" s="327" t="s">
        <v>2</v>
      </c>
      <c r="C82" s="498">
        <f>SUM(C72:C80)</f>
        <v>18.615639726581769</v>
      </c>
      <c r="D82" s="498">
        <f t="shared" ref="D82:N82" si="8">SUM(D72:D80)</f>
        <v>13.179370415479269</v>
      </c>
      <c r="E82" s="498">
        <f t="shared" si="8"/>
        <v>17.612636143402604</v>
      </c>
      <c r="F82" s="498">
        <f t="shared" si="8"/>
        <v>16.597270233889287</v>
      </c>
      <c r="G82" s="498">
        <f t="shared" si="8"/>
        <v>20.243568049500773</v>
      </c>
      <c r="H82" s="498">
        <f t="shared" si="8"/>
        <v>20.94776310900567</v>
      </c>
      <c r="I82" s="498">
        <f t="shared" si="8"/>
        <v>22.625153408396052</v>
      </c>
      <c r="J82" s="498">
        <f t="shared" si="8"/>
        <v>19.58351286828081</v>
      </c>
      <c r="K82" s="498">
        <f t="shared" si="8"/>
        <v>16.541297139312732</v>
      </c>
      <c r="L82" s="498">
        <f t="shared" si="8"/>
        <v>18.461146258646618</v>
      </c>
      <c r="M82" s="498">
        <f t="shared" si="8"/>
        <v>15.242603470223536</v>
      </c>
      <c r="N82" s="498">
        <f t="shared" si="8"/>
        <v>21.386138813225191</v>
      </c>
      <c r="O82" s="498">
        <f t="shared" ref="O82:U82" si="9">SUM(O72:O80)</f>
        <v>19.992485428478574</v>
      </c>
      <c r="P82" s="498">
        <f t="shared" si="9"/>
        <v>22.12975980069227</v>
      </c>
      <c r="Q82" s="498">
        <f t="shared" si="9"/>
        <v>36.875377765125933</v>
      </c>
      <c r="R82" s="498">
        <f t="shared" si="9"/>
        <v>24.446300006792761</v>
      </c>
      <c r="S82" s="498">
        <f t="shared" si="9"/>
        <v>23.494345630681064</v>
      </c>
      <c r="T82" s="498">
        <f t="shared" si="9"/>
        <v>21.261241183497013</v>
      </c>
      <c r="U82" s="498">
        <f t="shared" si="9"/>
        <v>20.30817784532347</v>
      </c>
      <c r="V82" s="498">
        <f t="shared" ref="V82:W82" si="10">SUM(V72:V80)</f>
        <v>18.063802326455459</v>
      </c>
      <c r="W82" s="499">
        <f t="shared" si="10"/>
        <v>18.63190889275225</v>
      </c>
    </row>
    <row r="83" spans="2:23">
      <c r="B83" s="187" t="s">
        <v>682</v>
      </c>
    </row>
    <row r="84" spans="2:23">
      <c r="B84" s="197"/>
    </row>
    <row r="90" spans="2:23">
      <c r="B90" s="186" t="s">
        <v>41</v>
      </c>
      <c r="C90" s="186"/>
      <c r="D90" s="191"/>
      <c r="E90" s="191"/>
      <c r="F90" s="191"/>
      <c r="G90" s="191"/>
      <c r="H90" s="191"/>
      <c r="I90" s="191"/>
      <c r="J90" s="216"/>
      <c r="K90" s="216"/>
    </row>
    <row r="91" spans="2:23">
      <c r="B91" s="262" t="s">
        <v>215</v>
      </c>
      <c r="C91" s="262"/>
      <c r="D91" s="244"/>
      <c r="E91" s="244"/>
      <c r="F91" s="191"/>
      <c r="G91" s="191"/>
      <c r="H91" s="191"/>
      <c r="I91" s="191"/>
      <c r="J91" s="216"/>
      <c r="K91" s="216"/>
    </row>
    <row r="92" spans="2:23">
      <c r="B92" s="329" t="s">
        <v>221</v>
      </c>
      <c r="C92" s="329"/>
      <c r="D92" s="330"/>
      <c r="E92" s="328"/>
      <c r="F92" s="191"/>
      <c r="G92" s="191"/>
      <c r="H92" s="191"/>
      <c r="I92" s="191"/>
      <c r="J92" s="216"/>
      <c r="K92" s="216"/>
    </row>
    <row r="93" spans="2:23">
      <c r="B93" s="1" t="s">
        <v>787</v>
      </c>
      <c r="C93" s="185"/>
      <c r="D93" s="191"/>
      <c r="E93" s="191"/>
      <c r="F93" s="191"/>
      <c r="G93" s="191"/>
      <c r="H93" s="191"/>
      <c r="I93" s="191"/>
      <c r="J93" s="216"/>
      <c r="K93" s="216"/>
      <c r="M93" s="216"/>
      <c r="N93" s="219"/>
      <c r="O93" s="388" t="s">
        <v>182</v>
      </c>
      <c r="P93" s="219"/>
    </row>
    <row r="94" spans="2:23">
      <c r="B94" s="2" t="s">
        <v>788</v>
      </c>
      <c r="C94" s="185"/>
      <c r="D94" s="191"/>
      <c r="E94" s="191"/>
      <c r="F94" s="191"/>
      <c r="G94" s="191"/>
      <c r="H94" s="191"/>
      <c r="I94" s="191"/>
      <c r="J94" s="216"/>
      <c r="K94" s="216"/>
    </row>
    <row r="95" spans="2:23">
      <c r="B95" s="325" t="s">
        <v>214</v>
      </c>
      <c r="C95" s="326">
        <v>2001</v>
      </c>
      <c r="D95" s="326">
        <v>2002</v>
      </c>
      <c r="E95" s="326">
        <v>2003</v>
      </c>
      <c r="F95" s="326">
        <v>2004</v>
      </c>
      <c r="G95" s="326">
        <v>2005</v>
      </c>
      <c r="H95" s="326">
        <v>2006</v>
      </c>
      <c r="I95" s="326">
        <v>2007</v>
      </c>
      <c r="J95" s="326">
        <v>2008</v>
      </c>
      <c r="K95" s="326">
        <v>2009</v>
      </c>
      <c r="L95" s="326">
        <v>2010</v>
      </c>
      <c r="M95" s="326">
        <v>2011</v>
      </c>
      <c r="N95" s="326">
        <v>2012</v>
      </c>
      <c r="O95" s="326">
        <v>2013</v>
      </c>
      <c r="P95" s="326">
        <v>2014</v>
      </c>
      <c r="Q95" s="326">
        <v>2015</v>
      </c>
      <c r="R95" s="326">
        <v>2016</v>
      </c>
      <c r="S95" s="326">
        <v>2017</v>
      </c>
      <c r="T95" s="326">
        <v>2018</v>
      </c>
      <c r="U95" s="326">
        <v>2019</v>
      </c>
      <c r="V95" s="326">
        <v>2020</v>
      </c>
      <c r="W95" s="333">
        <v>2021</v>
      </c>
    </row>
    <row r="96" spans="2:23">
      <c r="B96" s="323" t="s">
        <v>261</v>
      </c>
      <c r="C96" s="495">
        <v>1.2159492749956391</v>
      </c>
      <c r="D96" s="495">
        <v>0.74620622475963971</v>
      </c>
      <c r="E96" s="495">
        <v>0.67498797695309021</v>
      </c>
      <c r="F96" s="495">
        <v>2.9757386349354351</v>
      </c>
      <c r="G96" s="495">
        <v>0.91491295471441003</v>
      </c>
      <c r="H96" s="495">
        <v>1.417607903495254</v>
      </c>
      <c r="I96" s="495">
        <v>1.4682871045594745</v>
      </c>
      <c r="J96" s="496">
        <v>0.64371318903097041</v>
      </c>
      <c r="K96" s="496">
        <v>0.94648574150928311</v>
      </c>
      <c r="L96" s="496">
        <v>0.74019337074081282</v>
      </c>
      <c r="M96" s="496">
        <v>0.57760572619905126</v>
      </c>
      <c r="N96" s="496">
        <v>0.54230772823513418</v>
      </c>
      <c r="O96" s="497">
        <v>0.69170627587904721</v>
      </c>
      <c r="P96" s="496">
        <v>0.5018697230598067</v>
      </c>
      <c r="Q96" s="497">
        <v>1.0341557720941763</v>
      </c>
      <c r="R96" s="497">
        <v>0.93937877052084806</v>
      </c>
      <c r="S96" s="497">
        <v>1.2568476793578669</v>
      </c>
      <c r="T96" s="496">
        <v>0.35969108182177767</v>
      </c>
      <c r="U96" s="496">
        <v>0.36674326927693229</v>
      </c>
      <c r="V96" s="496">
        <v>0.59877407271507677</v>
      </c>
      <c r="W96" s="496">
        <v>0.39212442082526638</v>
      </c>
    </row>
    <row r="97" spans="2:23">
      <c r="B97" s="323" t="s">
        <v>262</v>
      </c>
      <c r="C97" s="496">
        <v>1.1477604829195891</v>
      </c>
      <c r="D97" s="496">
        <v>0.71738327942507496</v>
      </c>
      <c r="E97" s="496">
        <v>0.81674391420305681</v>
      </c>
      <c r="F97" s="496">
        <v>0.66937130384323407</v>
      </c>
      <c r="G97" s="496">
        <v>0.61746705754594178</v>
      </c>
      <c r="H97" s="496">
        <v>0.48648740406403806</v>
      </c>
      <c r="I97" s="496">
        <v>0.18478557463207163</v>
      </c>
      <c r="J97" s="496">
        <v>1.7649309087996072</v>
      </c>
      <c r="K97" s="496">
        <v>1.1091850060409523</v>
      </c>
      <c r="L97" s="496">
        <v>1.2499896232858256</v>
      </c>
      <c r="M97" s="496">
        <v>1.0949397178182583</v>
      </c>
      <c r="N97" s="496">
        <v>0.65263335878848594</v>
      </c>
      <c r="O97" s="497">
        <v>0.98230049624812266</v>
      </c>
      <c r="P97" s="496">
        <v>0.88778749464158591</v>
      </c>
      <c r="Q97" s="497">
        <v>1.5795503065516046</v>
      </c>
      <c r="R97" s="497">
        <v>2.1266922843537506</v>
      </c>
      <c r="S97" s="497">
        <v>1.8797131160767004</v>
      </c>
      <c r="T97" s="496">
        <v>1.0473079771050924</v>
      </c>
      <c r="U97" s="496">
        <v>1.0701795004940762</v>
      </c>
      <c r="V97" s="496">
        <v>1.1474202041003809</v>
      </c>
      <c r="W97" s="496">
        <v>1.6719560275000991</v>
      </c>
    </row>
    <row r="98" spans="2:23">
      <c r="B98" s="323" t="s">
        <v>263</v>
      </c>
      <c r="C98" s="496">
        <v>0.48904221064508596</v>
      </c>
      <c r="D98" s="496">
        <v>0.68543217741863283</v>
      </c>
      <c r="E98" s="496">
        <v>0.79286595029932339</v>
      </c>
      <c r="F98" s="496">
        <v>4.5832677937728556</v>
      </c>
      <c r="G98" s="496">
        <v>5.439628530528072</v>
      </c>
      <c r="H98" s="496">
        <v>1.6668508145120673</v>
      </c>
      <c r="I98" s="496">
        <v>0.49417777548173342</v>
      </c>
      <c r="J98" s="496">
        <v>1.5988972095465983</v>
      </c>
      <c r="K98" s="496">
        <v>1.8428329981496663</v>
      </c>
      <c r="L98" s="496">
        <v>0.76395663055530472</v>
      </c>
      <c r="M98" s="496">
        <v>0.81826729745166937</v>
      </c>
      <c r="N98" s="496">
        <v>1.2084762496522914</v>
      </c>
      <c r="O98" s="497">
        <v>0.81146780803518004</v>
      </c>
      <c r="P98" s="496">
        <v>1.401148732707989</v>
      </c>
      <c r="Q98" s="497">
        <v>1.3963505709559048</v>
      </c>
      <c r="R98" s="497">
        <v>1.9014502967368894</v>
      </c>
      <c r="S98" s="497">
        <v>1.4607212127365417</v>
      </c>
      <c r="T98" s="496">
        <v>1.2860318763017915</v>
      </c>
      <c r="U98" s="496">
        <v>1.042359494913</v>
      </c>
      <c r="V98" s="496">
        <v>1.1153022243129729</v>
      </c>
      <c r="W98" s="496">
        <v>1.0507638679257707</v>
      </c>
    </row>
    <row r="99" spans="2:23">
      <c r="B99" s="323" t="s">
        <v>8</v>
      </c>
      <c r="C99" s="496">
        <v>13.010203415812475</v>
      </c>
      <c r="D99" s="496">
        <v>11.326301624337747</v>
      </c>
      <c r="E99" s="496">
        <v>13.585619655411973</v>
      </c>
      <c r="F99" s="496">
        <v>23.841924522027465</v>
      </c>
      <c r="G99" s="496">
        <v>28.499992667742319</v>
      </c>
      <c r="H99" s="496">
        <v>26.274277652099627</v>
      </c>
      <c r="I99" s="496">
        <v>22.699141410399037</v>
      </c>
      <c r="J99" s="496">
        <v>1.642413410846566</v>
      </c>
      <c r="K99" s="496">
        <v>1.4131421413142191</v>
      </c>
      <c r="L99" s="496">
        <v>4.2318083461501477</v>
      </c>
      <c r="M99" s="496">
        <v>5.5182570317365398</v>
      </c>
      <c r="N99" s="496">
        <v>6.1276219940599512</v>
      </c>
      <c r="O99" s="497">
        <v>5.824089836310911</v>
      </c>
      <c r="P99" s="496">
        <v>4.4519314906012877</v>
      </c>
      <c r="Q99" s="497">
        <v>7.7190517644297616</v>
      </c>
      <c r="R99" s="497">
        <v>7.7357514855545633</v>
      </c>
      <c r="S99" s="497">
        <v>7.6337137155736201</v>
      </c>
      <c r="T99" s="496">
        <v>6.2078145378961329</v>
      </c>
      <c r="U99" s="496">
        <v>4.9926009630191963</v>
      </c>
      <c r="V99" s="496">
        <v>1.7269194514307857</v>
      </c>
      <c r="W99" s="496">
        <v>3.3113988989424055</v>
      </c>
    </row>
    <row r="100" spans="2:23">
      <c r="B100" s="323" t="s">
        <v>264</v>
      </c>
      <c r="C100" s="495">
        <v>2.1518117472528631</v>
      </c>
      <c r="D100" s="495">
        <v>2.3225630329684654</v>
      </c>
      <c r="E100" s="495">
        <v>1.1629885533006097</v>
      </c>
      <c r="F100" s="495">
        <v>2.415950463968433</v>
      </c>
      <c r="G100" s="495">
        <v>1.7599753891468395</v>
      </c>
      <c r="H100" s="495">
        <v>2.4372571059544943</v>
      </c>
      <c r="I100" s="495">
        <v>2.1087659830084458</v>
      </c>
      <c r="J100" s="496">
        <v>1.5807233392359852</v>
      </c>
      <c r="K100" s="496">
        <v>2.2993808708013281</v>
      </c>
      <c r="L100" s="496">
        <v>1.3086944158322147</v>
      </c>
      <c r="M100" s="496">
        <v>3.0208970574761977</v>
      </c>
      <c r="N100" s="496">
        <v>3.4223717597496743</v>
      </c>
      <c r="O100" s="497">
        <v>2.0483825864834362</v>
      </c>
      <c r="P100" s="496">
        <v>2.1876359794896101</v>
      </c>
      <c r="Q100" s="497">
        <v>3.1607196909767628</v>
      </c>
      <c r="R100" s="497">
        <v>3.146300931492882</v>
      </c>
      <c r="S100" s="497">
        <v>2.5448250098385046</v>
      </c>
      <c r="T100" s="496">
        <v>2.291315474229997</v>
      </c>
      <c r="U100" s="496">
        <v>1.4449012269058765</v>
      </c>
      <c r="V100" s="496">
        <v>1.8087165435811965</v>
      </c>
      <c r="W100" s="496">
        <v>2.8276520710682624</v>
      </c>
    </row>
    <row r="101" spans="2:23">
      <c r="B101" s="323" t="s">
        <v>265</v>
      </c>
      <c r="C101" s="496">
        <v>0.93701425825132534</v>
      </c>
      <c r="D101" s="496">
        <v>0.64927361322194577</v>
      </c>
      <c r="E101" s="496">
        <v>0.33995295139634679</v>
      </c>
      <c r="F101" s="496">
        <v>0.30565272516944941</v>
      </c>
      <c r="G101" s="496">
        <v>0.25538082066762191</v>
      </c>
      <c r="H101" s="496">
        <v>0.41268403218050831</v>
      </c>
      <c r="I101" s="496">
        <v>0.19906458414008887</v>
      </c>
      <c r="J101" s="496">
        <v>0.47702582336352689</v>
      </c>
      <c r="K101" s="496">
        <v>0.33227860375326712</v>
      </c>
      <c r="L101" s="496">
        <v>0.67443060158659029</v>
      </c>
      <c r="M101" s="496">
        <v>0.54582717252317992</v>
      </c>
      <c r="N101" s="496">
        <v>0.63644138171334008</v>
      </c>
      <c r="O101" s="497">
        <v>0.91910853906797674</v>
      </c>
      <c r="P101" s="496">
        <v>1.2002072283885583</v>
      </c>
      <c r="Q101" s="497">
        <v>1.7143563485012123</v>
      </c>
      <c r="R101" s="497">
        <v>1.1807605034557422</v>
      </c>
      <c r="S101" s="497">
        <v>1.1868844792954085</v>
      </c>
      <c r="T101" s="496">
        <v>0.84598001545604995</v>
      </c>
      <c r="U101" s="496">
        <v>0.99344307025153988</v>
      </c>
      <c r="V101" s="496">
        <v>1.1417641414457143</v>
      </c>
      <c r="W101" s="496">
        <v>0.87136546946409055</v>
      </c>
    </row>
    <row r="102" spans="2:23">
      <c r="B102" s="323" t="s">
        <v>266</v>
      </c>
      <c r="C102" s="496">
        <v>4.4549322047341864</v>
      </c>
      <c r="D102" s="496">
        <v>4.299009250179064</v>
      </c>
      <c r="E102" s="496">
        <v>5.8188657771799965</v>
      </c>
      <c r="F102" s="496">
        <v>5.591775653119079</v>
      </c>
      <c r="G102" s="496">
        <v>4.0634752417036326</v>
      </c>
      <c r="H102" s="496">
        <v>6.728074791067165</v>
      </c>
      <c r="I102" s="496">
        <v>6.7165526233518014</v>
      </c>
      <c r="J102" s="496">
        <v>2.2828315379519859</v>
      </c>
      <c r="K102" s="496">
        <v>2.120137570413676</v>
      </c>
      <c r="L102" s="496">
        <v>2.0337534079367394</v>
      </c>
      <c r="M102" s="496">
        <v>1.6609472444985578</v>
      </c>
      <c r="N102" s="496">
        <v>1.2072904614583531</v>
      </c>
      <c r="O102" s="497">
        <v>1.6747378434892781</v>
      </c>
      <c r="P102" s="496">
        <v>1.3482156147414623</v>
      </c>
      <c r="Q102" s="497">
        <v>3.0862518458911197</v>
      </c>
      <c r="R102" s="497">
        <v>2.4497534491049033</v>
      </c>
      <c r="S102" s="497">
        <v>1.2343071002073471</v>
      </c>
      <c r="T102" s="496">
        <v>1.6758726491663709</v>
      </c>
      <c r="U102" s="496">
        <v>1.0661124848131232</v>
      </c>
      <c r="V102" s="496">
        <v>0.88125591009916693</v>
      </c>
      <c r="W102" s="496">
        <v>1.5124040696985261</v>
      </c>
    </row>
    <row r="103" spans="2:23">
      <c r="B103" s="323" t="s">
        <v>267</v>
      </c>
      <c r="C103" s="496">
        <v>0.50177308108487373</v>
      </c>
      <c r="D103" s="496">
        <v>0.55688506084971645</v>
      </c>
      <c r="E103" s="496">
        <v>0.79330852821865416</v>
      </c>
      <c r="F103" s="496">
        <v>0.52835227083622083</v>
      </c>
      <c r="G103" s="496">
        <v>0.37085075083005126</v>
      </c>
      <c r="H103" s="496">
        <v>0.66929722584547668</v>
      </c>
      <c r="I103" s="496">
        <v>0.74830370665694734</v>
      </c>
      <c r="J103" s="496">
        <v>0.5150551147609187</v>
      </c>
      <c r="K103" s="496">
        <v>0.76527636587333436</v>
      </c>
      <c r="L103" s="496">
        <v>1.1046987008607507</v>
      </c>
      <c r="M103" s="496">
        <v>0.94208117672261638</v>
      </c>
      <c r="N103" s="496">
        <v>1.0284325291260439</v>
      </c>
      <c r="O103" s="497">
        <v>1.1705483736722824</v>
      </c>
      <c r="P103" s="496">
        <v>0.65358334708314825</v>
      </c>
      <c r="Q103" s="497">
        <v>0.89459977180463512</v>
      </c>
      <c r="R103" s="497">
        <v>1.0346662377341926</v>
      </c>
      <c r="S103" s="497">
        <v>1.4591023536605583</v>
      </c>
      <c r="T103" s="496">
        <v>1.9132400995163403</v>
      </c>
      <c r="U103" s="496">
        <v>1.1624721473809787</v>
      </c>
      <c r="V103" s="496">
        <v>1.4759423573808776</v>
      </c>
      <c r="W103" s="496">
        <v>0.91977257497332976</v>
      </c>
    </row>
    <row r="104" spans="2:23">
      <c r="B104" s="323" t="s">
        <v>268</v>
      </c>
      <c r="C104" s="495">
        <v>2.0744966774494626</v>
      </c>
      <c r="D104" s="495">
        <v>3.5641265867053442</v>
      </c>
      <c r="E104" s="495">
        <v>1.8797311014750415</v>
      </c>
      <c r="F104" s="495">
        <v>1.7458930863554312</v>
      </c>
      <c r="G104" s="495">
        <v>2.3479978768137881</v>
      </c>
      <c r="H104" s="495">
        <v>1.9490238680924434</v>
      </c>
      <c r="I104" s="495">
        <v>1.9837959606437896</v>
      </c>
      <c r="J104" s="496">
        <v>1.5920106273216648</v>
      </c>
      <c r="K104" s="496">
        <v>2.4732133038792776</v>
      </c>
      <c r="L104" s="496">
        <v>2.7504852745432444</v>
      </c>
      <c r="M104" s="496">
        <v>1.2093527711615479</v>
      </c>
      <c r="N104" s="496">
        <v>1.4707384542486721</v>
      </c>
      <c r="O104" s="497">
        <v>2.5808100243954044</v>
      </c>
      <c r="P104" s="496">
        <v>2.416331572645654</v>
      </c>
      <c r="Q104" s="497">
        <v>2.2305984010113016</v>
      </c>
      <c r="R104" s="497">
        <v>1.9512553049463019</v>
      </c>
      <c r="S104" s="497">
        <v>1.8620118188154926</v>
      </c>
      <c r="T104" s="496">
        <v>1.6223836454308322</v>
      </c>
      <c r="U104" s="496">
        <v>1.3861156607673619</v>
      </c>
      <c r="V104" s="496">
        <v>1.0453986226629868</v>
      </c>
      <c r="W104" s="496">
        <v>1.3700716991320612</v>
      </c>
    </row>
    <row r="105" spans="2:23">
      <c r="B105" s="323" t="s">
        <v>269</v>
      </c>
      <c r="C105" s="496">
        <v>1.1746763057850738</v>
      </c>
      <c r="D105" s="496">
        <v>1.2233909757377956</v>
      </c>
      <c r="E105" s="496">
        <v>1.3594542026265681</v>
      </c>
      <c r="F105" s="496">
        <v>4.5460654436071737</v>
      </c>
      <c r="G105" s="496">
        <v>4.7516059880538251</v>
      </c>
      <c r="H105" s="496">
        <v>3.3503099013329782</v>
      </c>
      <c r="I105" s="496">
        <v>3.4942124275461879</v>
      </c>
      <c r="J105" s="496">
        <v>5.4155509140022335</v>
      </c>
      <c r="K105" s="496">
        <v>3.7876308903736389</v>
      </c>
      <c r="L105" s="496">
        <v>3.0171330126129159</v>
      </c>
      <c r="M105" s="496">
        <v>3.8196851082978669</v>
      </c>
      <c r="N105" s="496">
        <v>2.5681294185045709</v>
      </c>
      <c r="O105" s="497">
        <v>1.8633476719964963</v>
      </c>
      <c r="P105" s="496">
        <v>2.2298402656620722</v>
      </c>
      <c r="Q105" s="497">
        <v>4.3129126494418157</v>
      </c>
      <c r="R105" s="497">
        <v>7.9462605493166283</v>
      </c>
      <c r="S105" s="497">
        <v>7.6592008242289147</v>
      </c>
      <c r="T105" s="496">
        <v>7.0886154262140568</v>
      </c>
      <c r="U105" s="496">
        <v>7.0331126484384638</v>
      </c>
      <c r="V105" s="496">
        <v>7.866941307619582</v>
      </c>
      <c r="W105" s="496">
        <v>6.9140313353615976</v>
      </c>
    </row>
    <row r="106" spans="2:23">
      <c r="B106" s="323" t="s">
        <v>270</v>
      </c>
      <c r="C106" s="496">
        <v>0.40960724236749202</v>
      </c>
      <c r="D106" s="496">
        <v>0.65948128236175729</v>
      </c>
      <c r="E106" s="496">
        <v>0.51113500934677725</v>
      </c>
      <c r="F106" s="496">
        <v>0.50392461426362256</v>
      </c>
      <c r="G106" s="496">
        <v>0.67320189037479716</v>
      </c>
      <c r="H106" s="496">
        <v>1.7206273704194404</v>
      </c>
      <c r="I106" s="496">
        <v>0.906044957502116</v>
      </c>
      <c r="J106" s="496">
        <v>0.70415181750610956</v>
      </c>
      <c r="K106" s="496">
        <v>0.57850872671801679</v>
      </c>
      <c r="L106" s="496">
        <v>0.7933179019955634</v>
      </c>
      <c r="M106" s="496">
        <v>0.34603076500065577</v>
      </c>
      <c r="N106" s="496">
        <v>0.37212840190686031</v>
      </c>
      <c r="O106" s="497">
        <v>0.94943919038315128</v>
      </c>
      <c r="P106" s="496">
        <v>0.42686353982118352</v>
      </c>
      <c r="Q106" s="497">
        <v>0.85017614563411681</v>
      </c>
      <c r="R106" s="497">
        <v>0.59264260778657352</v>
      </c>
      <c r="S106" s="497">
        <v>1.482249482022314</v>
      </c>
      <c r="T106" s="496">
        <v>0.54754628826957397</v>
      </c>
      <c r="U106" s="496">
        <v>0.63984852934835057</v>
      </c>
      <c r="V106" s="496">
        <v>0.45324627427570274</v>
      </c>
      <c r="W106" s="496">
        <v>1.2362668128597205</v>
      </c>
    </row>
    <row r="107" spans="2:23">
      <c r="B107" s="323" t="s">
        <v>271</v>
      </c>
      <c r="C107" s="496">
        <v>1.4504123421603876</v>
      </c>
      <c r="D107" s="496">
        <v>1.084566675436359</v>
      </c>
      <c r="E107" s="496">
        <v>0.64528214700760933</v>
      </c>
      <c r="F107" s="496">
        <v>0.16990273871425626</v>
      </c>
      <c r="G107" s="496">
        <v>0.314155198738997</v>
      </c>
      <c r="H107" s="496">
        <v>0.53773509077010151</v>
      </c>
      <c r="I107" s="496">
        <v>0.19981869945279701</v>
      </c>
      <c r="J107" s="496">
        <v>0.23635751350479944</v>
      </c>
      <c r="K107" s="496">
        <v>0.73466550142705855</v>
      </c>
      <c r="L107" s="496">
        <v>0.63318104386378748</v>
      </c>
      <c r="M107" s="496">
        <v>0.31116562818709981</v>
      </c>
      <c r="N107" s="496">
        <v>0.26151766487788791</v>
      </c>
      <c r="O107" s="497">
        <v>0.57795380809072072</v>
      </c>
      <c r="P107" s="496">
        <v>1.082685958560216</v>
      </c>
      <c r="Q107" s="497">
        <v>1.4036679650113932</v>
      </c>
      <c r="R107" s="497">
        <v>0.66414778156140031</v>
      </c>
      <c r="S107" s="497">
        <v>0.96406068829685065</v>
      </c>
      <c r="T107" s="496">
        <v>1.4678973039631573</v>
      </c>
      <c r="U107" s="496">
        <v>1.2232199261221253</v>
      </c>
      <c r="V107" s="496">
        <v>1.0090829029529305</v>
      </c>
      <c r="W107" s="496">
        <v>1.2718965769752526</v>
      </c>
    </row>
    <row r="108" spans="2:23">
      <c r="B108" s="323" t="s">
        <v>272</v>
      </c>
      <c r="C108" s="495">
        <v>2.8487838553514</v>
      </c>
      <c r="D108" s="495">
        <v>1.0738906974614595</v>
      </c>
      <c r="E108" s="495">
        <v>0.39901408957519874</v>
      </c>
      <c r="F108" s="495">
        <v>0.40547302830187981</v>
      </c>
      <c r="G108" s="495">
        <v>0.40490874051079734</v>
      </c>
      <c r="H108" s="495">
        <v>0.24140341649275257</v>
      </c>
      <c r="I108" s="495">
        <v>0.4150831013068228</v>
      </c>
      <c r="J108" s="496">
        <v>1.4628033760640216</v>
      </c>
      <c r="K108" s="496">
        <v>1.8139148127563376</v>
      </c>
      <c r="L108" s="496">
        <v>1.1736254670733732</v>
      </c>
      <c r="M108" s="496">
        <v>0.71717528712365042</v>
      </c>
      <c r="N108" s="496">
        <v>1.1852289850835143</v>
      </c>
      <c r="O108" s="497">
        <v>1.435651728759505</v>
      </c>
      <c r="P108" s="496">
        <v>1.1174217507649691</v>
      </c>
      <c r="Q108" s="497">
        <v>1.1721003893255286</v>
      </c>
      <c r="R108" s="497">
        <v>0.77841505911221498</v>
      </c>
      <c r="S108" s="497">
        <v>0.67226381487910003</v>
      </c>
      <c r="T108" s="496">
        <v>0.71504549033502418</v>
      </c>
      <c r="U108" s="496">
        <v>0.91007553742431901</v>
      </c>
      <c r="V108" s="496">
        <v>0.86268351384689956</v>
      </c>
      <c r="W108" s="496">
        <v>1.5901253467146075</v>
      </c>
    </row>
    <row r="109" spans="2:23">
      <c r="B109" s="323" t="s">
        <v>273</v>
      </c>
      <c r="C109" s="496">
        <v>0.6789759302571412</v>
      </c>
      <c r="D109" s="496">
        <v>0.74006698862465625</v>
      </c>
      <c r="E109" s="496">
        <v>1.0499824776903697</v>
      </c>
      <c r="F109" s="496">
        <v>0.60266778157751677</v>
      </c>
      <c r="G109" s="496">
        <v>0.84661335665434068</v>
      </c>
      <c r="H109" s="496">
        <v>1.4291889057051079</v>
      </c>
      <c r="I109" s="496">
        <v>2.001594174944445</v>
      </c>
      <c r="J109" s="496">
        <v>0.6824763364029317</v>
      </c>
      <c r="K109" s="496">
        <v>1.3098411719200305</v>
      </c>
      <c r="L109" s="496">
        <v>3.1010166541205422</v>
      </c>
      <c r="M109" s="496">
        <v>1.1142372749976333</v>
      </c>
      <c r="N109" s="496">
        <v>4.1065203562347703</v>
      </c>
      <c r="O109" s="497">
        <v>2.0837427954472192</v>
      </c>
      <c r="P109" s="496">
        <v>6.3869785380729667</v>
      </c>
      <c r="Q109" s="497">
        <v>6.4866227071856812</v>
      </c>
      <c r="R109" s="497">
        <v>10.36171994402714</v>
      </c>
      <c r="S109" s="497">
        <v>5.1567153465657656</v>
      </c>
      <c r="T109" s="496">
        <v>2.5843014520014727</v>
      </c>
      <c r="U109" s="496">
        <v>1.9832319157993843</v>
      </c>
      <c r="V109" s="496">
        <v>0.9332511136954369</v>
      </c>
      <c r="W109" s="496">
        <v>1.9736211229207004</v>
      </c>
    </row>
    <row r="110" spans="2:23">
      <c r="B110" s="323" t="s">
        <v>274</v>
      </c>
      <c r="C110" s="496">
        <v>1.3332783851323311</v>
      </c>
      <c r="D110" s="496">
        <v>0.50275148644374823</v>
      </c>
      <c r="E110" s="496">
        <v>0.29590759686454915</v>
      </c>
      <c r="F110" s="496">
        <v>0.25246142579931763</v>
      </c>
      <c r="G110" s="496">
        <v>0.42904476265770897</v>
      </c>
      <c r="H110" s="496">
        <v>1.4754824462408942</v>
      </c>
      <c r="I110" s="496">
        <v>1.3251527394452398</v>
      </c>
      <c r="J110" s="496">
        <v>0.94527210488559843</v>
      </c>
      <c r="K110" s="496">
        <v>2.5372712211288038</v>
      </c>
      <c r="L110" s="496">
        <v>1.790269855904723</v>
      </c>
      <c r="M110" s="496">
        <v>0.75269023091356113</v>
      </c>
      <c r="N110" s="496">
        <v>1.0600726447071345</v>
      </c>
      <c r="O110" s="497">
        <v>2.1921548079264026</v>
      </c>
      <c r="P110" s="496">
        <v>2.6627239036394825</v>
      </c>
      <c r="Q110" s="497">
        <v>2.3602602012579612</v>
      </c>
      <c r="R110" s="497">
        <v>1.888224094825447</v>
      </c>
      <c r="S110" s="497">
        <v>2.0152684077255416</v>
      </c>
      <c r="T110" s="496">
        <v>1.7180779546886837</v>
      </c>
      <c r="U110" s="496">
        <v>1.4971109681854926</v>
      </c>
      <c r="V110" s="496">
        <v>1.8525460858308238</v>
      </c>
      <c r="W110" s="496">
        <v>2.1000302672303661</v>
      </c>
    </row>
    <row r="111" spans="2:23">
      <c r="B111" s="323"/>
      <c r="C111" s="496"/>
      <c r="D111" s="496"/>
      <c r="E111" s="496"/>
      <c r="F111" s="496"/>
      <c r="G111" s="496"/>
      <c r="H111" s="496"/>
      <c r="I111" s="496"/>
      <c r="J111" s="496"/>
      <c r="K111" s="496"/>
      <c r="L111" s="496"/>
      <c r="M111" s="496"/>
      <c r="N111" s="496"/>
      <c r="O111" s="497"/>
      <c r="P111" s="496"/>
      <c r="Q111" s="497"/>
      <c r="R111" s="497"/>
      <c r="S111" s="497"/>
      <c r="T111" s="496"/>
      <c r="U111" s="483"/>
      <c r="V111" s="483"/>
      <c r="W111" s="483"/>
    </row>
    <row r="112" spans="2:23">
      <c r="B112" s="327" t="s">
        <v>2</v>
      </c>
      <c r="C112" s="498">
        <f t="shared" ref="C112:N112" si="11">SUM(C96:C110)</f>
        <v>33.878717414199322</v>
      </c>
      <c r="D112" s="498">
        <f t="shared" si="11"/>
        <v>30.151328955931408</v>
      </c>
      <c r="E112" s="498">
        <f t="shared" si="11"/>
        <v>30.125839931549166</v>
      </c>
      <c r="F112" s="498">
        <f t="shared" si="11"/>
        <v>49.138421486291378</v>
      </c>
      <c r="G112" s="498">
        <f t="shared" si="11"/>
        <v>51.689211226683142</v>
      </c>
      <c r="H112" s="498">
        <f t="shared" si="11"/>
        <v>50.796307928272356</v>
      </c>
      <c r="I112" s="498">
        <f t="shared" si="11"/>
        <v>44.944780823070992</v>
      </c>
      <c r="J112" s="498">
        <f t="shared" si="11"/>
        <v>21.544213223223519</v>
      </c>
      <c r="K112" s="498">
        <f t="shared" si="11"/>
        <v>24.063764926058891</v>
      </c>
      <c r="L112" s="498">
        <f t="shared" si="11"/>
        <v>25.366554307062533</v>
      </c>
      <c r="M112" s="498">
        <f t="shared" si="11"/>
        <v>22.449159490108091</v>
      </c>
      <c r="N112" s="498">
        <f t="shared" si="11"/>
        <v>25.849911388346687</v>
      </c>
      <c r="O112" s="498">
        <f t="shared" ref="O112:U112" si="12">SUM(O96:O110)</f>
        <v>25.805441786185138</v>
      </c>
      <c r="P112" s="498">
        <f t="shared" si="12"/>
        <v>28.955225139879992</v>
      </c>
      <c r="Q112" s="498">
        <f t="shared" si="12"/>
        <v>39.401374530072971</v>
      </c>
      <c r="R112" s="498">
        <f t="shared" si="12"/>
        <v>44.697419300529475</v>
      </c>
      <c r="S112" s="498">
        <f t="shared" si="12"/>
        <v>38.467885049280525</v>
      </c>
      <c r="T112" s="498">
        <f t="shared" si="12"/>
        <v>31.371121272396355</v>
      </c>
      <c r="U112" s="498">
        <f t="shared" si="12"/>
        <v>26.81152734314022</v>
      </c>
      <c r="V112" s="498">
        <f t="shared" ref="V112:W112" si="13">SUM(V96:V110)</f>
        <v>23.919244725950534</v>
      </c>
      <c r="W112" s="499">
        <f t="shared" si="13"/>
        <v>29.013480561592054</v>
      </c>
    </row>
    <row r="113" spans="2:23">
      <c r="B113" s="187" t="s">
        <v>682</v>
      </c>
    </row>
    <row r="120" spans="2:23">
      <c r="B120" s="186" t="s">
        <v>43</v>
      </c>
      <c r="C120" s="186"/>
      <c r="D120" s="191"/>
      <c r="E120" s="191"/>
      <c r="F120" s="191"/>
      <c r="G120" s="191"/>
      <c r="H120" s="191"/>
      <c r="I120" s="191"/>
      <c r="J120" s="216"/>
      <c r="K120" s="216"/>
    </row>
    <row r="121" spans="2:23">
      <c r="B121" s="262" t="s">
        <v>215</v>
      </c>
      <c r="C121" s="262"/>
      <c r="D121" s="244"/>
      <c r="E121" s="244"/>
      <c r="F121" s="191"/>
      <c r="G121" s="191"/>
      <c r="H121" s="191"/>
      <c r="I121" s="191"/>
      <c r="J121" s="216"/>
      <c r="K121" s="216"/>
    </row>
    <row r="122" spans="2:23">
      <c r="B122" s="329" t="s">
        <v>222</v>
      </c>
      <c r="C122" s="329"/>
      <c r="D122" s="330"/>
      <c r="E122" s="328"/>
      <c r="F122" s="191"/>
      <c r="G122" s="191"/>
      <c r="H122" s="191"/>
      <c r="I122" s="191"/>
      <c r="J122" s="216"/>
      <c r="K122" s="216"/>
    </row>
    <row r="123" spans="2:23">
      <c r="B123" s="1" t="s">
        <v>787</v>
      </c>
      <c r="C123" s="185"/>
      <c r="D123" s="191"/>
      <c r="E123" s="191"/>
      <c r="F123" s="191"/>
      <c r="G123" s="191"/>
      <c r="H123" s="191"/>
      <c r="I123" s="191"/>
      <c r="J123" s="216"/>
      <c r="K123" s="216"/>
      <c r="M123" s="216"/>
      <c r="N123" s="219"/>
      <c r="O123" s="388" t="s">
        <v>182</v>
      </c>
      <c r="P123" s="219"/>
    </row>
    <row r="124" spans="2:23">
      <c r="B124" s="2" t="s">
        <v>788</v>
      </c>
      <c r="C124" s="185"/>
      <c r="D124" s="191"/>
      <c r="E124" s="191"/>
      <c r="F124" s="191"/>
      <c r="G124" s="191"/>
      <c r="H124" s="191"/>
      <c r="I124" s="191"/>
      <c r="J124" s="216"/>
      <c r="K124" s="216"/>
    </row>
    <row r="125" spans="2:23">
      <c r="B125" s="325" t="s">
        <v>214</v>
      </c>
      <c r="C125" s="326">
        <v>2001</v>
      </c>
      <c r="D125" s="326">
        <v>2002</v>
      </c>
      <c r="E125" s="326">
        <v>2003</v>
      </c>
      <c r="F125" s="326">
        <v>2004</v>
      </c>
      <c r="G125" s="326">
        <v>2005</v>
      </c>
      <c r="H125" s="326">
        <v>2006</v>
      </c>
      <c r="I125" s="326">
        <v>2007</v>
      </c>
      <c r="J125" s="326">
        <v>2008</v>
      </c>
      <c r="K125" s="326">
        <v>2009</v>
      </c>
      <c r="L125" s="326">
        <v>2010</v>
      </c>
      <c r="M125" s="326">
        <v>2011</v>
      </c>
      <c r="N125" s="326">
        <v>2012</v>
      </c>
      <c r="O125" s="326">
        <v>2013</v>
      </c>
      <c r="P125" s="326">
        <v>2014</v>
      </c>
      <c r="Q125" s="326">
        <v>2015</v>
      </c>
      <c r="R125" s="326">
        <v>2016</v>
      </c>
      <c r="S125" s="326">
        <v>2017</v>
      </c>
      <c r="T125" s="326">
        <v>2018</v>
      </c>
      <c r="U125" s="326">
        <v>2019</v>
      </c>
      <c r="V125" s="326">
        <v>2020</v>
      </c>
      <c r="W125" s="333">
        <v>2021</v>
      </c>
    </row>
    <row r="126" spans="2:23">
      <c r="B126" s="323" t="s">
        <v>619</v>
      </c>
      <c r="C126" s="495">
        <v>0.36298860859293997</v>
      </c>
      <c r="D126" s="495">
        <v>0.36333082411012924</v>
      </c>
      <c r="E126" s="495">
        <v>0.24851281263925623</v>
      </c>
      <c r="F126" s="495">
        <v>0.52677087079690499</v>
      </c>
      <c r="G126" s="495">
        <v>0.32079498203576329</v>
      </c>
      <c r="H126" s="495">
        <v>0.24512664319636787</v>
      </c>
      <c r="I126" s="495">
        <v>0.43814646128714679</v>
      </c>
      <c r="J126" s="496">
        <v>0.25625667435165195</v>
      </c>
      <c r="K126" s="496">
        <v>0.42528798941120788</v>
      </c>
      <c r="L126" s="496">
        <v>0.8254837262281205</v>
      </c>
      <c r="M126" s="496">
        <v>0.97128615276845143</v>
      </c>
      <c r="N126" s="496">
        <v>1.3459336772703447</v>
      </c>
      <c r="O126" s="497">
        <v>0.88653506991834652</v>
      </c>
      <c r="P126" s="496">
        <v>0.81355592889270678</v>
      </c>
      <c r="Q126" s="497">
        <v>0.55904485539771431</v>
      </c>
      <c r="R126" s="497">
        <v>0.68103565073986538</v>
      </c>
      <c r="S126" s="497">
        <v>1.4864336238137934</v>
      </c>
      <c r="T126" s="496">
        <v>1.4256601454291695</v>
      </c>
      <c r="U126" s="496">
        <v>1.3137040272727141</v>
      </c>
      <c r="V126" s="496">
        <v>0.86446812024993824</v>
      </c>
      <c r="W126" s="496">
        <v>0.78325160878211963</v>
      </c>
    </row>
    <row r="127" spans="2:23">
      <c r="B127" s="323" t="s">
        <v>275</v>
      </c>
      <c r="C127" s="496">
        <v>2.7284738771435939</v>
      </c>
      <c r="D127" s="496">
        <v>0.50379786399714832</v>
      </c>
      <c r="E127" s="496">
        <v>0.64492454404879007</v>
      </c>
      <c r="F127" s="496">
        <v>0.52762846300911515</v>
      </c>
      <c r="G127" s="496">
        <v>0.54940354066975738</v>
      </c>
      <c r="H127" s="496">
        <v>0.7707414427823599</v>
      </c>
      <c r="I127" s="496">
        <v>1.0080199274328892</v>
      </c>
      <c r="J127" s="496">
        <v>1.1094881741088791</v>
      </c>
      <c r="K127" s="496">
        <v>1.5264850718315104</v>
      </c>
      <c r="L127" s="496">
        <v>1.4071932387028716</v>
      </c>
      <c r="M127" s="496">
        <v>1.0735046376903483</v>
      </c>
      <c r="N127" s="496">
        <v>1.4348117675436125</v>
      </c>
      <c r="O127" s="497">
        <v>1.8298686747651429</v>
      </c>
      <c r="P127" s="496">
        <v>1.5014796972379802</v>
      </c>
      <c r="Q127" s="497">
        <v>1.8326153963612288</v>
      </c>
      <c r="R127" s="497">
        <v>2.2768154333699049</v>
      </c>
      <c r="S127" s="497">
        <v>1.7038448720440271</v>
      </c>
      <c r="T127" s="496">
        <v>1.7150265957063788</v>
      </c>
      <c r="U127" s="496">
        <v>1.0463370165142658</v>
      </c>
      <c r="V127" s="496">
        <v>1.6370248930923104</v>
      </c>
      <c r="W127" s="496">
        <v>1.4780638020730439</v>
      </c>
    </row>
    <row r="128" spans="2:23">
      <c r="B128" s="323" t="s">
        <v>646</v>
      </c>
      <c r="C128" s="496">
        <v>0.24981893824225632</v>
      </c>
      <c r="D128" s="496">
        <v>0.2517233161854161</v>
      </c>
      <c r="E128" s="496">
        <v>0.16572949798427539</v>
      </c>
      <c r="F128" s="496">
        <v>9.3892625761632736E-2</v>
      </c>
      <c r="G128" s="496">
        <v>0.26811281007075438</v>
      </c>
      <c r="H128" s="496">
        <v>0.37374858697142499</v>
      </c>
      <c r="I128" s="496">
        <v>0.34716900633336756</v>
      </c>
      <c r="J128" s="496">
        <v>1.3558207828971478</v>
      </c>
      <c r="K128" s="496">
        <v>1.8106673414272283</v>
      </c>
      <c r="L128" s="496">
        <v>1.0119798305406773</v>
      </c>
      <c r="M128" s="496">
        <v>0.7618751670234164</v>
      </c>
      <c r="N128" s="496">
        <v>0.75047727814758303</v>
      </c>
      <c r="O128" s="497">
        <v>0.58308702782673594</v>
      </c>
      <c r="P128" s="496">
        <v>0.24583519298301681</v>
      </c>
      <c r="Q128" s="497">
        <v>0.74583586028208193</v>
      </c>
      <c r="R128" s="497">
        <v>1.1720102051170207</v>
      </c>
      <c r="S128" s="497">
        <v>1.1288537899982398</v>
      </c>
      <c r="T128" s="496">
        <v>0.74864067355749075</v>
      </c>
      <c r="U128" s="496">
        <v>0.60482011327065544</v>
      </c>
      <c r="V128" s="496">
        <v>1.6096692164023618</v>
      </c>
      <c r="W128" s="496">
        <v>1.1684039366760177</v>
      </c>
    </row>
    <row r="129" spans="2:23">
      <c r="B129" s="323" t="s">
        <v>276</v>
      </c>
      <c r="C129" s="496">
        <v>4.0526719029270772</v>
      </c>
      <c r="D129" s="496">
        <v>4.1263971991585739</v>
      </c>
      <c r="E129" s="496">
        <v>0.82963532383732319</v>
      </c>
      <c r="F129" s="496">
        <v>0.63534547523157803</v>
      </c>
      <c r="G129" s="496">
        <v>0.73852752129898158</v>
      </c>
      <c r="H129" s="496">
        <v>1.5434419974881441</v>
      </c>
      <c r="I129" s="496">
        <v>2.1931148736555945</v>
      </c>
      <c r="J129" s="496">
        <v>0.92518340507842667</v>
      </c>
      <c r="K129" s="496">
        <v>1.8835666538985392</v>
      </c>
      <c r="L129" s="496">
        <v>1.4874358429223953</v>
      </c>
      <c r="M129" s="496">
        <v>1.1411486889196902</v>
      </c>
      <c r="N129" s="496">
        <v>1.4112426303356733</v>
      </c>
      <c r="O129" s="497">
        <v>1.0764632293026482</v>
      </c>
      <c r="P129" s="496">
        <v>1.0824997598524431</v>
      </c>
      <c r="Q129" s="497">
        <v>2.483930516269607</v>
      </c>
      <c r="R129" s="497">
        <v>3.5350079578503619</v>
      </c>
      <c r="S129" s="497">
        <v>4.3336947270253923</v>
      </c>
      <c r="T129" s="496">
        <v>4.2995227158436773</v>
      </c>
      <c r="U129" s="496">
        <v>4.3418081050643904</v>
      </c>
      <c r="V129" s="496">
        <v>1.3858501960743685</v>
      </c>
      <c r="W129" s="496">
        <v>2.2825277384856504</v>
      </c>
    </row>
    <row r="130" spans="2:23">
      <c r="B130" s="323" t="s">
        <v>277</v>
      </c>
      <c r="C130" s="495">
        <v>0.68595169725796268</v>
      </c>
      <c r="D130" s="495">
        <v>0.93740794133546357</v>
      </c>
      <c r="E130" s="495">
        <v>0.94801606569991614</v>
      </c>
      <c r="F130" s="495">
        <v>1.1173911969772912</v>
      </c>
      <c r="G130" s="495">
        <v>0.66994593738038288</v>
      </c>
      <c r="H130" s="495">
        <v>0.87908063683076643</v>
      </c>
      <c r="I130" s="495">
        <v>1.2506811200134529</v>
      </c>
      <c r="J130" s="496">
        <v>3.1823129740137857</v>
      </c>
      <c r="K130" s="496">
        <v>2.5633246898665125</v>
      </c>
      <c r="L130" s="496">
        <v>0.83366441146958015</v>
      </c>
      <c r="M130" s="496">
        <v>0.57422630241741723</v>
      </c>
      <c r="N130" s="496">
        <v>0.82250105903199544</v>
      </c>
      <c r="O130" s="497">
        <v>1.9105290274114841</v>
      </c>
      <c r="P130" s="496">
        <v>1.3447360178089911</v>
      </c>
      <c r="Q130" s="497">
        <v>1.4569102880755116</v>
      </c>
      <c r="R130" s="497">
        <v>1.8199712243466664</v>
      </c>
      <c r="S130" s="497">
        <v>2.7173328829563372</v>
      </c>
      <c r="T130" s="496">
        <v>2.2616699916571394</v>
      </c>
      <c r="U130" s="496">
        <v>1.7868775184821799</v>
      </c>
      <c r="V130" s="496">
        <v>2.110716209903047</v>
      </c>
      <c r="W130" s="496">
        <v>2.2708445836132074</v>
      </c>
    </row>
    <row r="131" spans="2:23">
      <c r="B131" s="323" t="s">
        <v>278</v>
      </c>
      <c r="C131" s="496">
        <v>6.8617363608739088E-2</v>
      </c>
      <c r="D131" s="496">
        <v>0.18034280546221812</v>
      </c>
      <c r="E131" s="496">
        <v>0.28739593831997989</v>
      </c>
      <c r="F131" s="496">
        <v>9.9535582517976534E-2</v>
      </c>
      <c r="G131" s="496">
        <v>2.2439254215844744</v>
      </c>
      <c r="H131" s="496">
        <v>2.4035743962912646</v>
      </c>
      <c r="I131" s="496">
        <v>1.6199462514695409</v>
      </c>
      <c r="J131" s="496">
        <v>0.66119451314041677</v>
      </c>
      <c r="K131" s="496">
        <v>1.7165405974056849</v>
      </c>
      <c r="L131" s="496">
        <v>0.52700520148256647</v>
      </c>
      <c r="M131" s="496">
        <v>0.34964317878368006</v>
      </c>
      <c r="N131" s="496">
        <v>0.47101950747091015</v>
      </c>
      <c r="O131" s="497">
        <v>0.49273045919279018</v>
      </c>
      <c r="P131" s="496">
        <v>0.53441121235499789</v>
      </c>
      <c r="Q131" s="497">
        <v>0.85408603828859997</v>
      </c>
      <c r="R131" s="497">
        <v>0.41147070208579295</v>
      </c>
      <c r="S131" s="497">
        <v>0.19210335763369263</v>
      </c>
      <c r="T131" s="496">
        <v>0.24722556636742063</v>
      </c>
      <c r="U131" s="496">
        <v>0.35378022492607569</v>
      </c>
      <c r="V131" s="496">
        <v>0.48070657144416862</v>
      </c>
      <c r="W131" s="496">
        <v>0.65470957498650018</v>
      </c>
    </row>
    <row r="132" spans="2:23">
      <c r="B132" s="323" t="s">
        <v>692</v>
      </c>
      <c r="C132" s="496">
        <v>2.4744419276737437</v>
      </c>
      <c r="D132" s="496">
        <v>1.8966178541419441</v>
      </c>
      <c r="E132" s="496">
        <v>1.3654449373426294</v>
      </c>
      <c r="F132" s="496">
        <v>1.883615534898708</v>
      </c>
      <c r="G132" s="496">
        <v>2.3369217346031825</v>
      </c>
      <c r="H132" s="496">
        <v>1.8118007222025698</v>
      </c>
      <c r="I132" s="496">
        <v>1.3247183034498755</v>
      </c>
      <c r="J132" s="496">
        <v>1.2841896358164886</v>
      </c>
      <c r="K132" s="496">
        <v>0.88510472961596265</v>
      </c>
      <c r="L132" s="496">
        <v>0.66633644922400714</v>
      </c>
      <c r="M132" s="496">
        <v>0.96549132805497273</v>
      </c>
      <c r="N132" s="496">
        <v>0.82034491593339731</v>
      </c>
      <c r="O132" s="497">
        <v>1.4763895623822536</v>
      </c>
      <c r="P132" s="496">
        <v>1.7976276322905931</v>
      </c>
      <c r="Q132" s="497">
        <v>1.7871306500333424</v>
      </c>
      <c r="R132" s="497">
        <v>3.4739834024507625</v>
      </c>
      <c r="S132" s="497">
        <v>2.817901267027024</v>
      </c>
      <c r="T132" s="496">
        <v>4.1163910484896267</v>
      </c>
      <c r="U132" s="496">
        <v>3.152022934835371</v>
      </c>
      <c r="V132" s="496">
        <v>2.6362206708498537</v>
      </c>
      <c r="W132" s="496">
        <v>1.9394309336599631</v>
      </c>
    </row>
    <row r="133" spans="2:23">
      <c r="B133" s="323" t="s">
        <v>279</v>
      </c>
      <c r="C133" s="496">
        <v>0.62049122217126296</v>
      </c>
      <c r="D133" s="496">
        <v>0.73405946434954128</v>
      </c>
      <c r="E133" s="496">
        <v>0.85586072102518695</v>
      </c>
      <c r="F133" s="496">
        <v>3.0737579944222237</v>
      </c>
      <c r="G133" s="496">
        <v>0.57659550258584735</v>
      </c>
      <c r="H133" s="496">
        <v>1.067746466569937</v>
      </c>
      <c r="I133" s="496">
        <v>0.79242218475223136</v>
      </c>
      <c r="J133" s="496">
        <v>0.3793087693722606</v>
      </c>
      <c r="K133" s="496">
        <v>1.2368277462541388</v>
      </c>
      <c r="L133" s="496">
        <v>0.60886752369131303</v>
      </c>
      <c r="M133" s="496">
        <v>0.74199406607909146</v>
      </c>
      <c r="N133" s="496">
        <v>0.72553458195771414</v>
      </c>
      <c r="O133" s="497">
        <v>1.6438466206180187</v>
      </c>
      <c r="P133" s="496">
        <v>1.3355697091091028</v>
      </c>
      <c r="Q133" s="497">
        <v>0.89143707643313075</v>
      </c>
      <c r="R133" s="497">
        <v>1.0054465487698134</v>
      </c>
      <c r="S133" s="497">
        <v>1.4287897342696099</v>
      </c>
      <c r="T133" s="496">
        <v>3.2088059423302475</v>
      </c>
      <c r="U133" s="496">
        <v>4.9179744132164611</v>
      </c>
      <c r="V133" s="496">
        <v>6.779397514126301</v>
      </c>
      <c r="W133" s="496">
        <v>3.8808436603579759</v>
      </c>
    </row>
    <row r="134" spans="2:23">
      <c r="B134" s="323" t="s">
        <v>280</v>
      </c>
      <c r="C134" s="495">
        <v>0.35168503441826804</v>
      </c>
      <c r="D134" s="495">
        <v>0.7094952024840594</v>
      </c>
      <c r="E134" s="495">
        <v>0.59755808481033434</v>
      </c>
      <c r="F134" s="495">
        <v>0.22041492001344309</v>
      </c>
      <c r="G134" s="495">
        <v>1.2665493203004861</v>
      </c>
      <c r="H134" s="495">
        <v>1.3452578696948867</v>
      </c>
      <c r="I134" s="495">
        <v>0.66716253839066564</v>
      </c>
      <c r="J134" s="496">
        <v>0.60373018835028758</v>
      </c>
      <c r="K134" s="496">
        <v>1.1610423209032241</v>
      </c>
      <c r="L134" s="496">
        <v>0.92683147772639729</v>
      </c>
      <c r="M134" s="496">
        <v>2.0884454216367323</v>
      </c>
      <c r="N134" s="496">
        <v>1.1752730072537647</v>
      </c>
      <c r="O134" s="497">
        <v>1.783135297014834</v>
      </c>
      <c r="P134" s="496">
        <v>1.8032671717722404</v>
      </c>
      <c r="Q134" s="497">
        <v>1.8868583695946495</v>
      </c>
      <c r="R134" s="497">
        <v>2.8822417195495995</v>
      </c>
      <c r="S134" s="497">
        <v>3.3378665559354714</v>
      </c>
      <c r="T134" s="496">
        <v>3.525236351605221</v>
      </c>
      <c r="U134" s="496">
        <v>3.8375677651473348</v>
      </c>
      <c r="V134" s="496">
        <v>2.9811127520344827</v>
      </c>
      <c r="W134" s="496">
        <v>6.8239548039564317</v>
      </c>
    </row>
    <row r="135" spans="2:23">
      <c r="B135" s="323" t="s">
        <v>281</v>
      </c>
      <c r="C135" s="496">
        <v>0.30521563537384871</v>
      </c>
      <c r="D135" s="496">
        <v>0.44869474395603681</v>
      </c>
      <c r="E135" s="496">
        <v>0.44086425762711579</v>
      </c>
      <c r="F135" s="496">
        <v>0.53202619587332967</v>
      </c>
      <c r="G135" s="496">
        <v>1.1319896032966872</v>
      </c>
      <c r="H135" s="496">
        <v>0.94003247824306102</v>
      </c>
      <c r="I135" s="496">
        <v>0.79432933144886286</v>
      </c>
      <c r="J135" s="496">
        <v>0.71185487525241831</v>
      </c>
      <c r="K135" s="496">
        <v>1.66312611290903</v>
      </c>
      <c r="L135" s="496">
        <v>0.50893314254801592</v>
      </c>
      <c r="M135" s="496">
        <v>1.8006813946901945</v>
      </c>
      <c r="N135" s="496">
        <v>1.1838278030751908</v>
      </c>
      <c r="O135" s="497">
        <v>1.5116133266348324</v>
      </c>
      <c r="P135" s="496">
        <v>0.59155491085733025</v>
      </c>
      <c r="Q135" s="497">
        <v>0.97543091185017272</v>
      </c>
      <c r="R135" s="497">
        <v>0.9211833979836126</v>
      </c>
      <c r="S135" s="497">
        <v>0.82425001363712636</v>
      </c>
      <c r="T135" s="496">
        <v>1.0741051080784867</v>
      </c>
      <c r="U135" s="496">
        <v>0.95470965585535261</v>
      </c>
      <c r="V135" s="496">
        <v>0.99267128284958484</v>
      </c>
      <c r="W135" s="496">
        <v>0.544475572589461</v>
      </c>
    </row>
    <row r="136" spans="2:23">
      <c r="B136" s="323" t="s">
        <v>282</v>
      </c>
      <c r="C136" s="496">
        <v>0.25509955177003119</v>
      </c>
      <c r="D136" s="496">
        <v>0.95638542514485514</v>
      </c>
      <c r="E136" s="496">
        <v>0.51153864040920694</v>
      </c>
      <c r="F136" s="496">
        <v>0.38905185262247693</v>
      </c>
      <c r="G136" s="496">
        <v>0.37557237450775172</v>
      </c>
      <c r="H136" s="496">
        <v>0.72283612898453398</v>
      </c>
      <c r="I136" s="496">
        <v>0.43791968023296285</v>
      </c>
      <c r="J136" s="496">
        <v>0.68720023049088885</v>
      </c>
      <c r="K136" s="496">
        <v>0.90986967019819731</v>
      </c>
      <c r="L136" s="496">
        <v>0.40727919778602306</v>
      </c>
      <c r="M136" s="496">
        <v>1.3553284883629069</v>
      </c>
      <c r="N136" s="496">
        <v>2.0922735636745409</v>
      </c>
      <c r="O136" s="497">
        <v>1.9175227600179794</v>
      </c>
      <c r="P136" s="496">
        <v>1.6451309983754892</v>
      </c>
      <c r="Q136" s="497">
        <v>2.5578684581510478</v>
      </c>
      <c r="R136" s="497">
        <v>2.7779229227349505</v>
      </c>
      <c r="S136" s="497">
        <v>3.7118897116771237</v>
      </c>
      <c r="T136" s="496">
        <v>3.303300083080388</v>
      </c>
      <c r="U136" s="496">
        <v>3.1897507264213147</v>
      </c>
      <c r="V136" s="496">
        <v>2.6113547095612337</v>
      </c>
      <c r="W136" s="496">
        <v>2.0989896690241943</v>
      </c>
    </row>
    <row r="137" spans="2:23">
      <c r="B137" s="323" t="s">
        <v>693</v>
      </c>
      <c r="C137" s="496">
        <v>0.3254312015095262</v>
      </c>
      <c r="D137" s="496">
        <v>0.82439916556826021</v>
      </c>
      <c r="E137" s="496">
        <v>0.19499275001042557</v>
      </c>
      <c r="F137" s="496">
        <v>1.188729147557793</v>
      </c>
      <c r="G137" s="496">
        <v>0.77964827306428786</v>
      </c>
      <c r="H137" s="496">
        <v>0.56277089586306928</v>
      </c>
      <c r="I137" s="496">
        <v>0.21402940141437329</v>
      </c>
      <c r="J137" s="496">
        <v>0</v>
      </c>
      <c r="K137" s="496">
        <v>0</v>
      </c>
      <c r="L137" s="496">
        <v>0</v>
      </c>
      <c r="M137" s="496">
        <v>0</v>
      </c>
      <c r="N137" s="496">
        <v>0</v>
      </c>
      <c r="O137" s="497">
        <v>3.2916878086586272</v>
      </c>
      <c r="P137" s="496">
        <v>0.80139167831467584</v>
      </c>
      <c r="Q137" s="497">
        <v>0.21356588442922911</v>
      </c>
      <c r="R137" s="496">
        <v>0</v>
      </c>
      <c r="S137" s="497">
        <v>0.16485925788508379</v>
      </c>
      <c r="T137" s="497">
        <v>0.25146715924927288</v>
      </c>
      <c r="U137" s="496">
        <v>0.31442963416312153</v>
      </c>
      <c r="V137" s="496">
        <v>0.38478595468187909</v>
      </c>
      <c r="W137" s="496">
        <v>0.17281310732677441</v>
      </c>
    </row>
    <row r="138" spans="2:23">
      <c r="B138" s="323" t="s">
        <v>283</v>
      </c>
      <c r="C138" s="495">
        <v>2.2361561554986706</v>
      </c>
      <c r="D138" s="495">
        <v>2.7156168334555941</v>
      </c>
      <c r="E138" s="495">
        <v>1.1114583209970901</v>
      </c>
      <c r="F138" s="495">
        <v>2.533121572738303</v>
      </c>
      <c r="G138" s="495">
        <v>1.0728086409641768</v>
      </c>
      <c r="H138" s="495">
        <v>0.96936431414789281</v>
      </c>
      <c r="I138" s="495">
        <v>0.90313232372187358</v>
      </c>
      <c r="J138" s="496">
        <v>2.2685383563545765</v>
      </c>
      <c r="K138" s="496">
        <v>2.06980176481248</v>
      </c>
      <c r="L138" s="496">
        <v>2.6745515639334076</v>
      </c>
      <c r="M138" s="496">
        <v>3.0083006347404804</v>
      </c>
      <c r="N138" s="496">
        <v>0.66811733485810565</v>
      </c>
      <c r="O138" s="497">
        <v>1.2859809367916675</v>
      </c>
      <c r="P138" s="496">
        <v>1.1114003022470997</v>
      </c>
      <c r="Q138" s="497">
        <v>2.3270457081753562</v>
      </c>
      <c r="R138" s="497">
        <v>1.5553073049514976</v>
      </c>
      <c r="S138" s="497">
        <v>1.4319765366200043</v>
      </c>
      <c r="T138" s="497">
        <v>0.92332784188124783</v>
      </c>
      <c r="U138" s="496">
        <v>1.4323190055114656</v>
      </c>
      <c r="V138" s="496">
        <v>1.943098244116624</v>
      </c>
      <c r="W138" s="496">
        <v>1.9604066577106958</v>
      </c>
    </row>
    <row r="139" spans="2:23">
      <c r="B139" s="323" t="s">
        <v>647</v>
      </c>
      <c r="C139" s="496">
        <v>5.9621187953812389E-2</v>
      </c>
      <c r="D139" s="496">
        <v>1.2721902198190878</v>
      </c>
      <c r="E139" s="496">
        <v>0.53151129675276565</v>
      </c>
      <c r="F139" s="496">
        <v>0.55089665491080519</v>
      </c>
      <c r="G139" s="496">
        <v>0.53375004661604786</v>
      </c>
      <c r="H139" s="496">
        <v>1.3668202881740075</v>
      </c>
      <c r="I139" s="496">
        <v>0.97596729434093532</v>
      </c>
      <c r="J139" s="496">
        <v>0.89576355645553685</v>
      </c>
      <c r="K139" s="496">
        <v>1.0286757699060403</v>
      </c>
      <c r="L139" s="496">
        <v>0.64184542571024794</v>
      </c>
      <c r="M139" s="496">
        <v>0.62957104660088803</v>
      </c>
      <c r="N139" s="496">
        <v>1.2260427161889902</v>
      </c>
      <c r="O139" s="497">
        <v>0.75824245091099207</v>
      </c>
      <c r="P139" s="496">
        <v>0.38317675121276185</v>
      </c>
      <c r="Q139" s="497">
        <v>1.0530676849371492</v>
      </c>
      <c r="R139" s="497">
        <v>0.11786707295539268</v>
      </c>
      <c r="S139" s="497">
        <v>0.38014282442654684</v>
      </c>
      <c r="T139" s="497">
        <v>0.12051026499648892</v>
      </c>
      <c r="U139" s="496">
        <v>0.32188839729370722</v>
      </c>
      <c r="V139" s="496">
        <v>0.35414620520163653</v>
      </c>
      <c r="W139" s="496">
        <v>0.22699396130493762</v>
      </c>
    </row>
    <row r="140" spans="2:23">
      <c r="B140" s="323" t="s">
        <v>577</v>
      </c>
      <c r="C140" s="496">
        <v>1.801006815089224</v>
      </c>
      <c r="D140" s="496">
        <v>1.7435759903002541</v>
      </c>
      <c r="E140" s="496">
        <v>2.3060752627247538</v>
      </c>
      <c r="F140" s="496">
        <v>0.56986659464489708</v>
      </c>
      <c r="G140" s="496">
        <v>1.0602110866796455</v>
      </c>
      <c r="H140" s="496">
        <v>1.7185677130940362</v>
      </c>
      <c r="I140" s="496">
        <v>1.3526998067739482</v>
      </c>
      <c r="J140" s="496">
        <v>1.0194474480105433</v>
      </c>
      <c r="K140" s="496">
        <v>2.03156195783684</v>
      </c>
      <c r="L140" s="496">
        <v>3.0493077120125376</v>
      </c>
      <c r="M140" s="496">
        <v>1.4880301880538629</v>
      </c>
      <c r="N140" s="496">
        <v>1.1891623780983274</v>
      </c>
      <c r="O140" s="497">
        <v>1.1219763280799324</v>
      </c>
      <c r="P140" s="496">
        <v>0.76752591525234903</v>
      </c>
      <c r="Q140" s="497">
        <v>1.4348411941943511</v>
      </c>
      <c r="R140" s="497">
        <v>1.6201626351613332</v>
      </c>
      <c r="S140" s="497">
        <v>1.117418742320984</v>
      </c>
      <c r="T140" s="497">
        <v>1.4868038019280752</v>
      </c>
      <c r="U140" s="496">
        <v>1.9517554103802017</v>
      </c>
      <c r="V140" s="496">
        <v>1.4627585243132377</v>
      </c>
      <c r="W140" s="496">
        <v>1.3308328789495174</v>
      </c>
    </row>
    <row r="141" spans="2:23">
      <c r="B141" s="323" t="s">
        <v>284</v>
      </c>
      <c r="C141" s="496">
        <v>1.3874467656389846</v>
      </c>
      <c r="D141" s="496">
        <v>1.3896040255663391</v>
      </c>
      <c r="E141" s="496">
        <v>1.2743482390509393</v>
      </c>
      <c r="F141" s="496">
        <v>1.4369780804107335</v>
      </c>
      <c r="G141" s="496">
        <v>0.969073912984032</v>
      </c>
      <c r="H141" s="496">
        <v>1.1651780079187177</v>
      </c>
      <c r="I141" s="496">
        <v>1.056359811898224</v>
      </c>
      <c r="J141" s="496">
        <v>0.75466395043119483</v>
      </c>
      <c r="K141" s="496">
        <v>0.98833437826353843</v>
      </c>
      <c r="L141" s="496">
        <v>0.41649827757399815</v>
      </c>
      <c r="M141" s="496">
        <v>0.41479915330092693</v>
      </c>
      <c r="N141" s="496">
        <v>0.74849550317088631</v>
      </c>
      <c r="O141" s="497">
        <v>1.3510249783712764</v>
      </c>
      <c r="P141" s="496">
        <v>1.1537388407830962</v>
      </c>
      <c r="Q141" s="497">
        <v>1.0062677820562909</v>
      </c>
      <c r="R141" s="497">
        <v>1.0061299640347898</v>
      </c>
      <c r="S141" s="497">
        <v>1.2540448920980447</v>
      </c>
      <c r="T141" s="497">
        <v>2.3488183214266911</v>
      </c>
      <c r="U141" s="496">
        <v>2.0700878952445469</v>
      </c>
      <c r="V141" s="496">
        <v>1.2905245252520885</v>
      </c>
      <c r="W141" s="496">
        <v>1.9040058332345544</v>
      </c>
    </row>
    <row r="142" spans="2:23">
      <c r="B142" s="323" t="s">
        <v>285</v>
      </c>
      <c r="C142" s="495">
        <v>0.40684831312580672</v>
      </c>
      <c r="D142" s="495">
        <v>0.32082813866310772</v>
      </c>
      <c r="E142" s="495">
        <v>0.27967737940685133</v>
      </c>
      <c r="F142" s="495">
        <v>0.43498106113961188</v>
      </c>
      <c r="G142" s="495">
        <v>2.0114444757536996</v>
      </c>
      <c r="H142" s="495">
        <v>1.1612719713933208</v>
      </c>
      <c r="I142" s="495">
        <v>1.0176157715569143</v>
      </c>
      <c r="J142" s="496">
        <v>1.43449646133634</v>
      </c>
      <c r="K142" s="496">
        <v>1.1562614535219364</v>
      </c>
      <c r="L142" s="496">
        <v>0.95909271000489515</v>
      </c>
      <c r="M142" s="496">
        <v>0.89516254800227102</v>
      </c>
      <c r="N142" s="496">
        <v>0.63193245979501367</v>
      </c>
      <c r="O142" s="497">
        <v>0.78260615005117329</v>
      </c>
      <c r="P142" s="496">
        <v>0.8034217619549251</v>
      </c>
      <c r="Q142" s="497">
        <v>1.175558603142743</v>
      </c>
      <c r="R142" s="497">
        <v>0.87794387084639025</v>
      </c>
      <c r="S142" s="497">
        <v>1.4604025014153765</v>
      </c>
      <c r="T142" s="497">
        <v>1.449314190349781</v>
      </c>
      <c r="U142" s="496">
        <v>0.90469274957275581</v>
      </c>
      <c r="V142" s="496">
        <v>0.64636280540614166</v>
      </c>
      <c r="W142" s="496">
        <v>1.3468695444308347</v>
      </c>
    </row>
    <row r="143" spans="2:23">
      <c r="B143" s="323" t="s">
        <v>286</v>
      </c>
      <c r="C143" s="496">
        <v>2.4334253360764828</v>
      </c>
      <c r="D143" s="496">
        <v>3.5477467534655829</v>
      </c>
      <c r="E143" s="496">
        <v>1.2594209709877513</v>
      </c>
      <c r="F143" s="496">
        <v>1.5398205384989934</v>
      </c>
      <c r="G143" s="496">
        <v>1.6743762865565286</v>
      </c>
      <c r="H143" s="496">
        <v>2.2695504222825655</v>
      </c>
      <c r="I143" s="496">
        <v>2.5428795667537183</v>
      </c>
      <c r="J143" s="496">
        <v>2.4890426368193386</v>
      </c>
      <c r="K143" s="496">
        <v>1.8230224720988109</v>
      </c>
      <c r="L143" s="496">
        <v>1.6453361589539834</v>
      </c>
      <c r="M143" s="496">
        <v>2.1182681418146934</v>
      </c>
      <c r="N143" s="496">
        <v>0.83245338449425366</v>
      </c>
      <c r="O143" s="497">
        <v>1.0998669140945379</v>
      </c>
      <c r="P143" s="496">
        <v>0.42888690641156729</v>
      </c>
      <c r="Q143" s="497">
        <v>1.2030633282472427</v>
      </c>
      <c r="R143" s="497">
        <v>1.4856365854447295</v>
      </c>
      <c r="S143" s="497">
        <v>2.4707695863858556</v>
      </c>
      <c r="T143" s="497">
        <v>2.2584320451206703</v>
      </c>
      <c r="U143" s="496">
        <v>2.3269505940496487</v>
      </c>
      <c r="V143" s="496">
        <v>2.1370990809916752</v>
      </c>
      <c r="W143" s="496">
        <v>1.2446683301065498</v>
      </c>
    </row>
    <row r="144" spans="2:23">
      <c r="B144" s="323" t="s">
        <v>578</v>
      </c>
      <c r="C144" s="496">
        <v>2.5710465429796896</v>
      </c>
      <c r="D144" s="496">
        <v>1.2378170830561741</v>
      </c>
      <c r="E144" s="496">
        <v>0.51160945287629978</v>
      </c>
      <c r="F144" s="496">
        <v>0.49555108390360114</v>
      </c>
      <c r="G144" s="496">
        <v>0.47388051416387272</v>
      </c>
      <c r="H144" s="496">
        <v>3.1913537144636548</v>
      </c>
      <c r="I144" s="496">
        <v>4.379920862321903</v>
      </c>
      <c r="J144" s="496">
        <v>1.7855201858609557</v>
      </c>
      <c r="K144" s="496">
        <v>1.4261867058697268</v>
      </c>
      <c r="L144" s="496">
        <v>0.96639031612346316</v>
      </c>
      <c r="M144" s="496">
        <v>0.60338639048133302</v>
      </c>
      <c r="N144" s="496">
        <v>0.4624442805726639</v>
      </c>
      <c r="O144" s="497">
        <v>0.56018104509675914</v>
      </c>
      <c r="P144" s="496">
        <v>1.2538842670138397</v>
      </c>
      <c r="Q144" s="497">
        <v>0.7493667244170491</v>
      </c>
      <c r="R144" s="497">
        <v>0.91314276963387542</v>
      </c>
      <c r="S144" s="497">
        <v>0.80806288719742192</v>
      </c>
      <c r="T144" s="497">
        <v>1.0602367389369112</v>
      </c>
      <c r="U144" s="496">
        <v>0.78797121919023905</v>
      </c>
      <c r="V144" s="496">
        <v>0.72706180251110009</v>
      </c>
      <c r="W144" s="496">
        <v>0.80562676254823717</v>
      </c>
    </row>
    <row r="145" spans="2:23">
      <c r="B145" s="323" t="s">
        <v>287</v>
      </c>
      <c r="C145" s="496">
        <v>2.0197351845538201</v>
      </c>
      <c r="D145" s="496">
        <v>0.64519786289156933</v>
      </c>
      <c r="E145" s="496">
        <v>1.5139493027065514</v>
      </c>
      <c r="F145" s="496">
        <v>1.1917204291939827</v>
      </c>
      <c r="G145" s="496">
        <v>0.64498035218454197</v>
      </c>
      <c r="H145" s="496">
        <v>0.5259255762830205</v>
      </c>
      <c r="I145" s="496">
        <v>0.84675947179508226</v>
      </c>
      <c r="J145" s="496">
        <v>0.81860661968556991</v>
      </c>
      <c r="K145" s="496">
        <v>2.1814734125008082</v>
      </c>
      <c r="L145" s="496">
        <v>0.82300977340896497</v>
      </c>
      <c r="M145" s="496">
        <v>0.48599363014778552</v>
      </c>
      <c r="N145" s="496">
        <v>0.78566171091843673</v>
      </c>
      <c r="O145" s="497">
        <v>0.91222116618745319</v>
      </c>
      <c r="P145" s="496">
        <v>1.4367394167966101</v>
      </c>
      <c r="Q145" s="497">
        <v>2.8311344345103668</v>
      </c>
      <c r="R145" s="497">
        <v>1.3635547335205742</v>
      </c>
      <c r="S145" s="497">
        <v>0.88537865950150207</v>
      </c>
      <c r="T145" s="497">
        <v>0.79417854757023298</v>
      </c>
      <c r="U145" s="496">
        <v>1.1353074028446537</v>
      </c>
      <c r="V145" s="496">
        <v>0.89042366986687516</v>
      </c>
      <c r="W145" s="496">
        <v>0.9694319952059216</v>
      </c>
    </row>
    <row r="146" spans="2:23">
      <c r="B146" s="323" t="s">
        <v>288</v>
      </c>
      <c r="C146" s="495">
        <v>0.86009332119673731</v>
      </c>
      <c r="D146" s="495">
        <v>1.2297094863487112</v>
      </c>
      <c r="E146" s="495">
        <v>1.6972686175167084</v>
      </c>
      <c r="F146" s="495">
        <v>1.5381911132957935</v>
      </c>
      <c r="G146" s="495">
        <v>2.8818692429271096</v>
      </c>
      <c r="H146" s="495">
        <v>0.87352321824861068</v>
      </c>
      <c r="I146" s="495">
        <v>0.24920505552960751</v>
      </c>
      <c r="J146" s="496">
        <v>0.724962223354497</v>
      </c>
      <c r="K146" s="496">
        <v>0.56465823772578305</v>
      </c>
      <c r="L146" s="496">
        <v>1.2844208339115291</v>
      </c>
      <c r="M146" s="496">
        <v>0.97957546676287055</v>
      </c>
      <c r="N146" s="496">
        <v>0.33995729638022687</v>
      </c>
      <c r="O146" s="497">
        <v>0.28639499059253454</v>
      </c>
      <c r="P146" s="496">
        <v>0.24349874235221286</v>
      </c>
      <c r="Q146" s="497">
        <v>0.52814271575439053</v>
      </c>
      <c r="R146" s="497">
        <v>1.3634135885478533</v>
      </c>
      <c r="S146" s="497">
        <v>1.0190820622960139</v>
      </c>
      <c r="T146" s="497">
        <v>0.41888527979490109</v>
      </c>
      <c r="U146" s="496">
        <v>0.52672173813625289</v>
      </c>
      <c r="V146" s="496">
        <v>1.6033445514938416</v>
      </c>
      <c r="W146" s="496">
        <v>0.69363497570034371</v>
      </c>
    </row>
    <row r="147" spans="2:23">
      <c r="B147" s="323" t="s">
        <v>579</v>
      </c>
      <c r="C147" s="496">
        <v>0.38380876671223224</v>
      </c>
      <c r="D147" s="496">
        <v>0.20881817783324066</v>
      </c>
      <c r="E147" s="496">
        <v>0.17675853973399805</v>
      </c>
      <c r="F147" s="496">
        <v>4.2522852250235631E-2</v>
      </c>
      <c r="G147" s="496">
        <v>0.15911543903317268</v>
      </c>
      <c r="H147" s="496">
        <v>0.14615340568389706</v>
      </c>
      <c r="I147" s="496">
        <v>0.72249438330969695</v>
      </c>
      <c r="J147" s="496">
        <v>0.8324988534823039</v>
      </c>
      <c r="K147" s="496">
        <v>0.41537678299022912</v>
      </c>
      <c r="L147" s="496">
        <v>0.4387771656969966</v>
      </c>
      <c r="M147" s="496">
        <v>0.43996207345108218</v>
      </c>
      <c r="N147" s="496">
        <v>0.83341712077516839</v>
      </c>
      <c r="O147" s="497">
        <v>0.46623997460903133</v>
      </c>
      <c r="P147" s="496">
        <v>0.7129621634798009</v>
      </c>
      <c r="Q147" s="497">
        <v>0.89381760320668036</v>
      </c>
      <c r="R147" s="497">
        <v>0.55880460988604674</v>
      </c>
      <c r="S147" s="497">
        <v>0.52272863441928197</v>
      </c>
      <c r="T147" s="497">
        <v>0.79576359772953531</v>
      </c>
      <c r="U147" s="496">
        <v>0.50768145689002531</v>
      </c>
      <c r="V147" s="496">
        <v>0.34656340182852113</v>
      </c>
      <c r="W147" s="496">
        <v>0.26249507816718692</v>
      </c>
    </row>
    <row r="148" spans="2:23">
      <c r="B148" s="323" t="s">
        <v>289</v>
      </c>
      <c r="C148" s="496">
        <v>0.7716545242011329</v>
      </c>
      <c r="D148" s="496">
        <v>0.43153927420816002</v>
      </c>
      <c r="E148" s="496">
        <v>0.31092338051160334</v>
      </c>
      <c r="F148" s="496">
        <v>0.54429319487678585</v>
      </c>
      <c r="G148" s="496">
        <v>0.55923369885430307</v>
      </c>
      <c r="H148" s="496">
        <v>0.63189433630899428</v>
      </c>
      <c r="I148" s="496">
        <v>0.7464457413937533</v>
      </c>
      <c r="J148" s="496">
        <v>1.0776577787085957</v>
      </c>
      <c r="K148" s="496">
        <v>1.3415242249237207</v>
      </c>
      <c r="L148" s="496">
        <v>1.4148968837146285</v>
      </c>
      <c r="M148" s="496">
        <v>0.41623129367644551</v>
      </c>
      <c r="N148" s="496">
        <v>0.80264230237011314</v>
      </c>
      <c r="O148" s="497">
        <v>0.33966232229415066</v>
      </c>
      <c r="P148" s="496">
        <v>0.63955063568592718</v>
      </c>
      <c r="Q148" s="497">
        <v>1.1145241159151009</v>
      </c>
      <c r="R148" s="497">
        <v>0.62988181441029378</v>
      </c>
      <c r="S148" s="497">
        <v>1.7548699675256156</v>
      </c>
      <c r="T148" s="497">
        <v>0.48366249367281616</v>
      </c>
      <c r="U148" s="496">
        <v>0.96006841036625801</v>
      </c>
      <c r="V148" s="496">
        <v>1.0067154185773652</v>
      </c>
      <c r="W148" s="496">
        <v>0.55784628788178126</v>
      </c>
    </row>
    <row r="149" spans="2:23">
      <c r="B149" s="323" t="s">
        <v>648</v>
      </c>
      <c r="C149" s="496">
        <v>0.46147587741748414</v>
      </c>
      <c r="D149" s="496">
        <v>0.65868003521422358</v>
      </c>
      <c r="E149" s="496">
        <v>0.39330660472750911</v>
      </c>
      <c r="F149" s="496">
        <v>1.3023669764133559</v>
      </c>
      <c r="G149" s="496">
        <v>0.44622950550133955</v>
      </c>
      <c r="H149" s="496">
        <v>0.55546764348290079</v>
      </c>
      <c r="I149" s="496">
        <v>0.39798982088543816</v>
      </c>
      <c r="J149" s="496">
        <v>1.8477837343258356</v>
      </c>
      <c r="K149" s="496">
        <v>1.2183818238218109</v>
      </c>
      <c r="L149" s="496">
        <v>0.83939998818484274</v>
      </c>
      <c r="M149" s="496">
        <v>0.65090138810431974</v>
      </c>
      <c r="N149" s="496">
        <v>0.99642099051615185</v>
      </c>
      <c r="O149" s="497">
        <v>0.4460438989503599</v>
      </c>
      <c r="P149" s="496">
        <v>0.33922444883272196</v>
      </c>
      <c r="Q149" s="497">
        <v>0.8455909245896992</v>
      </c>
      <c r="R149" s="497">
        <v>0.57823480495920665</v>
      </c>
      <c r="S149" s="497">
        <v>0.6237682792463134</v>
      </c>
      <c r="T149" s="497">
        <v>0.63063888008442426</v>
      </c>
      <c r="U149" s="496">
        <v>1.2484360820609612</v>
      </c>
      <c r="V149" s="496">
        <v>1.5296813622794345</v>
      </c>
      <c r="W149" s="496">
        <v>1.9507871468647515</v>
      </c>
    </row>
    <row r="150" spans="2:23">
      <c r="B150" s="323" t="s">
        <v>290</v>
      </c>
      <c r="C150" s="495">
        <v>1.2376839741534376</v>
      </c>
      <c r="D150" s="495">
        <v>1.5028872010416017</v>
      </c>
      <c r="E150" s="495">
        <v>0.31327435441908835</v>
      </c>
      <c r="F150" s="495">
        <v>0.48860458698469766</v>
      </c>
      <c r="G150" s="495">
        <v>0.44295715798026664</v>
      </c>
      <c r="H150" s="495">
        <v>0.35446824443420927</v>
      </c>
      <c r="I150" s="495">
        <v>0.89490263052666741</v>
      </c>
      <c r="J150" s="496">
        <v>0.69459953990335255</v>
      </c>
      <c r="K150" s="496">
        <v>0.98027751125449614</v>
      </c>
      <c r="L150" s="496">
        <v>0.45234063976291522</v>
      </c>
      <c r="M150" s="496">
        <v>0.71408015389417168</v>
      </c>
      <c r="N150" s="496">
        <v>0.63867580916424926</v>
      </c>
      <c r="O150" s="497">
        <v>0.53339609752263628</v>
      </c>
      <c r="P150" s="496">
        <v>1.0734761932414694</v>
      </c>
      <c r="Q150" s="497">
        <v>1.0200326294891251</v>
      </c>
      <c r="R150" s="497">
        <v>1.9516062110399566</v>
      </c>
      <c r="S150" s="497">
        <v>1.4219543664419148</v>
      </c>
      <c r="T150" s="496">
        <v>1.6475899147934387</v>
      </c>
      <c r="U150" s="496">
        <v>0.96168818397185318</v>
      </c>
      <c r="V150" s="496">
        <v>0.71198350282412848</v>
      </c>
      <c r="W150" s="496">
        <v>1.25767803284734</v>
      </c>
    </row>
    <row r="151" spans="2:23">
      <c r="B151" s="323" t="s">
        <v>694</v>
      </c>
      <c r="C151" s="496">
        <v>4.8282103566432042</v>
      </c>
      <c r="D151" s="496">
        <v>5.4884697873496151</v>
      </c>
      <c r="E151" s="496">
        <v>3.2126979007855021</v>
      </c>
      <c r="F151" s="496">
        <v>2.7527166345968728</v>
      </c>
      <c r="G151" s="496">
        <v>1.8900167746035053</v>
      </c>
      <c r="H151" s="496">
        <v>1.9204933485730871</v>
      </c>
      <c r="I151" s="496">
        <v>2.5094416566199422</v>
      </c>
      <c r="J151" s="496">
        <v>3.7194080678784962</v>
      </c>
      <c r="K151" s="496">
        <v>3.1399933413219157</v>
      </c>
      <c r="L151" s="496">
        <v>2.1256513253033704</v>
      </c>
      <c r="M151" s="496">
        <v>2.2852578471231015</v>
      </c>
      <c r="N151" s="496">
        <v>1.330688682203623</v>
      </c>
      <c r="O151" s="497">
        <v>0.84804129643879866</v>
      </c>
      <c r="P151" s="496">
        <v>2.1381666781676425</v>
      </c>
      <c r="Q151" s="497">
        <v>2.6307688778776308</v>
      </c>
      <c r="R151" s="497">
        <v>2.0355297667997707</v>
      </c>
      <c r="S151" s="497">
        <v>2.4135935561214272</v>
      </c>
      <c r="T151" s="496">
        <v>1.2733149366103844</v>
      </c>
      <c r="U151" s="496">
        <v>1.5278909415025947</v>
      </c>
      <c r="V151" s="496">
        <v>1.4816450219890476</v>
      </c>
      <c r="W151" s="496">
        <v>1.8063980283693548</v>
      </c>
    </row>
    <row r="152" spans="2:23">
      <c r="B152" s="323" t="s">
        <v>291</v>
      </c>
      <c r="C152" s="496">
        <v>1.6075105946116917</v>
      </c>
      <c r="D152" s="496">
        <v>1.3846538548329466</v>
      </c>
      <c r="E152" s="496">
        <v>1.4221055328870311</v>
      </c>
      <c r="F152" s="496">
        <v>3.0116923308401402</v>
      </c>
      <c r="G152" s="496">
        <v>2.427124420279251</v>
      </c>
      <c r="H152" s="496">
        <v>3.7176814723545939</v>
      </c>
      <c r="I152" s="496">
        <v>2.2614797984355599</v>
      </c>
      <c r="J152" s="496">
        <v>1.755138062516445</v>
      </c>
      <c r="K152" s="496">
        <v>2.072462028661143</v>
      </c>
      <c r="L152" s="496">
        <v>1.9394436639204016</v>
      </c>
      <c r="M152" s="496">
        <v>1.2421466482379733</v>
      </c>
      <c r="N152" s="496">
        <v>2.5083322131814483</v>
      </c>
      <c r="O152" s="497">
        <v>1.8631817323495854</v>
      </c>
      <c r="P152" s="496">
        <v>2.6488378481206452</v>
      </c>
      <c r="Q152" s="497">
        <v>0.83745697924906293</v>
      </c>
      <c r="R152" s="497">
        <v>4.288697679728644</v>
      </c>
      <c r="S152" s="497">
        <v>3.8559157336901326</v>
      </c>
      <c r="T152" s="496">
        <v>1.3421863242555323</v>
      </c>
      <c r="U152" s="496">
        <v>3.2620792609293998</v>
      </c>
      <c r="V152" s="496">
        <v>2.0342214838224568</v>
      </c>
      <c r="W152" s="496">
        <v>2.3784758057081143</v>
      </c>
    </row>
    <row r="153" spans="2:23">
      <c r="B153" s="323" t="s">
        <v>292</v>
      </c>
      <c r="C153" s="496">
        <v>0.67013281586388906</v>
      </c>
      <c r="D153" s="496">
        <v>0.24345107965311724</v>
      </c>
      <c r="E153" s="496">
        <v>0.55022349118207037</v>
      </c>
      <c r="F153" s="496">
        <v>0.89263343000121531</v>
      </c>
      <c r="G153" s="496">
        <v>0.43906509735149546</v>
      </c>
      <c r="H153" s="496">
        <v>0.68142665752067499</v>
      </c>
      <c r="I153" s="496">
        <v>0.51506075857966216</v>
      </c>
      <c r="J153" s="496">
        <v>0.55313057590505499</v>
      </c>
      <c r="K153" s="496">
        <v>0.41668433001146643</v>
      </c>
      <c r="L153" s="496">
        <v>0.28822326920282954</v>
      </c>
      <c r="M153" s="496">
        <v>9.5012895062385097E-2</v>
      </c>
      <c r="N153" s="496">
        <v>0.55088011670059012</v>
      </c>
      <c r="O153" s="497">
        <v>0.91166499266824674</v>
      </c>
      <c r="P153" s="496">
        <v>1.415342564668207</v>
      </c>
      <c r="Q153" s="497">
        <v>2.1454523753349517</v>
      </c>
      <c r="R153" s="497">
        <v>2.4632413545802621</v>
      </c>
      <c r="S153" s="497">
        <v>2.4167535180565012</v>
      </c>
      <c r="T153" s="496">
        <v>3.3646097376812727</v>
      </c>
      <c r="U153" s="496">
        <v>3.9658651794121096</v>
      </c>
      <c r="V153" s="496">
        <v>5.6967521254906499</v>
      </c>
      <c r="W153" s="496">
        <v>6.0947291569533899</v>
      </c>
    </row>
    <row r="154" spans="2:23">
      <c r="B154" s="323" t="s">
        <v>695</v>
      </c>
      <c r="C154" s="496">
        <v>0.8793369483207808</v>
      </c>
      <c r="D154" s="496">
        <v>0.52310462745621111</v>
      </c>
      <c r="E154" s="496">
        <v>1.6812295937201618</v>
      </c>
      <c r="F154" s="496">
        <v>1.5887444590211663</v>
      </c>
      <c r="G154" s="496">
        <v>1.6831703106562457</v>
      </c>
      <c r="H154" s="496">
        <v>2.5929775589782871</v>
      </c>
      <c r="I154" s="496">
        <v>1.8530088676242218</v>
      </c>
      <c r="J154" s="496">
        <v>1.0626258811632752</v>
      </c>
      <c r="K154" s="496">
        <v>1.4873822838218533</v>
      </c>
      <c r="L154" s="496">
        <v>0.61966194563318999</v>
      </c>
      <c r="M154" s="496">
        <v>2.183640006149743</v>
      </c>
      <c r="N154" s="496">
        <v>2.683914479408458</v>
      </c>
      <c r="O154" s="497">
        <v>1.6024760842411188</v>
      </c>
      <c r="P154" s="496">
        <v>3.9718567608524826</v>
      </c>
      <c r="Q154" s="497">
        <v>3.2978589903297002</v>
      </c>
      <c r="R154" s="497">
        <v>2.0312870355075945</v>
      </c>
      <c r="S154" s="497">
        <v>3.6316028583734616</v>
      </c>
      <c r="T154" s="497">
        <v>1.514625924559466</v>
      </c>
      <c r="U154" s="496">
        <v>1.3750193091089786</v>
      </c>
      <c r="V154" s="496">
        <v>1.1599505941555173</v>
      </c>
      <c r="W154" s="496">
        <v>0</v>
      </c>
    </row>
    <row r="155" spans="2:23">
      <c r="B155" s="323" t="s">
        <v>293</v>
      </c>
      <c r="C155" s="495">
        <v>8.1000593657948379</v>
      </c>
      <c r="D155" s="495">
        <v>7.6405903563226483</v>
      </c>
      <c r="E155" s="495">
        <v>7.1178638360259816</v>
      </c>
      <c r="F155" s="495">
        <v>5.1619744489412165</v>
      </c>
      <c r="G155" s="495">
        <v>3.1434767048196997</v>
      </c>
      <c r="H155" s="495">
        <v>4.2625065373794522</v>
      </c>
      <c r="I155" s="495">
        <v>4.4843111870948276</v>
      </c>
      <c r="J155" s="496">
        <v>2.1256745800072627</v>
      </c>
      <c r="K155" s="496">
        <v>2.9425228354582149</v>
      </c>
      <c r="L155" s="496">
        <v>2.3678036022757514</v>
      </c>
      <c r="M155" s="496">
        <v>4.8695957676822852</v>
      </c>
      <c r="N155" s="496">
        <v>5.4299004518342064</v>
      </c>
      <c r="O155" s="497">
        <v>5.8968984187726967</v>
      </c>
      <c r="P155" s="496">
        <v>2.3437378808657301</v>
      </c>
      <c r="Q155" s="497">
        <v>5.7306370100800113</v>
      </c>
      <c r="R155" s="497">
        <v>4.3541179091966571</v>
      </c>
      <c r="S155" s="497">
        <v>4.5781048201979537</v>
      </c>
      <c r="T155" s="496">
        <v>5.175744295009074</v>
      </c>
      <c r="U155" s="496">
        <v>4.0219188198373006</v>
      </c>
      <c r="V155" s="496">
        <v>8.216412721058509</v>
      </c>
      <c r="W155" s="496">
        <v>7.999110627313077</v>
      </c>
    </row>
    <row r="156" spans="2:23">
      <c r="B156" s="323" t="s">
        <v>294</v>
      </c>
      <c r="C156" s="496">
        <v>2.6426792134434192</v>
      </c>
      <c r="D156" s="496">
        <v>0.4817910074107804</v>
      </c>
      <c r="E156" s="496">
        <v>2.7217621476769809</v>
      </c>
      <c r="F156" s="496">
        <v>1.1567238061981047</v>
      </c>
      <c r="G156" s="496">
        <v>0.31423389246695865</v>
      </c>
      <c r="H156" s="496">
        <v>0.41273582829667976</v>
      </c>
      <c r="I156" s="496">
        <v>0.31039495563141506</v>
      </c>
      <c r="J156" s="496">
        <v>0.98615420063446235</v>
      </c>
      <c r="K156" s="496">
        <v>0.69657071330286469</v>
      </c>
      <c r="L156" s="496">
        <v>0.69486789254375969</v>
      </c>
      <c r="M156" s="496">
        <v>0.5456155577512749</v>
      </c>
      <c r="N156" s="496">
        <v>0.8670943983675049</v>
      </c>
      <c r="O156" s="497">
        <v>0.65594590022843224</v>
      </c>
      <c r="P156" s="496">
        <v>0.54002453883195667</v>
      </c>
      <c r="Q156" s="497">
        <v>1.0584295431845296</v>
      </c>
      <c r="R156" s="497">
        <v>1.282315159274275</v>
      </c>
      <c r="S156" s="497">
        <v>1.6227386571852318</v>
      </c>
      <c r="T156" s="496">
        <v>1.3814798989717343</v>
      </c>
      <c r="U156" s="496">
        <v>1.2301908411743312</v>
      </c>
      <c r="V156" s="496">
        <v>0.99624608394742287</v>
      </c>
      <c r="W156" s="496">
        <v>1.6744712645040631</v>
      </c>
    </row>
    <row r="157" spans="2:23">
      <c r="B157" s="323" t="s">
        <v>649</v>
      </c>
      <c r="C157" s="496">
        <v>5.4950026104710439</v>
      </c>
      <c r="D157" s="496">
        <v>4.5662050512362597</v>
      </c>
      <c r="E157" s="496">
        <v>4.2979768526983388</v>
      </c>
      <c r="F157" s="496">
        <v>2.6810390775003357</v>
      </c>
      <c r="G157" s="496">
        <v>1.5321308154551398</v>
      </c>
      <c r="H157" s="496">
        <v>1.275665217373056</v>
      </c>
      <c r="I157" s="496">
        <v>1.3444865073898877</v>
      </c>
      <c r="J157" s="496">
        <v>0.60295502260231526</v>
      </c>
      <c r="K157" s="496">
        <v>3.4287876858652702</v>
      </c>
      <c r="L157" s="496">
        <v>2.8394654807375077</v>
      </c>
      <c r="M157" s="496">
        <v>2.4471281849697673</v>
      </c>
      <c r="N157" s="496">
        <v>3.5575845434385305</v>
      </c>
      <c r="O157" s="497">
        <v>2.0109045691234892</v>
      </c>
      <c r="P157" s="496">
        <v>1.6630612288610189</v>
      </c>
      <c r="Q157" s="497">
        <v>1.8890331359816324</v>
      </c>
      <c r="R157" s="497">
        <v>2.1656389514887802</v>
      </c>
      <c r="S157" s="497">
        <v>2.1131021420515821</v>
      </c>
      <c r="T157" s="496">
        <v>1.7468846196029253</v>
      </c>
      <c r="U157" s="496">
        <v>1.1168279541423922</v>
      </c>
      <c r="V157" s="496">
        <v>1.2106920462105042</v>
      </c>
      <c r="W157" s="496">
        <v>0.90462413107326778</v>
      </c>
    </row>
    <row r="158" spans="2:23">
      <c r="B158" s="323" t="s">
        <v>295</v>
      </c>
      <c r="C158" s="496">
        <v>0.20991204079213696</v>
      </c>
      <c r="D158" s="496">
        <v>0.40981779331817408</v>
      </c>
      <c r="E158" s="496">
        <v>0.3431359717921737</v>
      </c>
      <c r="F158" s="496">
        <v>0.32435166576448282</v>
      </c>
      <c r="G158" s="496">
        <v>0.22571656413140262</v>
      </c>
      <c r="H158" s="496">
        <v>0.6236922689717338</v>
      </c>
      <c r="I158" s="496">
        <v>0.80469568469674224</v>
      </c>
      <c r="J158" s="496">
        <v>0.99912789946964931</v>
      </c>
      <c r="K158" s="496">
        <v>1.8596219019023534</v>
      </c>
      <c r="L158" s="496">
        <v>0.89524253935301545</v>
      </c>
      <c r="M158" s="496">
        <v>0.39950945165005541</v>
      </c>
      <c r="N158" s="496">
        <v>0.38958536509006736</v>
      </c>
      <c r="O158" s="497">
        <v>0.21866793161073192</v>
      </c>
      <c r="P158" s="496">
        <v>0.38694327653223126</v>
      </c>
      <c r="Q158" s="497">
        <v>0.82477805623651901</v>
      </c>
      <c r="R158" s="497">
        <v>0.32784164908163244</v>
      </c>
      <c r="S158" s="497">
        <v>0.60732806429666697</v>
      </c>
      <c r="T158" s="496">
        <v>0.28311709074292812</v>
      </c>
      <c r="U158" s="496">
        <v>0.3887264294387453</v>
      </c>
      <c r="V158" s="496">
        <v>0.66378794907306293</v>
      </c>
      <c r="W158" s="496">
        <v>0.4469648201562027</v>
      </c>
    </row>
    <row r="159" spans="2:23">
      <c r="B159" s="323" t="s">
        <v>296</v>
      </c>
      <c r="C159" s="495">
        <v>0.98217498350842647</v>
      </c>
      <c r="D159" s="495">
        <v>0.5794041302244618</v>
      </c>
      <c r="E159" s="495">
        <v>0.41900444903553064</v>
      </c>
      <c r="F159" s="495">
        <v>0.37138888341979348</v>
      </c>
      <c r="G159" s="495">
        <v>0.14254713039190861</v>
      </c>
      <c r="H159" s="495">
        <v>0.42558431193755186</v>
      </c>
      <c r="I159" s="495">
        <v>0.50684472689374416</v>
      </c>
      <c r="J159" s="496">
        <v>0.44097940108947514</v>
      </c>
      <c r="K159" s="496">
        <v>1.9907046794605043</v>
      </c>
      <c r="L159" s="496">
        <v>2.633257630375283</v>
      </c>
      <c r="M159" s="496">
        <v>2.25499693474069</v>
      </c>
      <c r="N159" s="496">
        <v>3.267403079691845</v>
      </c>
      <c r="O159" s="497">
        <v>3.5480142920475477</v>
      </c>
      <c r="P159" s="496">
        <v>3.1928403055650705</v>
      </c>
      <c r="Q159" s="497">
        <v>4.1139552781442683</v>
      </c>
      <c r="R159" s="497">
        <v>4.6720436957021336</v>
      </c>
      <c r="S159" s="497">
        <v>3.7508501034621999</v>
      </c>
      <c r="T159" s="496">
        <v>6.4145664997635796</v>
      </c>
      <c r="U159" s="496">
        <v>12.762554914615283</v>
      </c>
      <c r="V159" s="496">
        <v>2.944462973328239</v>
      </c>
      <c r="W159" s="496">
        <v>6.4797766525741833</v>
      </c>
    </row>
    <row r="160" spans="2:23">
      <c r="B160" s="323" t="s">
        <v>696</v>
      </c>
      <c r="C160" s="496">
        <v>11.568710718676176</v>
      </c>
      <c r="D160" s="496">
        <v>17.288674342157126</v>
      </c>
      <c r="E160" s="496">
        <v>8.7230762463218934</v>
      </c>
      <c r="F160" s="496">
        <v>4.9979719446469684</v>
      </c>
      <c r="G160" s="496">
        <v>7.6383116163452458</v>
      </c>
      <c r="H160" s="496">
        <v>4.9146409677900147</v>
      </c>
      <c r="I160" s="496">
        <v>12.681744094267959</v>
      </c>
      <c r="J160" s="496">
        <v>15.157962823812854</v>
      </c>
      <c r="K160" s="496">
        <v>7.1694348457285226</v>
      </c>
      <c r="L160" s="496">
        <v>3.5140558353312548</v>
      </c>
      <c r="M160" s="496">
        <v>3.6281502269714307</v>
      </c>
      <c r="N160" s="496">
        <v>4.0180518499334026</v>
      </c>
      <c r="O160" s="497">
        <v>3.4378169819886768</v>
      </c>
      <c r="P160" s="496">
        <v>2.4386366620254853</v>
      </c>
      <c r="Q160" s="497">
        <v>3.6619542174958819</v>
      </c>
      <c r="R160" s="497">
        <v>2.9108742474768761</v>
      </c>
      <c r="S160" s="497">
        <v>1.9126671415603871</v>
      </c>
      <c r="T160" s="496">
        <v>1.8950655377575416</v>
      </c>
      <c r="U160" s="496">
        <v>2.8734558036571789</v>
      </c>
      <c r="V160" s="496">
        <v>1.3354402859986767</v>
      </c>
      <c r="W160" s="496">
        <v>0.87449493987646032</v>
      </c>
    </row>
    <row r="161" spans="2:23">
      <c r="B161" s="323" t="s">
        <v>297</v>
      </c>
      <c r="C161" s="496">
        <v>2.9810708772852448</v>
      </c>
      <c r="D161" s="496">
        <v>1.8730085032605091</v>
      </c>
      <c r="E161" s="496">
        <v>1.7708038239693538</v>
      </c>
      <c r="F161" s="496">
        <v>2.0292587051139592</v>
      </c>
      <c r="G161" s="496">
        <v>3.5238920225024257</v>
      </c>
      <c r="H161" s="496">
        <v>5.4635396450102363</v>
      </c>
      <c r="I161" s="496">
        <v>2.655909430000496</v>
      </c>
      <c r="J161" s="496">
        <v>2.4399982158433922</v>
      </c>
      <c r="K161" s="496">
        <v>0.80385851243271689</v>
      </c>
      <c r="L161" s="496">
        <v>2.2762340660904967</v>
      </c>
      <c r="M161" s="496">
        <v>2.2696453795070011</v>
      </c>
      <c r="N161" s="496">
        <v>1.7890404408280705</v>
      </c>
      <c r="O161" s="497">
        <v>4.9591978904414242</v>
      </c>
      <c r="P161" s="496">
        <v>1.0144456050462669</v>
      </c>
      <c r="Q161" s="497">
        <v>6.1996807491270767</v>
      </c>
      <c r="R161" s="497">
        <v>6.20323208384161</v>
      </c>
      <c r="S161" s="497">
        <v>5.5179430406944006</v>
      </c>
      <c r="T161" s="496">
        <v>1.1382344829673436</v>
      </c>
      <c r="U161" s="496">
        <v>0.89676399399982054</v>
      </c>
      <c r="V161" s="496">
        <v>2.6186681449863904</v>
      </c>
      <c r="W161" s="496">
        <v>1.9159533551964389</v>
      </c>
    </row>
    <row r="162" spans="2:23">
      <c r="B162" s="323" t="s">
        <v>298</v>
      </c>
      <c r="C162" s="496">
        <v>18.683396120593589</v>
      </c>
      <c r="D162" s="496">
        <v>25.861510266640948</v>
      </c>
      <c r="E162" s="496">
        <v>22.232908858827663</v>
      </c>
      <c r="F162" s="496">
        <v>17.918325859791125</v>
      </c>
      <c r="G162" s="496">
        <v>13.693751357226732</v>
      </c>
      <c r="H162" s="496">
        <v>28.902196261681073</v>
      </c>
      <c r="I162" s="496">
        <v>26.664648585369232</v>
      </c>
      <c r="J162" s="496">
        <v>12.887541227788441</v>
      </c>
      <c r="K162" s="496">
        <v>4.8667708432247778</v>
      </c>
      <c r="L162" s="496">
        <v>2.9965692505250812</v>
      </c>
      <c r="M162" s="496">
        <v>8.8970801694219919</v>
      </c>
      <c r="N162" s="496">
        <v>12.727756379655593</v>
      </c>
      <c r="O162" s="497">
        <v>7.6716894691553899</v>
      </c>
      <c r="P162" s="496">
        <v>6.1076912793068177</v>
      </c>
      <c r="Q162" s="497">
        <v>17.430296546748323</v>
      </c>
      <c r="R162" s="497">
        <v>14.019370719889379</v>
      </c>
      <c r="S162" s="497">
        <v>8.7104983072995541</v>
      </c>
      <c r="T162" s="496">
        <v>11.534381938629823</v>
      </c>
      <c r="U162" s="496">
        <v>7.4848441294372972</v>
      </c>
      <c r="V162" s="496">
        <v>6.1716826174292923</v>
      </c>
      <c r="W162" s="496">
        <v>4.0978960527875463</v>
      </c>
    </row>
    <row r="163" spans="2:23">
      <c r="B163" s="323" t="s">
        <v>299</v>
      </c>
      <c r="C163" s="495">
        <v>1.1073484833059435</v>
      </c>
      <c r="D163" s="495">
        <v>1.9270469524343501</v>
      </c>
      <c r="E163" s="495">
        <v>2.0627282195599266</v>
      </c>
      <c r="F163" s="495">
        <v>1.3285955766315958</v>
      </c>
      <c r="G163" s="495">
        <v>1.8715467008698341</v>
      </c>
      <c r="H163" s="495">
        <v>1.9229856558100407</v>
      </c>
      <c r="I163" s="495">
        <v>3.4160248775880131</v>
      </c>
      <c r="J163" s="496">
        <v>1.705576054379627</v>
      </c>
      <c r="K163" s="496">
        <v>1.4136294997494077</v>
      </c>
      <c r="L163" s="496">
        <v>1.7946053750156026</v>
      </c>
      <c r="M163" s="496">
        <v>1.4687711062875617</v>
      </c>
      <c r="N163" s="496">
        <v>2.0435566788843427</v>
      </c>
      <c r="O163" s="497">
        <v>1.1166414094335897</v>
      </c>
      <c r="P163" s="496">
        <v>1.2508879500882517</v>
      </c>
      <c r="Q163" s="497">
        <v>1.7039923671840276</v>
      </c>
      <c r="R163" s="497">
        <v>2.341091079494547</v>
      </c>
      <c r="S163" s="497">
        <v>4.5411381763473901</v>
      </c>
      <c r="T163" s="496">
        <v>3.7635242215621201</v>
      </c>
      <c r="U163" s="496">
        <v>4.3104320912005232</v>
      </c>
      <c r="V163" s="496">
        <v>3.776340104605536</v>
      </c>
      <c r="W163" s="496">
        <v>4.144515183004728</v>
      </c>
    </row>
    <row r="164" spans="2:23">
      <c r="B164" s="323"/>
      <c r="C164" s="496"/>
      <c r="D164" s="496"/>
      <c r="E164" s="496"/>
      <c r="F164" s="496"/>
      <c r="G164" s="496"/>
      <c r="H164" s="496"/>
      <c r="I164" s="496"/>
      <c r="J164" s="496"/>
      <c r="K164" s="496"/>
      <c r="L164" s="496"/>
      <c r="M164" s="496"/>
      <c r="N164" s="496"/>
      <c r="O164" s="497"/>
      <c r="P164" s="496"/>
      <c r="Q164" s="497"/>
      <c r="R164" s="497"/>
      <c r="S164" s="497"/>
      <c r="T164" s="496"/>
      <c r="U164" s="483"/>
      <c r="V164" s="483"/>
      <c r="W164" s="483"/>
    </row>
    <row r="165" spans="2:23">
      <c r="B165" s="327" t="s">
        <v>2</v>
      </c>
      <c r="C165" s="498">
        <f>SUM(C126:C163)</f>
        <v>88.866434854597145</v>
      </c>
      <c r="D165" s="498">
        <f t="shared" ref="D165:N165" si="14">SUM(D126:D163)</f>
        <v>97.10459064005444</v>
      </c>
      <c r="E165" s="498">
        <f t="shared" si="14"/>
        <v>75.325572220648965</v>
      </c>
      <c r="F165" s="498">
        <f t="shared" si="14"/>
        <v>67.172491421411237</v>
      </c>
      <c r="G165" s="498">
        <f t="shared" si="14"/>
        <v>62.712900788696942</v>
      </c>
      <c r="H165" s="498">
        <f t="shared" si="14"/>
        <v>84.711822852710682</v>
      </c>
      <c r="I165" s="498">
        <f t="shared" si="14"/>
        <v>87.182082750880426</v>
      </c>
      <c r="J165" s="498">
        <f t="shared" si="14"/>
        <v>72.236393580692067</v>
      </c>
      <c r="K165" s="498">
        <f t="shared" si="14"/>
        <v>65.295802920188464</v>
      </c>
      <c r="L165" s="498">
        <f t="shared" si="14"/>
        <v>49.801959367621926</v>
      </c>
      <c r="M165" s="498">
        <f t="shared" si="14"/>
        <v>57.254437111013303</v>
      </c>
      <c r="N165" s="498">
        <f t="shared" si="14"/>
        <v>63.552451758214993</v>
      </c>
      <c r="O165" s="498">
        <f t="shared" ref="O165:U165" si="15">SUM(O126:O163)</f>
        <v>63.088387085795915</v>
      </c>
      <c r="P165" s="498">
        <f t="shared" si="15"/>
        <v>52.957018834045769</v>
      </c>
      <c r="Q165" s="498">
        <f t="shared" si="15"/>
        <v>83.951461880775483</v>
      </c>
      <c r="R165" s="498">
        <f t="shared" si="15"/>
        <v>84.074056462452461</v>
      </c>
      <c r="S165" s="498">
        <f t="shared" si="15"/>
        <v>84.67065585313469</v>
      </c>
      <c r="T165" s="498">
        <f t="shared" si="15"/>
        <v>81.42294880779346</v>
      </c>
      <c r="U165" s="498">
        <f t="shared" si="15"/>
        <v>86.165920349137778</v>
      </c>
      <c r="V165" s="498">
        <f t="shared" ref="V165:W165" si="16">SUM(V126:V163)</f>
        <v>77.430043338027502</v>
      </c>
      <c r="W165" s="499">
        <f t="shared" si="16"/>
        <v>77.426996494000818</v>
      </c>
    </row>
    <row r="166" spans="2:23">
      <c r="B166" s="187" t="s">
        <v>682</v>
      </c>
    </row>
    <row r="167" spans="2:23">
      <c r="B167" s="197" t="s">
        <v>697</v>
      </c>
    </row>
    <row r="168" spans="2:23">
      <c r="B168" s="197" t="s">
        <v>698</v>
      </c>
    </row>
    <row r="169" spans="2:23">
      <c r="B169" s="187"/>
    </row>
    <row r="170" spans="2:23">
      <c r="B170" s="187"/>
    </row>
    <row r="173" spans="2:23">
      <c r="B173" s="186" t="s">
        <v>45</v>
      </c>
      <c r="C173" s="186"/>
      <c r="D173" s="191"/>
      <c r="E173" s="191"/>
      <c r="F173" s="191"/>
      <c r="G173" s="191"/>
      <c r="H173" s="191"/>
      <c r="I173" s="191"/>
      <c r="J173" s="216"/>
      <c r="K173" s="216"/>
    </row>
    <row r="174" spans="2:23">
      <c r="B174" s="262" t="s">
        <v>215</v>
      </c>
      <c r="C174" s="262"/>
      <c r="D174" s="244"/>
      <c r="E174" s="244"/>
      <c r="F174" s="191"/>
      <c r="G174" s="191"/>
      <c r="H174" s="191"/>
      <c r="I174" s="191"/>
      <c r="J174" s="216"/>
      <c r="K174" s="216"/>
    </row>
    <row r="175" spans="2:23">
      <c r="B175" s="329" t="s">
        <v>231</v>
      </c>
      <c r="C175" s="329"/>
      <c r="D175" s="330"/>
      <c r="E175" s="328"/>
      <c r="F175" s="191"/>
      <c r="G175" s="191"/>
      <c r="H175" s="191"/>
      <c r="I175" s="191"/>
      <c r="J175" s="216"/>
      <c r="K175" s="216"/>
    </row>
    <row r="176" spans="2:23">
      <c r="B176" s="1" t="s">
        <v>787</v>
      </c>
      <c r="C176" s="185"/>
      <c r="D176" s="191"/>
      <c r="E176" s="191"/>
      <c r="F176" s="191"/>
      <c r="G176" s="191"/>
      <c r="H176" s="191"/>
      <c r="I176" s="191"/>
      <c r="J176" s="216"/>
      <c r="K176" s="216"/>
      <c r="M176" s="216"/>
      <c r="N176" s="219"/>
      <c r="O176" s="388" t="s">
        <v>182</v>
      </c>
      <c r="P176" s="219"/>
    </row>
    <row r="177" spans="2:23">
      <c r="B177" s="2" t="s">
        <v>788</v>
      </c>
      <c r="C177" s="185"/>
      <c r="D177" s="191"/>
      <c r="E177" s="191"/>
      <c r="F177" s="191"/>
      <c r="G177" s="191"/>
      <c r="H177" s="191"/>
      <c r="I177" s="191"/>
      <c r="J177" s="216"/>
      <c r="K177" s="216"/>
    </row>
    <row r="178" spans="2:23">
      <c r="B178" s="325" t="s">
        <v>214</v>
      </c>
      <c r="C178" s="326">
        <v>2001</v>
      </c>
      <c r="D178" s="326">
        <v>2002</v>
      </c>
      <c r="E178" s="326">
        <v>2003</v>
      </c>
      <c r="F178" s="326">
        <v>2004</v>
      </c>
      <c r="G178" s="326">
        <v>2005</v>
      </c>
      <c r="H178" s="326">
        <v>2006</v>
      </c>
      <c r="I178" s="326">
        <v>2007</v>
      </c>
      <c r="J178" s="326">
        <v>2008</v>
      </c>
      <c r="K178" s="326">
        <v>2009</v>
      </c>
      <c r="L178" s="326">
        <v>2010</v>
      </c>
      <c r="M178" s="326">
        <v>2011</v>
      </c>
      <c r="N178" s="326">
        <v>2012</v>
      </c>
      <c r="O178" s="326">
        <v>2013</v>
      </c>
      <c r="P178" s="326">
        <v>2014</v>
      </c>
      <c r="Q178" s="326">
        <v>2015</v>
      </c>
      <c r="R178" s="326">
        <v>2016</v>
      </c>
      <c r="S178" s="326">
        <v>2017</v>
      </c>
      <c r="T178" s="326">
        <v>2018</v>
      </c>
      <c r="U178" s="326">
        <v>2019</v>
      </c>
      <c r="V178" s="326">
        <v>2020</v>
      </c>
      <c r="W178" s="333">
        <v>2021</v>
      </c>
    </row>
    <row r="179" spans="2:23">
      <c r="B179" s="323" t="s">
        <v>650</v>
      </c>
      <c r="C179" s="496">
        <v>8.5737265727047068E-2</v>
      </c>
      <c r="D179" s="496">
        <v>6.7198659172371986E-2</v>
      </c>
      <c r="E179" s="496">
        <v>0.19388807552377596</v>
      </c>
      <c r="F179" s="496">
        <v>0.13587347973375144</v>
      </c>
      <c r="G179" s="496">
        <v>0.11737497416016819</v>
      </c>
      <c r="H179" s="496">
        <v>0.21244938755293574</v>
      </c>
      <c r="I179" s="496">
        <v>0.20037608903175519</v>
      </c>
      <c r="J179" s="496">
        <v>0.69670633834690132</v>
      </c>
      <c r="K179" s="496">
        <v>0.4919776422107518</v>
      </c>
      <c r="L179" s="496">
        <v>0.5036124798930065</v>
      </c>
      <c r="M179" s="496">
        <v>0.36191469803122012</v>
      </c>
      <c r="N179" s="496">
        <v>1.0744430547193987E-2</v>
      </c>
      <c r="O179" s="497">
        <v>0.11522573285184205</v>
      </c>
      <c r="P179" s="496">
        <v>0.10761733172985842</v>
      </c>
      <c r="Q179" s="497">
        <v>7.5537951627163855E-2</v>
      </c>
      <c r="R179" s="497">
        <v>0.3360013057921149</v>
      </c>
      <c r="S179" s="497">
        <v>0.10334986424555136</v>
      </c>
      <c r="T179" s="496">
        <v>0.27757690331495688</v>
      </c>
      <c r="U179" s="496">
        <v>0.53073288944026908</v>
      </c>
      <c r="V179" s="496">
        <v>1.075686691171797</v>
      </c>
      <c r="W179" s="496">
        <v>0</v>
      </c>
    </row>
    <row r="180" spans="2:23">
      <c r="B180" s="323" t="s">
        <v>300</v>
      </c>
      <c r="C180" s="496">
        <v>1.2186355001380291</v>
      </c>
      <c r="D180" s="496">
        <v>2.2433127386181226</v>
      </c>
      <c r="E180" s="496">
        <v>1.0077322191993774</v>
      </c>
      <c r="F180" s="496">
        <v>1.2417077640592968</v>
      </c>
      <c r="G180" s="496">
        <v>1.0509547369281536</v>
      </c>
      <c r="H180" s="496">
        <v>1.1407302410858133</v>
      </c>
      <c r="I180" s="496">
        <v>1.1194131418669409</v>
      </c>
      <c r="J180" s="496">
        <v>1.9712051873203995</v>
      </c>
      <c r="K180" s="496">
        <v>2.3230997737665726</v>
      </c>
      <c r="L180" s="496">
        <v>2.0082350838352947</v>
      </c>
      <c r="M180" s="496">
        <v>1.3262389385562927</v>
      </c>
      <c r="N180" s="496">
        <v>1.9403504336522517</v>
      </c>
      <c r="O180" s="497">
        <v>1.9206994528182322</v>
      </c>
      <c r="P180" s="496">
        <v>1.2529935045195646</v>
      </c>
      <c r="Q180" s="497">
        <v>0.7483200333181167</v>
      </c>
      <c r="R180" s="497">
        <v>1.5932683721724095</v>
      </c>
      <c r="S180" s="497">
        <v>1.1026153869501774</v>
      </c>
      <c r="T180" s="496">
        <v>0.87360900180809598</v>
      </c>
      <c r="U180" s="496">
        <v>0.42208333642639623</v>
      </c>
      <c r="V180" s="496">
        <v>0.77412606573513587</v>
      </c>
      <c r="W180" s="496">
        <v>0.34043938388188655</v>
      </c>
    </row>
    <row r="181" spans="2:23">
      <c r="B181" s="323" t="s">
        <v>699</v>
      </c>
      <c r="C181" s="496">
        <v>3.3179395815734085</v>
      </c>
      <c r="D181" s="496">
        <v>0.98164483293742077</v>
      </c>
      <c r="E181" s="496">
        <v>2.7990858211190974</v>
      </c>
      <c r="F181" s="496">
        <v>1.242609951066542</v>
      </c>
      <c r="G181" s="496">
        <v>1.5396263930434892</v>
      </c>
      <c r="H181" s="496">
        <v>0.98059797769636226</v>
      </c>
      <c r="I181" s="496">
        <v>1.2435552767687328</v>
      </c>
      <c r="J181" s="496">
        <v>1.0710992446842149</v>
      </c>
      <c r="K181" s="496">
        <v>0.7473605943241628</v>
      </c>
      <c r="L181" s="496">
        <v>1.00711402019771</v>
      </c>
      <c r="M181" s="496">
        <v>0.63230921349796154</v>
      </c>
      <c r="N181" s="496">
        <v>0.33731406129698294</v>
      </c>
      <c r="O181" s="497">
        <v>0.24803132020564864</v>
      </c>
      <c r="P181" s="496">
        <v>0.52780397626175435</v>
      </c>
      <c r="Q181" s="497">
        <v>0.74290116348416668</v>
      </c>
      <c r="R181" s="497">
        <v>1.0760152522503454</v>
      </c>
      <c r="S181" s="497">
        <v>0.94774953803251971</v>
      </c>
      <c r="T181" s="496">
        <v>0.69536623195641523</v>
      </c>
      <c r="U181" s="496">
        <v>0.28968924337351371</v>
      </c>
      <c r="V181" s="496">
        <v>0.25014368718661545</v>
      </c>
      <c r="W181" s="496">
        <v>0.45608669379799022</v>
      </c>
    </row>
    <row r="182" spans="2:23">
      <c r="B182" s="323" t="s">
        <v>301</v>
      </c>
      <c r="C182" s="496">
        <v>3.0550951299626403</v>
      </c>
      <c r="D182" s="496">
        <v>5.1209241837236927</v>
      </c>
      <c r="E182" s="496">
        <v>2.1954520266321906</v>
      </c>
      <c r="F182" s="496">
        <v>2.2833152524279883</v>
      </c>
      <c r="G182" s="496">
        <v>1.7253567066543662</v>
      </c>
      <c r="H182" s="496">
        <v>1.5326470775119503</v>
      </c>
      <c r="I182" s="496">
        <v>2.3433996727312687</v>
      </c>
      <c r="J182" s="496">
        <v>4.5818686570112694</v>
      </c>
      <c r="K182" s="496">
        <v>3.0211919963305132</v>
      </c>
      <c r="L182" s="496">
        <v>1.7117445965121294</v>
      </c>
      <c r="M182" s="496">
        <v>2.438994910150591</v>
      </c>
      <c r="N182" s="496">
        <v>2.6696500482056571</v>
      </c>
      <c r="O182" s="497">
        <v>1.0272075010541717</v>
      </c>
      <c r="P182" s="496">
        <v>1.4320719239332382</v>
      </c>
      <c r="Q182" s="497">
        <v>1.8330336872069495</v>
      </c>
      <c r="R182" s="497">
        <v>2.4742147361938489</v>
      </c>
      <c r="S182" s="497">
        <v>1.8509634694522847</v>
      </c>
      <c r="T182" s="496">
        <v>1.4748743665753834</v>
      </c>
      <c r="U182" s="496">
        <v>1.9295442543535177</v>
      </c>
      <c r="V182" s="496">
        <v>1.2111072882867133</v>
      </c>
      <c r="W182" s="496">
        <v>1.8456052932421931</v>
      </c>
    </row>
    <row r="183" spans="2:23">
      <c r="B183" s="323" t="s">
        <v>700</v>
      </c>
      <c r="C183" s="495">
        <v>3.8929945682165554</v>
      </c>
      <c r="D183" s="495">
        <v>2.4467563408361719</v>
      </c>
      <c r="E183" s="495">
        <v>2.845712290076432</v>
      </c>
      <c r="F183" s="495">
        <v>8.4639823258276365</v>
      </c>
      <c r="G183" s="495">
        <v>2.469396067815997</v>
      </c>
      <c r="H183" s="495">
        <v>4.1772866921256711</v>
      </c>
      <c r="I183" s="495">
        <v>3.3728545082373294</v>
      </c>
      <c r="J183" s="496">
        <v>1.2308101186199067</v>
      </c>
      <c r="K183" s="496">
        <v>3.4152343666505902</v>
      </c>
      <c r="L183" s="496">
        <v>3.3042934805598034</v>
      </c>
      <c r="M183" s="496">
        <v>2.4153261185414618</v>
      </c>
      <c r="N183" s="496">
        <v>2.149904093621632</v>
      </c>
      <c r="O183" s="497">
        <v>1.1502666597712952</v>
      </c>
      <c r="P183" s="496">
        <v>0.95602810536727634</v>
      </c>
      <c r="Q183" s="497">
        <v>0.57499195246812829</v>
      </c>
      <c r="R183" s="497">
        <v>0.75317072099438043</v>
      </c>
      <c r="S183" s="497">
        <v>0.28343482014881438</v>
      </c>
      <c r="T183" s="496">
        <v>0.43691754153480533</v>
      </c>
      <c r="U183" s="496">
        <v>0.88596776651856501</v>
      </c>
      <c r="V183" s="496">
        <v>0.90281573398743808</v>
      </c>
      <c r="W183" s="496">
        <v>0.69340463339786906</v>
      </c>
    </row>
    <row r="184" spans="2:23">
      <c r="B184" s="323" t="s">
        <v>302</v>
      </c>
      <c r="C184" s="496">
        <v>8.101004519085679</v>
      </c>
      <c r="D184" s="496">
        <v>6.0760071249209595</v>
      </c>
      <c r="E184" s="496">
        <v>2.2345121834806463</v>
      </c>
      <c r="F184" s="496">
        <v>3.356811449615507</v>
      </c>
      <c r="G184" s="496">
        <v>3.6786891432137017</v>
      </c>
      <c r="H184" s="496">
        <v>4.848229206367181</v>
      </c>
      <c r="I184" s="496">
        <v>5.9100344933160143</v>
      </c>
      <c r="J184" s="496">
        <v>5.7749265027142513</v>
      </c>
      <c r="K184" s="496">
        <v>1.697683392001222</v>
      </c>
      <c r="L184" s="496">
        <v>1.5898974278872333</v>
      </c>
      <c r="M184" s="496">
        <v>3.8537700492352078</v>
      </c>
      <c r="N184" s="496">
        <v>3.4719235686052938</v>
      </c>
      <c r="O184" s="497">
        <v>1.9624571106975655</v>
      </c>
      <c r="P184" s="496">
        <v>2.9328332496327931</v>
      </c>
      <c r="Q184" s="497">
        <v>1.9052016321697964</v>
      </c>
      <c r="R184" s="497">
        <v>7.2103976449963545</v>
      </c>
      <c r="S184" s="497">
        <v>3.0181940812156594</v>
      </c>
      <c r="T184" s="496">
        <v>3.0481677132477989</v>
      </c>
      <c r="U184" s="496">
        <v>3.2818856951774338</v>
      </c>
      <c r="V184" s="496">
        <v>2.0593294030022102</v>
      </c>
      <c r="W184" s="496">
        <v>2.0605536581189825</v>
      </c>
    </row>
    <row r="185" spans="2:23">
      <c r="B185" s="323" t="s">
        <v>701</v>
      </c>
      <c r="C185" s="496">
        <v>1.7454034852543709</v>
      </c>
      <c r="D185" s="496">
        <v>0.7356400066679637</v>
      </c>
      <c r="E185" s="496">
        <v>0.58526504052300299</v>
      </c>
      <c r="F185" s="496">
        <v>1.5145901756157663</v>
      </c>
      <c r="G185" s="496">
        <v>0.7286908053037725</v>
      </c>
      <c r="H185" s="496">
        <v>1.5240397817364073</v>
      </c>
      <c r="I185" s="496">
        <v>1.0126129268555788</v>
      </c>
      <c r="J185" s="496">
        <v>1.304929572051424</v>
      </c>
      <c r="K185" s="496">
        <v>0.71033324004094234</v>
      </c>
      <c r="L185" s="496">
        <v>0.73396965983701734</v>
      </c>
      <c r="M185" s="496">
        <v>0.89422417542786414</v>
      </c>
      <c r="N185" s="496">
        <v>1.4823217431923006</v>
      </c>
      <c r="O185" s="497">
        <v>1.4523363329753154</v>
      </c>
      <c r="P185" s="496">
        <v>0.84720952876472744</v>
      </c>
      <c r="Q185" s="497">
        <v>1.735072115450387</v>
      </c>
      <c r="R185" s="497">
        <v>2.1492221524826269</v>
      </c>
      <c r="S185" s="497">
        <v>1.3081405589062653</v>
      </c>
      <c r="T185" s="496">
        <v>1.1546437079147669</v>
      </c>
      <c r="U185" s="496">
        <v>1.965009899746877</v>
      </c>
      <c r="V185" s="496">
        <v>1.1758207813550607</v>
      </c>
      <c r="W185" s="496">
        <v>1.0136624362874866</v>
      </c>
    </row>
    <row r="186" spans="2:23">
      <c r="B186" s="323" t="s">
        <v>463</v>
      </c>
      <c r="C186" s="496">
        <v>0.77657544376397247</v>
      </c>
      <c r="D186" s="496">
        <v>1.5037177174913283</v>
      </c>
      <c r="E186" s="496">
        <v>1.5066874842061719</v>
      </c>
      <c r="F186" s="496">
        <v>3.6827685280012479</v>
      </c>
      <c r="G186" s="496">
        <v>4.37655495949382</v>
      </c>
      <c r="H186" s="496">
        <v>6.2423887033886025</v>
      </c>
      <c r="I186" s="496">
        <v>2.6101461061869138</v>
      </c>
      <c r="J186" s="496">
        <v>0.82895836290300695</v>
      </c>
      <c r="K186" s="496">
        <v>1.1686308483428416</v>
      </c>
      <c r="L186" s="496">
        <v>0.94945205978136882</v>
      </c>
      <c r="M186" s="496">
        <v>1.247890172400687</v>
      </c>
      <c r="N186" s="496">
        <v>1.0925602599267372</v>
      </c>
      <c r="O186" s="497">
        <v>0.86211034872340231</v>
      </c>
      <c r="P186" s="496">
        <v>1.0989757933589752</v>
      </c>
      <c r="Q186" s="497">
        <v>1.6704414554087199</v>
      </c>
      <c r="R186" s="497">
        <v>1.9699188169912816</v>
      </c>
      <c r="S186" s="497">
        <v>1.7193226441827856</v>
      </c>
      <c r="T186" s="496">
        <v>1.3039040443248624</v>
      </c>
      <c r="U186" s="496">
        <v>1.750667780552611</v>
      </c>
      <c r="V186" s="496">
        <v>1.6343176571483016</v>
      </c>
      <c r="W186" s="496">
        <v>2.2016662122828508</v>
      </c>
    </row>
    <row r="187" spans="2:23">
      <c r="B187" s="323" t="s">
        <v>303</v>
      </c>
      <c r="C187" s="495">
        <v>2.5424470462357833</v>
      </c>
      <c r="D187" s="495">
        <v>1.9336288867650027</v>
      </c>
      <c r="E187" s="495">
        <v>1.9061512329474111</v>
      </c>
      <c r="F187" s="495">
        <v>3.0385486885577175</v>
      </c>
      <c r="G187" s="495">
        <v>1.5144509579064172</v>
      </c>
      <c r="H187" s="495">
        <v>1.225075646025406</v>
      </c>
      <c r="I187" s="495">
        <v>1.3701264280219647</v>
      </c>
      <c r="J187" s="496">
        <v>3.6375855567006696</v>
      </c>
      <c r="K187" s="496">
        <v>4.9394110236500621</v>
      </c>
      <c r="L187" s="496">
        <v>1.9077082852904599</v>
      </c>
      <c r="M187" s="496">
        <v>2.0421851499845354</v>
      </c>
      <c r="N187" s="496">
        <v>4.0658825985635163</v>
      </c>
      <c r="O187" s="497">
        <v>4.2428888360261139</v>
      </c>
      <c r="P187" s="496">
        <v>4.180008306525469</v>
      </c>
      <c r="Q187" s="497">
        <v>6.9890779214701988</v>
      </c>
      <c r="R187" s="497">
        <v>6.6877024995766092</v>
      </c>
      <c r="S187" s="497">
        <v>9.9473740115295044</v>
      </c>
      <c r="T187" s="496">
        <v>6.3690067212873736</v>
      </c>
      <c r="U187" s="496">
        <v>5.9163053610929444</v>
      </c>
      <c r="V187" s="496">
        <v>5.1923015023257921</v>
      </c>
      <c r="W187" s="496">
        <v>4.2691088348018491</v>
      </c>
    </row>
    <row r="188" spans="2:23">
      <c r="B188" s="323" t="s">
        <v>464</v>
      </c>
      <c r="C188" s="496">
        <v>0.39487509593130837</v>
      </c>
      <c r="D188" s="496">
        <v>1.880845358922687</v>
      </c>
      <c r="E188" s="496">
        <v>1.566148712824099</v>
      </c>
      <c r="F188" s="496">
        <v>1.3351578722394291</v>
      </c>
      <c r="G188" s="496">
        <v>3.203929882420923</v>
      </c>
      <c r="H188" s="496">
        <v>1.6416017312936875</v>
      </c>
      <c r="I188" s="496">
        <v>0.78014048790214774</v>
      </c>
      <c r="J188" s="496">
        <v>0.78169998213006908</v>
      </c>
      <c r="K188" s="496">
        <v>0</v>
      </c>
      <c r="L188" s="496">
        <v>0</v>
      </c>
      <c r="M188" s="496">
        <v>0</v>
      </c>
      <c r="N188" s="496">
        <v>0</v>
      </c>
      <c r="O188" s="497">
        <v>0.8378930516158114</v>
      </c>
      <c r="P188" s="496">
        <v>1.0827054475633704</v>
      </c>
      <c r="Q188" s="497">
        <v>0.75044394567698958</v>
      </c>
      <c r="R188" s="497">
        <v>0.73883435226192551</v>
      </c>
      <c r="S188" s="497">
        <v>0.88652954476989909</v>
      </c>
      <c r="T188" s="496">
        <v>0.88608524796898114</v>
      </c>
      <c r="U188" s="496">
        <v>0.65963891407163677</v>
      </c>
      <c r="V188" s="496">
        <v>0.4795382499132253</v>
      </c>
      <c r="W188" s="496">
        <v>1.7733230273815641</v>
      </c>
    </row>
    <row r="189" spans="2:23">
      <c r="B189" s="323" t="s">
        <v>702</v>
      </c>
      <c r="C189" s="496">
        <v>1.0425270389867354</v>
      </c>
      <c r="D189" s="496">
        <v>0.38584989348487475</v>
      </c>
      <c r="E189" s="496">
        <v>0.65000179793935253</v>
      </c>
      <c r="F189" s="496">
        <v>8.1134295027957055</v>
      </c>
      <c r="G189" s="496">
        <v>3.9737775074486512</v>
      </c>
      <c r="H189" s="496">
        <v>1.722738823861016</v>
      </c>
      <c r="I189" s="496">
        <v>2.881944565777331</v>
      </c>
      <c r="J189" s="496">
        <v>0.80785149868078676</v>
      </c>
      <c r="K189" s="496">
        <v>2.0311958446708935</v>
      </c>
      <c r="L189" s="496">
        <v>3.2445613874257293</v>
      </c>
      <c r="M189" s="496">
        <v>2.4689522942743101</v>
      </c>
      <c r="N189" s="496">
        <v>1.9150484219472259</v>
      </c>
      <c r="O189" s="497">
        <v>5.2171667757420348</v>
      </c>
      <c r="P189" s="496">
        <v>1.6104788069383251</v>
      </c>
      <c r="Q189" s="497">
        <v>2.0794606781904266</v>
      </c>
      <c r="R189" s="497">
        <v>1.6111199842456825</v>
      </c>
      <c r="S189" s="497">
        <v>1.2691399613079553</v>
      </c>
      <c r="T189" s="496">
        <v>1.1998748714233141</v>
      </c>
      <c r="U189" s="496">
        <v>1.8126886161135969</v>
      </c>
      <c r="V189" s="496">
        <v>2.9471909210928602</v>
      </c>
      <c r="W189" s="496">
        <v>4.1595347689227813</v>
      </c>
    </row>
    <row r="190" spans="2:23">
      <c r="B190" s="323" t="s">
        <v>304</v>
      </c>
      <c r="C190" s="496">
        <v>3.4751564565025101</v>
      </c>
      <c r="D190" s="496">
        <v>4.4045872818520175</v>
      </c>
      <c r="E190" s="496">
        <v>3.9193355099057738</v>
      </c>
      <c r="F190" s="496">
        <v>10.726241974261438</v>
      </c>
      <c r="G190" s="496">
        <v>5.8744244931376457</v>
      </c>
      <c r="H190" s="496">
        <v>5.0697033054553939</v>
      </c>
      <c r="I190" s="496">
        <v>7.7889346533432153</v>
      </c>
      <c r="J190" s="496">
        <v>10.032382219232396</v>
      </c>
      <c r="K190" s="496">
        <v>5.4368494576931443</v>
      </c>
      <c r="L190" s="496">
        <v>5.1125510813119668</v>
      </c>
      <c r="M190" s="496">
        <v>3.2531282382197935</v>
      </c>
      <c r="N190" s="496">
        <v>4.0103916585765127</v>
      </c>
      <c r="O190" s="497">
        <v>4.2122863490830502</v>
      </c>
      <c r="P190" s="496">
        <v>5.249254920320622</v>
      </c>
      <c r="Q190" s="497">
        <v>6.0074549490414375</v>
      </c>
      <c r="R190" s="497">
        <v>3.6255433627144233</v>
      </c>
      <c r="S190" s="497">
        <v>4.3191449951731107</v>
      </c>
      <c r="T190" s="497">
        <v>8.5140164571125663</v>
      </c>
      <c r="U190" s="496">
        <v>7.4690729006794099</v>
      </c>
      <c r="V190" s="496">
        <v>2.9135317684339843</v>
      </c>
      <c r="W190" s="496">
        <v>2.9091156163156722</v>
      </c>
    </row>
    <row r="191" spans="2:23">
      <c r="B191" s="323" t="s">
        <v>703</v>
      </c>
      <c r="C191" s="495">
        <v>0.59618126728578902</v>
      </c>
      <c r="D191" s="495">
        <v>0.66267163630079506</v>
      </c>
      <c r="E191" s="495">
        <v>0.95209486380446839</v>
      </c>
      <c r="F191" s="495">
        <v>1.876034419742769</v>
      </c>
      <c r="G191" s="495">
        <v>2.6524966993508214</v>
      </c>
      <c r="H191" s="495">
        <v>1.3090280098481686</v>
      </c>
      <c r="I191" s="495">
        <v>1.6449686718817913</v>
      </c>
      <c r="J191" s="496">
        <v>0.96169881477993513</v>
      </c>
      <c r="K191" s="496">
        <v>2.4209042909551237</v>
      </c>
      <c r="L191" s="496">
        <v>0.84736101304146227</v>
      </c>
      <c r="M191" s="496">
        <v>0.84153637226942235</v>
      </c>
      <c r="N191" s="496">
        <v>0.824888656587205</v>
      </c>
      <c r="O191" s="497">
        <v>1.2240664632262448</v>
      </c>
      <c r="P191" s="496">
        <v>2.1520862754878789</v>
      </c>
      <c r="Q191" s="497">
        <v>4.4954055488526041</v>
      </c>
      <c r="R191" s="497">
        <v>8.2834853255890852</v>
      </c>
      <c r="S191" s="497">
        <v>3.0773924897363143</v>
      </c>
      <c r="T191" s="497">
        <v>3.6098670063213061</v>
      </c>
      <c r="U191" s="496">
        <v>3.5342554353202336</v>
      </c>
      <c r="V191" s="496">
        <v>4.1814513049605813</v>
      </c>
      <c r="W191" s="496">
        <v>5.2073879542191843</v>
      </c>
    </row>
    <row r="192" spans="2:23">
      <c r="B192" s="323" t="s">
        <v>704</v>
      </c>
      <c r="C192" s="496">
        <v>0.35659447438648201</v>
      </c>
      <c r="D192" s="496">
        <v>0.23851920223359543</v>
      </c>
      <c r="E192" s="496">
        <v>0.44206098832098617</v>
      </c>
      <c r="F192" s="496">
        <v>0.42835015815480176</v>
      </c>
      <c r="G192" s="496">
        <v>0.32425750606607689</v>
      </c>
      <c r="H192" s="496">
        <v>0.8808417047805942</v>
      </c>
      <c r="I192" s="496">
        <v>0.75200870797590469</v>
      </c>
      <c r="J192" s="496">
        <v>1.5445918674284569</v>
      </c>
      <c r="K192" s="496">
        <v>0.61545525082174246</v>
      </c>
      <c r="L192" s="496">
        <v>1.3578539662010178</v>
      </c>
      <c r="M192" s="496">
        <v>1.0593991237529654</v>
      </c>
      <c r="N192" s="496">
        <v>0.57365409797828304</v>
      </c>
      <c r="O192" s="497">
        <v>1.0564378966333512</v>
      </c>
      <c r="P192" s="496">
        <v>0.27887433312217758</v>
      </c>
      <c r="Q192" s="497">
        <v>0.4019131324509489</v>
      </c>
      <c r="R192" s="497">
        <v>0.23860710917705516</v>
      </c>
      <c r="S192" s="497">
        <v>1.1658738692626642</v>
      </c>
      <c r="T192" s="497">
        <v>1.5777310528084942</v>
      </c>
      <c r="U192" s="496">
        <v>0.49687399369917301</v>
      </c>
      <c r="V192" s="496">
        <v>0.95173837849385179</v>
      </c>
      <c r="W192" s="496">
        <v>1.2714298510411315</v>
      </c>
    </row>
    <row r="193" spans="2:23">
      <c r="B193" s="323" t="s">
        <v>305</v>
      </c>
      <c r="C193" s="496">
        <v>0.75156140707479513</v>
      </c>
      <c r="D193" s="496">
        <v>0.36526259805486777</v>
      </c>
      <c r="E193" s="496">
        <v>0.53736040653464101</v>
      </c>
      <c r="F193" s="496">
        <v>3.8912594858961187</v>
      </c>
      <c r="G193" s="496">
        <v>0.82793999079010172</v>
      </c>
      <c r="H193" s="496">
        <v>0.57901050169798729</v>
      </c>
      <c r="I193" s="496">
        <v>2.0761477634319609</v>
      </c>
      <c r="J193" s="496">
        <v>4.086549893990262</v>
      </c>
      <c r="K193" s="496">
        <v>1.9581324944823726</v>
      </c>
      <c r="L193" s="496">
        <v>2.3780189195666868</v>
      </c>
      <c r="M193" s="496">
        <v>0.80648740848229239</v>
      </c>
      <c r="N193" s="496">
        <v>1.4708699808330068</v>
      </c>
      <c r="O193" s="497">
        <v>2.6266142701978277</v>
      </c>
      <c r="P193" s="496">
        <v>0.99014591334314694</v>
      </c>
      <c r="Q193" s="497">
        <v>1.8996322067044809</v>
      </c>
      <c r="R193" s="497">
        <v>3.1039591765564603</v>
      </c>
      <c r="S193" s="497">
        <v>2.5225020450202376</v>
      </c>
      <c r="T193" s="496">
        <v>1.7520516226292033</v>
      </c>
      <c r="U193" s="496">
        <v>1.992134912812902</v>
      </c>
      <c r="V193" s="496">
        <v>2.3331945430404821</v>
      </c>
      <c r="W193" s="496">
        <v>1.8609472572339223</v>
      </c>
    </row>
    <row r="194" spans="2:23">
      <c r="B194" s="323" t="s">
        <v>306</v>
      </c>
      <c r="C194" s="496">
        <v>6.8911509088362317</v>
      </c>
      <c r="D194" s="496">
        <v>5.0222866353332565</v>
      </c>
      <c r="E194" s="496">
        <v>7.7468414124854466</v>
      </c>
      <c r="F194" s="496">
        <v>5.9836369778287564</v>
      </c>
      <c r="G194" s="496">
        <v>3.2789151684524036</v>
      </c>
      <c r="H194" s="496">
        <v>4.8320779586127909</v>
      </c>
      <c r="I194" s="496">
        <v>3.0936241875941355</v>
      </c>
      <c r="J194" s="496">
        <v>1.7424632520417616</v>
      </c>
      <c r="K194" s="496">
        <v>1.257781781609022</v>
      </c>
      <c r="L194" s="496">
        <v>1.8010664966383663</v>
      </c>
      <c r="M194" s="496">
        <v>1.9421896889291153</v>
      </c>
      <c r="N194" s="496">
        <v>2.4230573967906848</v>
      </c>
      <c r="O194" s="497">
        <v>3.5549495607373194</v>
      </c>
      <c r="P194" s="496">
        <v>4.7279253146464786</v>
      </c>
      <c r="Q194" s="497">
        <v>5.710789387214616</v>
      </c>
      <c r="R194" s="497">
        <v>5.2513991451205353</v>
      </c>
      <c r="S194" s="497">
        <v>5.8577530503389443</v>
      </c>
      <c r="T194" s="496">
        <v>3.4011419405073999</v>
      </c>
      <c r="U194" s="496">
        <v>6.3321215405033096</v>
      </c>
      <c r="V194" s="496">
        <v>6.9166783952855138</v>
      </c>
      <c r="W194" s="496">
        <v>7.0181781526993037</v>
      </c>
    </row>
    <row r="195" spans="2:23">
      <c r="B195" s="323" t="s">
        <v>651</v>
      </c>
      <c r="C195" s="496">
        <v>5.5768712528092648</v>
      </c>
      <c r="D195" s="496">
        <v>4.714446749518296</v>
      </c>
      <c r="E195" s="496">
        <v>2.5663960542517548</v>
      </c>
      <c r="F195" s="496">
        <v>4.4676609331980579</v>
      </c>
      <c r="G195" s="496">
        <v>2.3723404699965989</v>
      </c>
      <c r="H195" s="496">
        <v>2.3809151188814548</v>
      </c>
      <c r="I195" s="496">
        <v>2.3358311965856111</v>
      </c>
      <c r="J195" s="496">
        <v>4.1898097475775318</v>
      </c>
      <c r="K195" s="496">
        <v>3.2016976739332144</v>
      </c>
      <c r="L195" s="496">
        <v>2.5295424280626215</v>
      </c>
      <c r="M195" s="496">
        <v>1.1131663760004171</v>
      </c>
      <c r="N195" s="496">
        <v>1.2655022065733226</v>
      </c>
      <c r="O195" s="497">
        <v>1.6618630665254472</v>
      </c>
      <c r="P195" s="496">
        <v>2.8199404303585789</v>
      </c>
      <c r="Q195" s="497">
        <v>4.6551601716075837</v>
      </c>
      <c r="R195" s="497">
        <v>5.7882020845149285</v>
      </c>
      <c r="S195" s="497">
        <v>2.9247753407945383</v>
      </c>
      <c r="T195" s="496">
        <v>2.9958008060018115</v>
      </c>
      <c r="U195" s="496">
        <v>3.644346750539603</v>
      </c>
      <c r="V195" s="496">
        <v>3.6685527902876744</v>
      </c>
      <c r="W195" s="496">
        <v>3.5947565701265689</v>
      </c>
    </row>
    <row r="196" spans="2:23">
      <c r="B196" s="323" t="s">
        <v>307</v>
      </c>
      <c r="C196" s="495">
        <v>5.5886110515797096</v>
      </c>
      <c r="D196" s="495">
        <v>8.6765553554675172</v>
      </c>
      <c r="E196" s="495">
        <v>7.9534155414889192</v>
      </c>
      <c r="F196" s="495">
        <v>9.6116362367894048</v>
      </c>
      <c r="G196" s="495">
        <v>6.8436098889029582</v>
      </c>
      <c r="H196" s="495">
        <v>7.3976523253060407</v>
      </c>
      <c r="I196" s="495">
        <v>5.0109049918155808</v>
      </c>
      <c r="J196" s="496">
        <v>6.8373045252371085</v>
      </c>
      <c r="K196" s="496">
        <v>5.2375792916565782</v>
      </c>
      <c r="L196" s="496">
        <v>4.1415789601915911</v>
      </c>
      <c r="M196" s="496">
        <v>3.0398889488739322</v>
      </c>
      <c r="N196" s="496">
        <v>5.3238348859539775</v>
      </c>
      <c r="O196" s="497">
        <v>5.9492146943220128</v>
      </c>
      <c r="P196" s="496">
        <v>6.1161291730449499</v>
      </c>
      <c r="Q196" s="497">
        <v>5.7987389207646576</v>
      </c>
      <c r="R196" s="497">
        <v>14.259189062826712</v>
      </c>
      <c r="S196" s="497">
        <v>2.808597181442849</v>
      </c>
      <c r="T196" s="496">
        <v>5.7952930127743523</v>
      </c>
      <c r="U196" s="496">
        <v>6.9245838726024269</v>
      </c>
      <c r="V196" s="496">
        <v>6.0139219926145335</v>
      </c>
      <c r="W196" s="496">
        <v>5.8777976819840116</v>
      </c>
    </row>
    <row r="197" spans="2:23">
      <c r="B197" s="323" t="s">
        <v>308</v>
      </c>
      <c r="C197" s="496">
        <v>2.4877314717186438</v>
      </c>
      <c r="D197" s="496">
        <v>1.2040256736743464</v>
      </c>
      <c r="E197" s="496">
        <v>0.9553062091871326</v>
      </c>
      <c r="F197" s="496">
        <v>2.3564507162852828</v>
      </c>
      <c r="G197" s="496">
        <v>2.2388529550362781</v>
      </c>
      <c r="H197" s="496">
        <v>1.3690871299640972</v>
      </c>
      <c r="I197" s="496">
        <v>2.1864234664062385</v>
      </c>
      <c r="J197" s="496">
        <v>1.0661396418891937</v>
      </c>
      <c r="K197" s="496">
        <v>0.84237409296192733</v>
      </c>
      <c r="L197" s="496">
        <v>7.6250021564006367</v>
      </c>
      <c r="M197" s="496">
        <v>2.3552937865318535</v>
      </c>
      <c r="N197" s="496">
        <v>2.932901145868406</v>
      </c>
      <c r="O197" s="497">
        <v>1.9278821464288449</v>
      </c>
      <c r="P197" s="496">
        <v>1.413331297457167</v>
      </c>
      <c r="Q197" s="497">
        <v>1.2633035143199314</v>
      </c>
      <c r="R197" s="497">
        <v>1.4803083127700023</v>
      </c>
      <c r="S197" s="497">
        <v>1.0982559864906833</v>
      </c>
      <c r="T197" s="496">
        <v>0.7355867765536227</v>
      </c>
      <c r="U197" s="496">
        <v>1.7016667604974658</v>
      </c>
      <c r="V197" s="496">
        <v>2.0942643746694247</v>
      </c>
      <c r="W197" s="496">
        <v>2.1683504550423431</v>
      </c>
    </row>
    <row r="198" spans="2:23">
      <c r="B198" s="323" t="s">
        <v>705</v>
      </c>
      <c r="C198" s="496">
        <v>5.9806468611069539</v>
      </c>
      <c r="D198" s="496">
        <v>2.9473272642665411</v>
      </c>
      <c r="E198" s="496">
        <v>4.8834791149861028</v>
      </c>
      <c r="F198" s="496">
        <v>6.8873573599494264</v>
      </c>
      <c r="G198" s="496">
        <v>3.2449030834463017</v>
      </c>
      <c r="H198" s="496">
        <v>4.1563275460584288</v>
      </c>
      <c r="I198" s="496">
        <v>9.0839118510727008</v>
      </c>
      <c r="J198" s="496">
        <v>6.1775801540325022</v>
      </c>
      <c r="K198" s="496">
        <v>0.77361851586882846</v>
      </c>
      <c r="L198" s="496">
        <v>2.5220384743098103</v>
      </c>
      <c r="M198" s="496">
        <v>0.84740814780904827</v>
      </c>
      <c r="N198" s="496">
        <v>1.9398948858667158</v>
      </c>
      <c r="O198" s="497">
        <v>1.9407966621913908</v>
      </c>
      <c r="P198" s="496">
        <v>0.92884116146854534</v>
      </c>
      <c r="Q198" s="497">
        <v>0.75601058155846435</v>
      </c>
      <c r="R198" s="497">
        <v>1.2781463452857995</v>
      </c>
      <c r="S198" s="497">
        <v>1.1232634853107317</v>
      </c>
      <c r="T198" s="496">
        <v>0.39204795036724033</v>
      </c>
      <c r="U198" s="496">
        <v>0.95909813254334675</v>
      </c>
      <c r="V198" s="496">
        <v>2.1086027042455999</v>
      </c>
      <c r="W198" s="496">
        <v>0.64586265886970384</v>
      </c>
    </row>
    <row r="199" spans="2:23">
      <c r="B199" s="323" t="s">
        <v>309</v>
      </c>
      <c r="C199" s="496">
        <v>21.291280682726821</v>
      </c>
      <c r="D199" s="496">
        <v>35.737349668827548</v>
      </c>
      <c r="E199" s="496">
        <v>28.170700633866868</v>
      </c>
      <c r="F199" s="496">
        <v>26.772498920699054</v>
      </c>
      <c r="G199" s="496">
        <v>37.553073241003865</v>
      </c>
      <c r="H199" s="496">
        <v>37.072503439237451</v>
      </c>
      <c r="I199" s="496">
        <v>37.166406516407548</v>
      </c>
      <c r="J199" s="496">
        <v>38.503041598723172</v>
      </c>
      <c r="K199" s="496">
        <v>24.060313001922822</v>
      </c>
      <c r="L199" s="496">
        <v>30.671332631818789</v>
      </c>
      <c r="M199" s="496">
        <v>25.798046618899303</v>
      </c>
      <c r="N199" s="496">
        <v>33.511317054981227</v>
      </c>
      <c r="O199" s="497">
        <v>33.656244155673519</v>
      </c>
      <c r="P199" s="496">
        <v>34.277488671015504</v>
      </c>
      <c r="Q199" s="497">
        <v>42.848018847739517</v>
      </c>
      <c r="R199" s="497">
        <v>45.145431999697962</v>
      </c>
      <c r="S199" s="497">
        <v>46.789387779483057</v>
      </c>
      <c r="T199" s="496">
        <v>38.21723843360104</v>
      </c>
      <c r="U199" s="496">
        <v>29.882401459799311</v>
      </c>
      <c r="V199" s="496">
        <v>26.207697832377459</v>
      </c>
      <c r="W199" s="496">
        <v>37.080926437235767</v>
      </c>
    </row>
    <row r="200" spans="2:23">
      <c r="B200" s="323" t="s">
        <v>310</v>
      </c>
      <c r="C200" s="495">
        <v>5.6682143872451451</v>
      </c>
      <c r="D200" s="495">
        <v>11.358977141573467</v>
      </c>
      <c r="E200" s="495">
        <v>9.6213571757590941</v>
      </c>
      <c r="F200" s="495">
        <v>8.0547084488412413</v>
      </c>
      <c r="G200" s="495">
        <v>9.0910830860563703</v>
      </c>
      <c r="H200" s="495">
        <v>3.221075544654953</v>
      </c>
      <c r="I200" s="495">
        <v>4.5565778389274998</v>
      </c>
      <c r="J200" s="496">
        <v>4.8861297180437822</v>
      </c>
      <c r="K200" s="496">
        <v>4.5569535199381468</v>
      </c>
      <c r="L200" s="496">
        <v>4.4857579389426627</v>
      </c>
      <c r="M200" s="496">
        <v>1.6577281349380641</v>
      </c>
      <c r="N200" s="496">
        <v>5.4334468743516027</v>
      </c>
      <c r="O200" s="497">
        <v>10.86906910414945</v>
      </c>
      <c r="P200" s="496">
        <v>20.649962594435152</v>
      </c>
      <c r="Q200" s="497">
        <v>16.901511163768195</v>
      </c>
      <c r="R200" s="497">
        <v>42.892807977807649</v>
      </c>
      <c r="S200" s="497">
        <v>13.862111219741918</v>
      </c>
      <c r="T200" s="496">
        <v>11.715973238327891</v>
      </c>
      <c r="U200" s="496">
        <v>13.772182631455101</v>
      </c>
      <c r="V200" s="496">
        <v>14.270338025979104</v>
      </c>
      <c r="W200" s="496">
        <v>16.36444378679521</v>
      </c>
    </row>
    <row r="201" spans="2:23">
      <c r="B201" s="323" t="s">
        <v>311</v>
      </c>
      <c r="C201" s="496">
        <v>1.8546471342431001</v>
      </c>
      <c r="D201" s="496">
        <v>0.67495742589631014</v>
      </c>
      <c r="E201" s="496">
        <v>1.6815730341855626</v>
      </c>
      <c r="F201" s="496">
        <v>1.1469644068231515</v>
      </c>
      <c r="G201" s="496">
        <v>0.90857155180283178</v>
      </c>
      <c r="H201" s="496">
        <v>1.5070293278196445</v>
      </c>
      <c r="I201" s="496">
        <v>1.3434892172118498</v>
      </c>
      <c r="J201" s="496">
        <v>1.4838276207394359</v>
      </c>
      <c r="K201" s="496">
        <v>0.82185511416138324</v>
      </c>
      <c r="L201" s="496">
        <v>1.9088953388853012</v>
      </c>
      <c r="M201" s="496">
        <v>0.61123751227130241</v>
      </c>
      <c r="N201" s="496">
        <v>0.35049327693470939</v>
      </c>
      <c r="O201" s="497">
        <v>0.39768592822723525</v>
      </c>
      <c r="P201" s="496">
        <v>0.6403485621207673</v>
      </c>
      <c r="Q201" s="497">
        <v>1.076650645873793</v>
      </c>
      <c r="R201" s="497">
        <v>1.1987028260871988</v>
      </c>
      <c r="S201" s="497">
        <v>1.2117942106142117</v>
      </c>
      <c r="T201" s="496">
        <v>0.81769002606212726</v>
      </c>
      <c r="U201" s="496">
        <v>1.217244736747684</v>
      </c>
      <c r="V201" s="496">
        <v>0.87314869582751986</v>
      </c>
      <c r="W201" s="496">
        <v>0.93722045780815777</v>
      </c>
    </row>
    <row r="202" spans="2:23">
      <c r="B202" s="323" t="s">
        <v>312</v>
      </c>
      <c r="C202" s="496">
        <v>0.76559712477035924</v>
      </c>
      <c r="D202" s="496">
        <v>0.72307615870161512</v>
      </c>
      <c r="E202" s="496">
        <v>1.1142093853436501</v>
      </c>
      <c r="F202" s="496">
        <v>1.5536723679106139</v>
      </c>
      <c r="G202" s="496">
        <v>1.3496728493653356</v>
      </c>
      <c r="H202" s="496">
        <v>1.1170076198793086</v>
      </c>
      <c r="I202" s="496">
        <v>1.2510363192549461</v>
      </c>
      <c r="J202" s="496">
        <v>1.1291419063019847</v>
      </c>
      <c r="K202" s="496">
        <v>1.6213131365280815</v>
      </c>
      <c r="L202" s="496">
        <v>1.6549989970951706</v>
      </c>
      <c r="M202" s="496">
        <v>0.72744394736841311</v>
      </c>
      <c r="N202" s="496">
        <v>0.57226801417669615</v>
      </c>
      <c r="O202" s="497">
        <v>0.45894490766865575</v>
      </c>
      <c r="P202" s="496">
        <v>0.57818499935907752</v>
      </c>
      <c r="Q202" s="497">
        <v>0.88704608037690191</v>
      </c>
      <c r="R202" s="497">
        <v>0.69339512739175169</v>
      </c>
      <c r="S202" s="497">
        <v>1.0472825643304655</v>
      </c>
      <c r="T202" s="496">
        <v>0.95989045105175608</v>
      </c>
      <c r="U202" s="496">
        <v>0.72358884920242628</v>
      </c>
      <c r="V202" s="496">
        <v>0.44828578252523449</v>
      </c>
      <c r="W202" s="496">
        <v>0.98313520486783368</v>
      </c>
    </row>
    <row r="203" spans="2:23">
      <c r="B203" s="323" t="s">
        <v>313</v>
      </c>
      <c r="C203" s="496">
        <v>1.8176063089178383</v>
      </c>
      <c r="D203" s="496">
        <v>2.0228709891514836</v>
      </c>
      <c r="E203" s="496">
        <v>1.4382968034878276</v>
      </c>
      <c r="F203" s="496">
        <v>2.1824246742147193</v>
      </c>
      <c r="G203" s="496">
        <v>1.3483907973806268</v>
      </c>
      <c r="H203" s="496">
        <v>1.3292224014942915</v>
      </c>
      <c r="I203" s="496">
        <v>1.7211397830690291</v>
      </c>
      <c r="J203" s="496">
        <v>1.8233040486046006</v>
      </c>
      <c r="K203" s="496">
        <v>1.0834501033047816</v>
      </c>
      <c r="L203" s="496">
        <v>0.9984673886853781</v>
      </c>
      <c r="M203" s="496">
        <v>0.7609346569260611</v>
      </c>
      <c r="N203" s="496">
        <v>1.9578770794205849</v>
      </c>
      <c r="O203" s="497">
        <v>0.83605029490022154</v>
      </c>
      <c r="P203" s="496">
        <v>4.9939671263284025</v>
      </c>
      <c r="Q203" s="497">
        <v>0.40895147087080752</v>
      </c>
      <c r="R203" s="497">
        <v>1.5663427548298747</v>
      </c>
      <c r="S203" s="497">
        <v>1.0662155609700597</v>
      </c>
      <c r="T203" s="496">
        <v>1.1347747254709983</v>
      </c>
      <c r="U203" s="496">
        <v>1.0720010076473052</v>
      </c>
      <c r="V203" s="496">
        <v>0.43735775799344473</v>
      </c>
      <c r="W203" s="496">
        <v>0.56647948950966054</v>
      </c>
    </row>
    <row r="204" spans="2:23">
      <c r="B204" s="323" t="s">
        <v>314</v>
      </c>
      <c r="C204" s="495">
        <v>17.250750364382082</v>
      </c>
      <c r="D204" s="495">
        <v>20.036875226279086</v>
      </c>
      <c r="E204" s="495">
        <v>26.788189891954843</v>
      </c>
      <c r="F204" s="495">
        <v>41.379671540252751</v>
      </c>
      <c r="G204" s="495">
        <v>28.269534806501223</v>
      </c>
      <c r="H204" s="495">
        <v>28.24269764228308</v>
      </c>
      <c r="I204" s="495">
        <v>40.557821551163819</v>
      </c>
      <c r="J204" s="496">
        <v>13.937922406117755</v>
      </c>
      <c r="K204" s="496">
        <v>11.220764687270641</v>
      </c>
      <c r="L204" s="496">
        <v>11.616433258991249</v>
      </c>
      <c r="M204" s="496">
        <v>7.4534506080550988</v>
      </c>
      <c r="N204" s="496">
        <v>9.8070103842287839</v>
      </c>
      <c r="O204" s="497">
        <v>11.767451931187061</v>
      </c>
      <c r="P204" s="496">
        <v>21.486840980729948</v>
      </c>
      <c r="Q204" s="497">
        <v>15.174271626470592</v>
      </c>
      <c r="R204" s="497">
        <v>22.385690249650217</v>
      </c>
      <c r="S204" s="497">
        <v>8.569831173884026</v>
      </c>
      <c r="T204" s="496">
        <v>8.2457064940268818</v>
      </c>
      <c r="U204" s="496">
        <v>15.112650818799908</v>
      </c>
      <c r="V204" s="496">
        <v>9.2828848090926055</v>
      </c>
      <c r="W204" s="496">
        <v>11.821027916288013</v>
      </c>
    </row>
    <row r="205" spans="2:23">
      <c r="B205" s="323" t="s">
        <v>315</v>
      </c>
      <c r="C205" s="496">
        <v>0.27496307700385703</v>
      </c>
      <c r="D205" s="496">
        <v>0.26890073790993757</v>
      </c>
      <c r="E205" s="496">
        <v>0.69448264914377167</v>
      </c>
      <c r="F205" s="496">
        <v>2.6487524458950422</v>
      </c>
      <c r="G205" s="496">
        <v>0.94719377770535496</v>
      </c>
      <c r="H205" s="496">
        <v>0.28756899015329185</v>
      </c>
      <c r="I205" s="496">
        <v>0.28253640589093593</v>
      </c>
      <c r="J205" s="496">
        <v>1.2660352053992416</v>
      </c>
      <c r="K205" s="496">
        <v>0.55793506867840281</v>
      </c>
      <c r="L205" s="496">
        <v>0.59526633016537145</v>
      </c>
      <c r="M205" s="496">
        <v>0.16482225703859288</v>
      </c>
      <c r="N205" s="496">
        <v>1.5243145179242632</v>
      </c>
      <c r="O205" s="497">
        <v>0.47118777175294019</v>
      </c>
      <c r="P205" s="496">
        <v>0.70390606653522236</v>
      </c>
      <c r="Q205" s="497">
        <v>0.35516225799898965</v>
      </c>
      <c r="R205" s="497">
        <v>0.47074217868663248</v>
      </c>
      <c r="S205" s="497">
        <v>0.37191599580413826</v>
      </c>
      <c r="T205" s="496">
        <v>0.69166565082242526</v>
      </c>
      <c r="U205" s="496">
        <v>0.72628224057114765</v>
      </c>
      <c r="V205" s="496">
        <v>0.65042542780507895</v>
      </c>
      <c r="W205" s="496">
        <v>0.30865926877131983</v>
      </c>
    </row>
    <row r="206" spans="2:23">
      <c r="B206" s="323" t="s">
        <v>316</v>
      </c>
      <c r="C206" s="496">
        <v>1.5227682270855296</v>
      </c>
      <c r="D206" s="496">
        <v>2.0627138267617151</v>
      </c>
      <c r="E206" s="496">
        <v>6.374980865624198</v>
      </c>
      <c r="F206" s="496">
        <v>3.1417787783258961</v>
      </c>
      <c r="G206" s="496">
        <v>1.5364655283036954</v>
      </c>
      <c r="H206" s="496">
        <v>2.1490696092375088</v>
      </c>
      <c r="I206" s="496">
        <v>2.478777032871669</v>
      </c>
      <c r="J206" s="496">
        <v>1.4701589457164115</v>
      </c>
      <c r="K206" s="496">
        <v>1.7220560684770858</v>
      </c>
      <c r="L206" s="496">
        <v>2.3473729676938797</v>
      </c>
      <c r="M206" s="496">
        <v>1.2071596726163509</v>
      </c>
      <c r="N206" s="496">
        <v>1.5445343833893039</v>
      </c>
      <c r="O206" s="497">
        <v>1.0875779865592763</v>
      </c>
      <c r="P206" s="496">
        <v>0.8150480628656277</v>
      </c>
      <c r="Q206" s="497">
        <v>2.0936106008003499</v>
      </c>
      <c r="R206" s="497">
        <v>2.4806250884463026</v>
      </c>
      <c r="S206" s="497">
        <v>2.5314937264945283</v>
      </c>
      <c r="T206" s="496">
        <v>1.7260916659375529</v>
      </c>
      <c r="U206" s="496">
        <v>1.8369916927166889</v>
      </c>
      <c r="V206" s="496">
        <v>2.0608997015589305</v>
      </c>
      <c r="W206" s="496">
        <v>1.1549690228772374</v>
      </c>
    </row>
    <row r="207" spans="2:23">
      <c r="B207" s="323" t="s">
        <v>317</v>
      </c>
      <c r="C207" s="496">
        <v>5.0918277676254293</v>
      </c>
      <c r="D207" s="496">
        <v>3.8703493435741416</v>
      </c>
      <c r="E207" s="496">
        <v>3.3384289767323403</v>
      </c>
      <c r="F207" s="496">
        <v>5.1926556679252522</v>
      </c>
      <c r="G207" s="496">
        <v>3.0440176693921388</v>
      </c>
      <c r="H207" s="496">
        <v>3.547546464883335</v>
      </c>
      <c r="I207" s="496">
        <v>2.9623042957123285</v>
      </c>
      <c r="J207" s="496">
        <v>9.1736881094392988</v>
      </c>
      <c r="K207" s="496">
        <v>4.6094622309528175</v>
      </c>
      <c r="L207" s="496">
        <v>2.6643429030177699</v>
      </c>
      <c r="M207" s="496">
        <v>10.873621989657014</v>
      </c>
      <c r="N207" s="496">
        <v>3.2626889917159629</v>
      </c>
      <c r="O207" s="497">
        <v>5.0116004470665656</v>
      </c>
      <c r="P207" s="496">
        <v>13.538580961692965</v>
      </c>
      <c r="Q207" s="497">
        <v>19.304146974286116</v>
      </c>
      <c r="R207" s="497">
        <v>2.8399869196169409</v>
      </c>
      <c r="S207" s="497">
        <v>3.3789675465125772</v>
      </c>
      <c r="T207" s="496">
        <v>2.2702034452370796</v>
      </c>
      <c r="U207" s="496">
        <v>2.3229342730684892</v>
      </c>
      <c r="V207" s="496">
        <v>3.4374989320296563</v>
      </c>
      <c r="W207" s="496">
        <v>5.1074231999157078</v>
      </c>
    </row>
    <row r="208" spans="2:23">
      <c r="B208" s="323" t="s">
        <v>318</v>
      </c>
      <c r="C208" s="496">
        <v>1.6769200502495971</v>
      </c>
      <c r="D208" s="496">
        <v>3.1943565161127534</v>
      </c>
      <c r="E208" s="496">
        <v>3.0564183265347769</v>
      </c>
      <c r="F208" s="496">
        <v>1.8195465359089007</v>
      </c>
      <c r="G208" s="496">
        <v>0.95313515416646133</v>
      </c>
      <c r="H208" s="496">
        <v>0.85561699620511866</v>
      </c>
      <c r="I208" s="496">
        <v>1.1780100875058497</v>
      </c>
      <c r="J208" s="496">
        <v>1.9646806731094093</v>
      </c>
      <c r="K208" s="496">
        <v>1.3517088275400495</v>
      </c>
      <c r="L208" s="496">
        <v>1.6361481422507334</v>
      </c>
      <c r="M208" s="496">
        <v>1.7925523949169158</v>
      </c>
      <c r="N208" s="496">
        <v>3.5271262272074173</v>
      </c>
      <c r="O208" s="497">
        <v>3.0641490668259324</v>
      </c>
      <c r="P208" s="496">
        <v>4.1957463804291431</v>
      </c>
      <c r="Q208" s="497">
        <v>1.4077898694501148</v>
      </c>
      <c r="R208" s="497">
        <v>2.015982184606337</v>
      </c>
      <c r="S208" s="497">
        <v>1.8485913657381778</v>
      </c>
      <c r="T208" s="496">
        <v>1.9246618878536996</v>
      </c>
      <c r="U208" s="496">
        <v>1.5452561014362121</v>
      </c>
      <c r="V208" s="496">
        <v>1.4185281492662847</v>
      </c>
      <c r="W208" s="496">
        <v>1.7914667443728847</v>
      </c>
    </row>
    <row r="209" spans="2:23">
      <c r="B209" s="323" t="s">
        <v>319</v>
      </c>
      <c r="C209" s="495">
        <v>2.4923424422265921</v>
      </c>
      <c r="D209" s="495">
        <v>1.6164886801782139</v>
      </c>
      <c r="E209" s="495">
        <v>1.4234509697617965</v>
      </c>
      <c r="F209" s="495">
        <v>0.73413323734050728</v>
      </c>
      <c r="G209" s="495">
        <v>1.0164639317436184</v>
      </c>
      <c r="H209" s="495">
        <v>0.59847974771771029</v>
      </c>
      <c r="I209" s="495">
        <v>0.47305434982033245</v>
      </c>
      <c r="J209" s="496">
        <v>0.18781852975637123</v>
      </c>
      <c r="K209" s="496">
        <v>0.14108670094972664</v>
      </c>
      <c r="L209" s="496">
        <v>0.49696719855365978</v>
      </c>
      <c r="M209" s="496">
        <v>1.7224544673426554</v>
      </c>
      <c r="N209" s="496">
        <v>1.9293097759881204</v>
      </c>
      <c r="O209" s="497">
        <v>1.1780933426104212</v>
      </c>
      <c r="P209" s="496">
        <v>1.1874387752648101</v>
      </c>
      <c r="Q209" s="497">
        <v>1.6040536510081367</v>
      </c>
      <c r="R209" s="497">
        <v>1.9679463089526397</v>
      </c>
      <c r="S209" s="497">
        <v>3.3849500730278259</v>
      </c>
      <c r="T209" s="496">
        <v>1.4015579728552303</v>
      </c>
      <c r="U209" s="496">
        <v>1.4541604551743157</v>
      </c>
      <c r="V209" s="496">
        <v>0.77031140092707484</v>
      </c>
      <c r="W209" s="496">
        <v>1.8278460402755277</v>
      </c>
    </row>
    <row r="210" spans="2:23">
      <c r="B210" s="323" t="s">
        <v>706</v>
      </c>
      <c r="C210" s="496">
        <v>2.7587034763243348</v>
      </c>
      <c r="D210" s="496">
        <v>2.2736979329572389</v>
      </c>
      <c r="E210" s="496">
        <v>2.752300024110804</v>
      </c>
      <c r="F210" s="496">
        <v>2.1918444670736372</v>
      </c>
      <c r="G210" s="496">
        <v>1.9330720805145358</v>
      </c>
      <c r="H210" s="496">
        <v>2.1198383187346566</v>
      </c>
      <c r="I210" s="496">
        <v>2.0824703099305357</v>
      </c>
      <c r="J210" s="496">
        <v>0.4298427721773827</v>
      </c>
      <c r="K210" s="496">
        <v>1.4622036829092637</v>
      </c>
      <c r="L210" s="496">
        <v>2.2510774050469196</v>
      </c>
      <c r="M210" s="496">
        <v>1.945988067208662</v>
      </c>
      <c r="N210" s="496">
        <v>1.8835725482380754</v>
      </c>
      <c r="O210" s="497">
        <v>1.2243865075969962</v>
      </c>
      <c r="P210" s="496">
        <v>2.1925803364616434</v>
      </c>
      <c r="Q210" s="497">
        <v>3.5919335696234818</v>
      </c>
      <c r="R210" s="497">
        <v>3.6554885243713091</v>
      </c>
      <c r="S210" s="497">
        <v>12.934610468969455</v>
      </c>
      <c r="T210" s="496">
        <v>6.7197190470591224</v>
      </c>
      <c r="U210" s="496">
        <v>1.1044733251040659</v>
      </c>
      <c r="V210" s="496">
        <v>0.92794155369992448</v>
      </c>
      <c r="W210" s="496">
        <v>0.68965832180910613</v>
      </c>
    </row>
    <row r="211" spans="2:23">
      <c r="B211" s="323" t="s">
        <v>707</v>
      </c>
      <c r="C211" s="496">
        <v>1.8975272467012489</v>
      </c>
      <c r="D211" s="496">
        <v>1.8524907224232106</v>
      </c>
      <c r="E211" s="496">
        <v>1.4026391856831868</v>
      </c>
      <c r="F211" s="496">
        <v>1.7222749968311593</v>
      </c>
      <c r="G211" s="496">
        <v>1.0603389639875831</v>
      </c>
      <c r="H211" s="496">
        <v>1.0754122917633053</v>
      </c>
      <c r="I211" s="496">
        <v>1.0044925257346782</v>
      </c>
      <c r="J211" s="496">
        <v>1.7325173165983414</v>
      </c>
      <c r="K211" s="496">
        <v>3.0235146753118749</v>
      </c>
      <c r="L211" s="496">
        <v>2.2685237647034415</v>
      </c>
      <c r="M211" s="496">
        <v>1.3779926441862247</v>
      </c>
      <c r="N211" s="496">
        <v>1.5077106353775516</v>
      </c>
      <c r="O211" s="497">
        <v>4.5950232048037982</v>
      </c>
      <c r="P211" s="496">
        <v>2.4461287708117121</v>
      </c>
      <c r="Q211" s="497">
        <v>1.0994848859198929</v>
      </c>
      <c r="R211" s="497">
        <v>1.2773976270947909</v>
      </c>
      <c r="S211" s="497">
        <v>1.437456966578387</v>
      </c>
      <c r="T211" s="496">
        <v>2.5398441919906238</v>
      </c>
      <c r="U211" s="496">
        <v>2.3909322902354888</v>
      </c>
      <c r="V211" s="496">
        <v>2.392092509757004</v>
      </c>
      <c r="W211" s="496">
        <v>1.2523165316685765</v>
      </c>
    </row>
    <row r="212" spans="2:23">
      <c r="B212" s="323" t="s">
        <v>320</v>
      </c>
      <c r="C212" s="496">
        <v>1.1039581763598503</v>
      </c>
      <c r="D212" s="496">
        <v>1.4612882052997893</v>
      </c>
      <c r="E212" s="496">
        <v>1.188990891217131</v>
      </c>
      <c r="F212" s="496">
        <v>3.095770671325238</v>
      </c>
      <c r="G212" s="496">
        <v>2.4621201768848735</v>
      </c>
      <c r="H212" s="496">
        <v>3.7027215352721465</v>
      </c>
      <c r="I212" s="496">
        <v>3.4820427550722677</v>
      </c>
      <c r="J212" s="496">
        <v>6.7119755327059973</v>
      </c>
      <c r="K212" s="496">
        <v>3.4240995354545789</v>
      </c>
      <c r="L212" s="496">
        <v>1.8764854475584776</v>
      </c>
      <c r="M212" s="496">
        <v>2.3174275674985547</v>
      </c>
      <c r="N212" s="496">
        <v>5.7338727514529761</v>
      </c>
      <c r="O212" s="497">
        <v>9.7929698977011999</v>
      </c>
      <c r="P212" s="496">
        <v>4.7735340310958527</v>
      </c>
      <c r="Q212" s="497">
        <v>5.024390892956009</v>
      </c>
      <c r="R212" s="497">
        <v>4.243588318575588</v>
      </c>
      <c r="S212" s="497">
        <v>3.3878789848799231</v>
      </c>
      <c r="T212" s="496">
        <v>2.7009824227460451</v>
      </c>
      <c r="U212" s="496">
        <v>2.6933944732078721</v>
      </c>
      <c r="V212" s="496">
        <v>3.6918923551081919</v>
      </c>
      <c r="W212" s="496">
        <v>2.6546971051141228</v>
      </c>
    </row>
    <row r="213" spans="2:23">
      <c r="B213" s="323" t="s">
        <v>321</v>
      </c>
      <c r="C213" s="495">
        <v>0.72552185993239782</v>
      </c>
      <c r="D213" s="495">
        <v>1.1194190970226832</v>
      </c>
      <c r="E213" s="495">
        <v>1.2237244063262092</v>
      </c>
      <c r="F213" s="495">
        <v>0.94894293465494373</v>
      </c>
      <c r="G213" s="495">
        <v>0.71312912059935141</v>
      </c>
      <c r="H213" s="495">
        <v>1.1506781422210866</v>
      </c>
      <c r="I213" s="495">
        <v>1.1558210641199698</v>
      </c>
      <c r="J213" s="496">
        <v>2.8903136257219266</v>
      </c>
      <c r="K213" s="496">
        <v>1.1952881660685395</v>
      </c>
      <c r="L213" s="496">
        <v>2.149146111314169</v>
      </c>
      <c r="M213" s="496">
        <v>1.8115742116359292</v>
      </c>
      <c r="N213" s="496">
        <v>1.5683852021559468</v>
      </c>
      <c r="O213" s="497">
        <v>0.84581013632404212</v>
      </c>
      <c r="P213" s="496">
        <v>0.36607623714296234</v>
      </c>
      <c r="Q213" s="497">
        <v>0.50655781685046197</v>
      </c>
      <c r="R213" s="497">
        <v>0.43903102861940929</v>
      </c>
      <c r="S213" s="497">
        <v>0.13449786599912017</v>
      </c>
      <c r="T213" s="496">
        <v>0.30992271275498035</v>
      </c>
      <c r="U213" s="496">
        <v>0.44357290558219664</v>
      </c>
      <c r="V213" s="496">
        <v>0.30182845631868593</v>
      </c>
      <c r="W213" s="496">
        <v>0.38636170137105375</v>
      </c>
    </row>
    <row r="214" spans="2:23">
      <c r="B214" s="323" t="s">
        <v>322</v>
      </c>
      <c r="C214" s="496">
        <v>14.841638809722616</v>
      </c>
      <c r="D214" s="496">
        <v>13.208690938951115</v>
      </c>
      <c r="E214" s="496">
        <v>18.661220074867884</v>
      </c>
      <c r="F214" s="496">
        <v>21.186294186590494</v>
      </c>
      <c r="G214" s="496">
        <v>13.735695114230305</v>
      </c>
      <c r="H214" s="496">
        <v>12.158574607620771</v>
      </c>
      <c r="I214" s="496">
        <v>8.7275787043088133</v>
      </c>
      <c r="J214" s="496">
        <v>12.384337158020815</v>
      </c>
      <c r="K214" s="496">
        <v>8.9050894032264747</v>
      </c>
      <c r="L214" s="496">
        <v>7.4951229615826058</v>
      </c>
      <c r="M214" s="496">
        <v>4.2154688574486254</v>
      </c>
      <c r="N214" s="496">
        <v>10.391550776121319</v>
      </c>
      <c r="O214" s="497">
        <v>10.497807275221499</v>
      </c>
      <c r="P214" s="496">
        <v>19.183329742309141</v>
      </c>
      <c r="Q214" s="497">
        <v>14.093224345657024</v>
      </c>
      <c r="R214" s="497">
        <v>8.9830770221338856</v>
      </c>
      <c r="S214" s="497">
        <v>7.2386027858548294</v>
      </c>
      <c r="T214" s="496">
        <v>10.908831094292598</v>
      </c>
      <c r="U214" s="496">
        <v>14.083980486020959</v>
      </c>
      <c r="V214" s="496">
        <v>11.389121994578554</v>
      </c>
      <c r="W214" s="496">
        <v>8.8384760427779305</v>
      </c>
    </row>
    <row r="215" spans="2:23">
      <c r="B215" s="323" t="s">
        <v>323</v>
      </c>
      <c r="C215" s="496">
        <v>0.69760348580294429</v>
      </c>
      <c r="D215" s="496">
        <v>1.5515693679141223</v>
      </c>
      <c r="E215" s="496">
        <v>3.3710629021921137</v>
      </c>
      <c r="F215" s="496">
        <v>3.2220597004953269</v>
      </c>
      <c r="G215" s="496">
        <v>2.2793441569778912</v>
      </c>
      <c r="H215" s="496">
        <v>3.9760922959337468</v>
      </c>
      <c r="I215" s="496">
        <v>4.4266842086153799</v>
      </c>
      <c r="J215" s="496">
        <v>3.2728810072196763</v>
      </c>
      <c r="K215" s="496">
        <v>1.3482283751053377</v>
      </c>
      <c r="L215" s="496">
        <v>1.9854813742743596</v>
      </c>
      <c r="M215" s="496">
        <v>3.7243430347014077</v>
      </c>
      <c r="N215" s="496">
        <v>7.2194998007560338</v>
      </c>
      <c r="O215" s="497">
        <v>8.251586057724559</v>
      </c>
      <c r="P215" s="496">
        <v>8.1679762825257214</v>
      </c>
      <c r="Q215" s="497">
        <v>7.6696690413211197</v>
      </c>
      <c r="R215" s="497">
        <v>9.5871661106279813</v>
      </c>
      <c r="S215" s="497">
        <v>5.5396565587473008</v>
      </c>
      <c r="T215" s="496">
        <v>13.746807992054336</v>
      </c>
      <c r="U215" s="496">
        <v>16.59768843483927</v>
      </c>
      <c r="V215" s="496">
        <v>9.8245661761748142</v>
      </c>
      <c r="W215" s="496">
        <v>6.9513044885218696</v>
      </c>
    </row>
    <row r="216" spans="2:23">
      <c r="B216" s="323" t="s">
        <v>324</v>
      </c>
      <c r="C216" s="496">
        <v>12.390259387651698</v>
      </c>
      <c r="D216" s="496">
        <v>9.7268696300125086</v>
      </c>
      <c r="E216" s="496">
        <v>12.018008665142405</v>
      </c>
      <c r="F216" s="496">
        <v>14.518785735794454</v>
      </c>
      <c r="G216" s="496">
        <v>9.6565598206623005</v>
      </c>
      <c r="H216" s="496">
        <v>11.197814542418056</v>
      </c>
      <c r="I216" s="496">
        <v>12.234567375341317</v>
      </c>
      <c r="J216" s="496">
        <v>11.068754524404779</v>
      </c>
      <c r="K216" s="496">
        <v>9.65548826135635</v>
      </c>
      <c r="L216" s="496">
        <v>8.4192674824803078</v>
      </c>
      <c r="M216" s="496">
        <v>6.464290488390998</v>
      </c>
      <c r="N216" s="496">
        <v>18.616467895533656</v>
      </c>
      <c r="O216" s="497">
        <v>17.698171215853737</v>
      </c>
      <c r="P216" s="496">
        <v>16.052462607203861</v>
      </c>
      <c r="Q216" s="497">
        <v>17.046072745529035</v>
      </c>
      <c r="R216" s="497">
        <v>13.295006402672872</v>
      </c>
      <c r="S216" s="497">
        <v>6.7953765447226084</v>
      </c>
      <c r="T216" s="496">
        <v>2.8922102846181454</v>
      </c>
      <c r="U216" s="496">
        <v>3.4183733312637976</v>
      </c>
      <c r="V216" s="496">
        <v>3.4627839209193234</v>
      </c>
      <c r="W216" s="496">
        <v>3.7745455740382208</v>
      </c>
    </row>
    <row r="217" spans="2:23">
      <c r="B217" s="323" t="s">
        <v>708</v>
      </c>
      <c r="C217" s="496">
        <v>4.9593302864567805</v>
      </c>
      <c r="D217" s="496">
        <v>6.9194093849380289</v>
      </c>
      <c r="E217" s="496">
        <v>7.5412055486709537</v>
      </c>
      <c r="F217" s="496">
        <v>10.239383445020799</v>
      </c>
      <c r="G217" s="496">
        <v>3.5280660689897259</v>
      </c>
      <c r="H217" s="496">
        <v>3.0493226702609286</v>
      </c>
      <c r="I217" s="496">
        <v>5.4952820005339662</v>
      </c>
      <c r="J217" s="496">
        <v>2.3500109494518129</v>
      </c>
      <c r="K217" s="496">
        <v>2.2522093289915261</v>
      </c>
      <c r="L217" s="496">
        <v>2.7750650497276457</v>
      </c>
      <c r="M217" s="496">
        <v>3.0177463486500575</v>
      </c>
      <c r="N217" s="496">
        <v>2.2789074785037777</v>
      </c>
      <c r="O217" s="497">
        <v>4.7243508008411759</v>
      </c>
      <c r="P217" s="496">
        <v>5.7546354880636317</v>
      </c>
      <c r="Q217" s="497">
        <v>8.2258352526413603</v>
      </c>
      <c r="R217" s="497">
        <v>4.8131386985428319</v>
      </c>
      <c r="S217" s="497">
        <v>4.0325138308694424</v>
      </c>
      <c r="T217" s="496">
        <v>2.7359061902064394</v>
      </c>
      <c r="U217" s="496">
        <v>2.441313433923352</v>
      </c>
      <c r="V217" s="496">
        <v>2.8211004213356969</v>
      </c>
      <c r="W217" s="496">
        <v>2.5857442477642998</v>
      </c>
    </row>
    <row r="218" spans="2:23">
      <c r="B218" s="323" t="s">
        <v>325</v>
      </c>
      <c r="C218" s="496">
        <v>1.6438894299802107</v>
      </c>
      <c r="D218" s="496">
        <v>1.0625854294894101</v>
      </c>
      <c r="E218" s="496">
        <v>1.011729582966773</v>
      </c>
      <c r="F218" s="496">
        <v>1.0917354683568079</v>
      </c>
      <c r="G218" s="496">
        <v>0.51835886498887707</v>
      </c>
      <c r="H218" s="496">
        <v>1.2249446323197961</v>
      </c>
      <c r="I218" s="496">
        <v>1.5796721220879535</v>
      </c>
      <c r="J218" s="496">
        <v>1.9714797758141953</v>
      </c>
      <c r="K218" s="496">
        <v>0.56012223824119978</v>
      </c>
      <c r="L218" s="496">
        <v>1.3925536506304144</v>
      </c>
      <c r="M218" s="496">
        <v>0.39933417476827554</v>
      </c>
      <c r="N218" s="496">
        <v>0.51808220250453429</v>
      </c>
      <c r="O218" s="497">
        <v>0.57208585604633966</v>
      </c>
      <c r="P218" s="496">
        <v>0.43166563784527595</v>
      </c>
      <c r="Q218" s="497">
        <v>0.99037308821406478</v>
      </c>
      <c r="R218" s="497">
        <v>1.54567974394041</v>
      </c>
      <c r="S218" s="497">
        <v>1.3873887953023298</v>
      </c>
      <c r="T218" s="496">
        <v>0.96173171156487003</v>
      </c>
      <c r="U218" s="496">
        <v>0.57364767033391262</v>
      </c>
      <c r="V218" s="496">
        <v>0.46805043196791984</v>
      </c>
      <c r="W218" s="496">
        <v>0.42729432744609958</v>
      </c>
    </row>
    <row r="219" spans="2:23">
      <c r="B219" s="323" t="s">
        <v>709</v>
      </c>
      <c r="C219" s="496">
        <v>2.6721970777573723</v>
      </c>
      <c r="D219" s="496">
        <v>4.4382140514090098</v>
      </c>
      <c r="E219" s="496">
        <v>3.5714834278052114</v>
      </c>
      <c r="F219" s="496">
        <v>8.2082929229415598</v>
      </c>
      <c r="G219" s="496">
        <v>4.8965172091899163</v>
      </c>
      <c r="H219" s="496">
        <v>8.0069361334910329</v>
      </c>
      <c r="I219" s="496">
        <v>7.2725678544756018</v>
      </c>
      <c r="J219" s="496">
        <v>4.3809767989662101</v>
      </c>
      <c r="K219" s="496">
        <v>3.1982671460211316</v>
      </c>
      <c r="L219" s="496">
        <v>17.839511807133405</v>
      </c>
      <c r="M219" s="496">
        <v>2.5973340600862769</v>
      </c>
      <c r="N219" s="496">
        <v>1.8318365202360716</v>
      </c>
      <c r="O219" s="497">
        <v>2.142502443862536</v>
      </c>
      <c r="P219" s="496">
        <v>1.7223452870618452</v>
      </c>
      <c r="Q219" s="497">
        <v>2.2941595056035453</v>
      </c>
      <c r="R219" s="497">
        <v>2.3924002376305085</v>
      </c>
      <c r="S219" s="497">
        <v>2.0860318988231099</v>
      </c>
      <c r="T219" s="496">
        <v>2.467230717490414</v>
      </c>
      <c r="U219" s="496">
        <v>1.9698801331684381</v>
      </c>
      <c r="V219" s="496">
        <v>1.9292389905649228</v>
      </c>
      <c r="W219" s="496">
        <v>1.3124228271892739</v>
      </c>
    </row>
    <row r="220" spans="2:23">
      <c r="B220" s="323" t="s">
        <v>326</v>
      </c>
      <c r="C220" s="496">
        <v>1.7226891940218547</v>
      </c>
      <c r="D220" s="496">
        <v>2.1308381276159416</v>
      </c>
      <c r="E220" s="496">
        <v>2.1054564622037955</v>
      </c>
      <c r="F220" s="496">
        <v>3.653579519466458</v>
      </c>
      <c r="G220" s="496">
        <v>1.7411577514480039</v>
      </c>
      <c r="H220" s="496">
        <v>1.6208954721465767</v>
      </c>
      <c r="I220" s="496">
        <v>2.941077042580337</v>
      </c>
      <c r="J220" s="496">
        <v>2.1159206135108324</v>
      </c>
      <c r="K220" s="496">
        <v>2.7874501360976907</v>
      </c>
      <c r="L220" s="496">
        <v>2.5146143970605768</v>
      </c>
      <c r="M220" s="496">
        <v>2.3541074612954165</v>
      </c>
      <c r="N220" s="496">
        <v>2.7920834236134922</v>
      </c>
      <c r="O220" s="497">
        <v>1.9881994483006791</v>
      </c>
      <c r="P220" s="496">
        <v>1.8638715117444611</v>
      </c>
      <c r="Q220" s="497">
        <v>1.7121750935592774</v>
      </c>
      <c r="R220" s="497">
        <v>1.8726128477256172</v>
      </c>
      <c r="S220" s="497">
        <v>1.9330706362871866</v>
      </c>
      <c r="T220" s="496">
        <v>3.9582089057758307</v>
      </c>
      <c r="U220" s="496">
        <v>2.0136472526693208</v>
      </c>
      <c r="V220" s="496">
        <v>2.7507713552639399</v>
      </c>
      <c r="W220" s="496">
        <v>2.4505167489825754</v>
      </c>
    </row>
    <row r="221" spans="2:23">
      <c r="B221" s="323" t="s">
        <v>710</v>
      </c>
      <c r="C221" s="496">
        <v>5.0598570965931398</v>
      </c>
      <c r="D221" s="496">
        <v>4.3804474248683345</v>
      </c>
      <c r="E221" s="496">
        <v>2.0455668181599562</v>
      </c>
      <c r="F221" s="496">
        <v>1.8552463845187912</v>
      </c>
      <c r="G221" s="496">
        <v>1.3690970845505419</v>
      </c>
      <c r="H221" s="496">
        <v>1.3268245459985917</v>
      </c>
      <c r="I221" s="496">
        <v>1.9656015625737768</v>
      </c>
      <c r="J221" s="496">
        <v>2.0392326641683223</v>
      </c>
      <c r="K221" s="496">
        <v>2.9596992486008324</v>
      </c>
      <c r="L221" s="496">
        <v>3.0983829482942307</v>
      </c>
      <c r="M221" s="496">
        <v>3.8015525011254434</v>
      </c>
      <c r="N221" s="496">
        <v>6.5862762450307999</v>
      </c>
      <c r="O221" s="497">
        <v>4.7280388742955353</v>
      </c>
      <c r="P221" s="496">
        <v>4.2579927114960965</v>
      </c>
      <c r="Q221" s="497">
        <v>4.0383151339093182</v>
      </c>
      <c r="R221" s="497">
        <v>4.9765335618713973</v>
      </c>
      <c r="S221" s="497">
        <v>3.1054091271542852</v>
      </c>
      <c r="T221" s="496">
        <v>3.2962071198040443</v>
      </c>
      <c r="U221" s="496">
        <v>4.462864463333883</v>
      </c>
      <c r="V221" s="496">
        <v>2.2722336924188449</v>
      </c>
      <c r="W221" s="496">
        <v>3.4021902959421548</v>
      </c>
    </row>
    <row r="222" spans="2:23">
      <c r="B222" s="323" t="s">
        <v>327</v>
      </c>
      <c r="C222" s="496">
        <v>0.54288916250222286</v>
      </c>
      <c r="D222" s="496">
        <v>0.41119345052124551</v>
      </c>
      <c r="E222" s="496">
        <v>0.67794793807757436</v>
      </c>
      <c r="F222" s="496">
        <v>0.47967533687116393</v>
      </c>
      <c r="G222" s="496">
        <v>0.59034395264181816</v>
      </c>
      <c r="H222" s="496">
        <v>1.0294691367192668</v>
      </c>
      <c r="I222" s="496">
        <v>1.4645301895052221</v>
      </c>
      <c r="J222" s="496">
        <v>2.5571235733740179</v>
      </c>
      <c r="K222" s="496">
        <v>2.996857357586177</v>
      </c>
      <c r="L222" s="496">
        <v>2.5828799633269139</v>
      </c>
      <c r="M222" s="496">
        <v>0.51922356190571217</v>
      </c>
      <c r="N222" s="496">
        <v>1.1272788062495733</v>
      </c>
      <c r="O222" s="497">
        <v>1.0343275740093902</v>
      </c>
      <c r="P222" s="496">
        <v>0.75335419828813077</v>
      </c>
      <c r="Q222" s="497">
        <v>1.0704727874333637</v>
      </c>
      <c r="R222" s="497">
        <v>1.8698168810102598</v>
      </c>
      <c r="S222" s="497">
        <v>2.2216290323970607</v>
      </c>
      <c r="T222" s="497">
        <v>8.4353881396180519</v>
      </c>
      <c r="U222" s="496">
        <v>1.8816892215856507</v>
      </c>
      <c r="V222" s="496">
        <v>1.1528292376891314</v>
      </c>
      <c r="W222" s="496">
        <v>1.1120099042501352</v>
      </c>
    </row>
    <row r="223" spans="2:23">
      <c r="B223" s="323" t="s">
        <v>711</v>
      </c>
      <c r="C223" s="495">
        <v>0.26369011508152018</v>
      </c>
      <c r="D223" s="495">
        <v>0.55527159056632669</v>
      </c>
      <c r="E223" s="495">
        <v>0.39830242428091478</v>
      </c>
      <c r="F223" s="495">
        <v>0.46089063705490951</v>
      </c>
      <c r="G223" s="495">
        <v>0.31912929812724117</v>
      </c>
      <c r="H223" s="495">
        <v>1.1047319403466849</v>
      </c>
      <c r="I223" s="495">
        <v>0.68409461300244956</v>
      </c>
      <c r="J223" s="496">
        <v>0.73223517346008138</v>
      </c>
      <c r="K223" s="496">
        <v>1.8185791895848242</v>
      </c>
      <c r="L223" s="496">
        <v>0.58805969450921181</v>
      </c>
      <c r="M223" s="496">
        <v>1.1013950371228343</v>
      </c>
      <c r="N223" s="496">
        <v>2.1867878754267798</v>
      </c>
      <c r="O223" s="497">
        <v>1.6050319865011236</v>
      </c>
      <c r="P223" s="496">
        <v>1.031243996119243</v>
      </c>
      <c r="Q223" s="497">
        <v>1.144109432079818</v>
      </c>
      <c r="R223" s="497">
        <v>2.6984985006757412</v>
      </c>
      <c r="S223" s="497">
        <v>1.2942983358207345</v>
      </c>
      <c r="T223" s="497">
        <v>0.42910864677734223</v>
      </c>
      <c r="U223" s="496">
        <v>0.21608330725356642</v>
      </c>
      <c r="V223" s="496">
        <v>0.39592506864962479</v>
      </c>
      <c r="W223" s="496">
        <v>1.1621002726302896</v>
      </c>
    </row>
    <row r="224" spans="2:23">
      <c r="B224" s="323" t="s">
        <v>712</v>
      </c>
      <c r="C224" s="496">
        <v>0.4307947475148034</v>
      </c>
      <c r="D224" s="496">
        <v>0.38839266411289231</v>
      </c>
      <c r="E224" s="496">
        <v>2.1773098725629838</v>
      </c>
      <c r="F224" s="496">
        <v>0.74759743507220899</v>
      </c>
      <c r="G224" s="496">
        <v>0.95466312405105047</v>
      </c>
      <c r="H224" s="496">
        <v>1.7986688833379367</v>
      </c>
      <c r="I224" s="496">
        <v>1.7327110814361271</v>
      </c>
      <c r="J224" s="496">
        <v>0.38811018109375284</v>
      </c>
      <c r="K224" s="496">
        <v>1.0036184142626925</v>
      </c>
      <c r="L224" s="496">
        <v>0.68117572855540975</v>
      </c>
      <c r="M224" s="496">
        <v>0.93516415246115669</v>
      </c>
      <c r="N224" s="496">
        <v>0.86775053124323909</v>
      </c>
      <c r="O224" s="497">
        <v>0.75241597576648434</v>
      </c>
      <c r="P224" s="496">
        <v>1.0824904029063951</v>
      </c>
      <c r="Q224" s="497">
        <v>1.4751638267148657</v>
      </c>
      <c r="R224" s="497">
        <v>0.95114890692351628</v>
      </c>
      <c r="S224" s="497">
        <v>2.3791005138212928</v>
      </c>
      <c r="T224" s="497">
        <v>1.4113901309527856</v>
      </c>
      <c r="U224" s="496">
        <v>1.9034453105281877</v>
      </c>
      <c r="V224" s="496">
        <v>1.0766596581936103</v>
      </c>
      <c r="W224" s="496">
        <v>0.70191166383499948</v>
      </c>
    </row>
    <row r="225" spans="2:23">
      <c r="B225" s="323" t="s">
        <v>713</v>
      </c>
      <c r="C225" s="496">
        <v>0.27435465848870033</v>
      </c>
      <c r="D225" s="496">
        <v>0.29648339656407341</v>
      </c>
      <c r="E225" s="496">
        <v>0.61301290575336465</v>
      </c>
      <c r="F225" s="496">
        <v>0.49492675677311199</v>
      </c>
      <c r="G225" s="496">
        <v>0.54988226084819092</v>
      </c>
      <c r="H225" s="496">
        <v>0.49520438573264963</v>
      </c>
      <c r="I225" s="496">
        <v>0.3515898707390262</v>
      </c>
      <c r="J225" s="496">
        <v>0.65666987795946197</v>
      </c>
      <c r="K225" s="496">
        <v>0.47082628612357297</v>
      </c>
      <c r="L225" s="496">
        <v>0.71712903033262954</v>
      </c>
      <c r="M225" s="496">
        <v>1.0661216334261083</v>
      </c>
      <c r="N225" s="496">
        <v>0.64787771126918414</v>
      </c>
      <c r="O225" s="497">
        <v>0.6723061562937257</v>
      </c>
      <c r="P225" s="496">
        <v>0.41448278647367071</v>
      </c>
      <c r="Q225" s="497">
        <v>0.24852668088254048</v>
      </c>
      <c r="R225" s="497">
        <v>1.1396192501722899</v>
      </c>
      <c r="S225" s="497">
        <v>0.37579205118497355</v>
      </c>
      <c r="T225" s="497">
        <v>0.78142702261757235</v>
      </c>
      <c r="U225" s="496">
        <v>1.1371508647471547</v>
      </c>
      <c r="V225" s="496">
        <v>0.72630816736988957</v>
      </c>
      <c r="W225" s="496">
        <v>0.43437964492209624</v>
      </c>
    </row>
    <row r="226" spans="2:23">
      <c r="B226" s="323" t="s">
        <v>652</v>
      </c>
      <c r="C226" s="496">
        <v>1.7799532385458781</v>
      </c>
      <c r="D226" s="496">
        <v>2.6318883358697214</v>
      </c>
      <c r="E226" s="496">
        <v>2.0235335190239936</v>
      </c>
      <c r="F226" s="496">
        <v>7.5758907041822878</v>
      </c>
      <c r="G226" s="496">
        <v>1.7440759771932495</v>
      </c>
      <c r="H226" s="496">
        <v>2.2423117588371313</v>
      </c>
      <c r="I226" s="496">
        <v>1.4734183674481194</v>
      </c>
      <c r="J226" s="496">
        <v>1.5537553471638923</v>
      </c>
      <c r="K226" s="496">
        <v>2.0285902600613004</v>
      </c>
      <c r="L226" s="496">
        <v>2.0439909131453353</v>
      </c>
      <c r="M226" s="496">
        <v>1.2912327252281335</v>
      </c>
      <c r="N226" s="496">
        <v>1.7176188118429407</v>
      </c>
      <c r="O226" s="497">
        <v>2.2933858385041401</v>
      </c>
      <c r="P226" s="496">
        <v>3.1779573407849111</v>
      </c>
      <c r="Q226" s="497">
        <v>3.69073668972504</v>
      </c>
      <c r="R226" s="497">
        <v>6.0338707034050127</v>
      </c>
      <c r="S226" s="497">
        <v>2.3467373848665276</v>
      </c>
      <c r="T226" s="496">
        <v>1.0495678929104284</v>
      </c>
      <c r="U226" s="496">
        <v>1.6451514315727327</v>
      </c>
      <c r="V226" s="496">
        <v>1.3359689109720276</v>
      </c>
      <c r="W226" s="496">
        <v>1.7345507566478326</v>
      </c>
    </row>
    <row r="227" spans="2:23">
      <c r="B227" s="323" t="s">
        <v>328</v>
      </c>
      <c r="C227" s="495">
        <v>15.520235913357112</v>
      </c>
      <c r="D227" s="495">
        <v>11.868530082114313</v>
      </c>
      <c r="E227" s="495">
        <v>14.001232187273754</v>
      </c>
      <c r="F227" s="495">
        <v>11.209834792357979</v>
      </c>
      <c r="G227" s="495">
        <v>7.9182153699889248</v>
      </c>
      <c r="H227" s="495">
        <v>8.8826226012973919</v>
      </c>
      <c r="I227" s="495">
        <v>11.397641457931876</v>
      </c>
      <c r="J227" s="496">
        <v>13.784400708232488</v>
      </c>
      <c r="K227" s="496">
        <v>10.50950427752373</v>
      </c>
      <c r="L227" s="496">
        <v>11.401778468375637</v>
      </c>
      <c r="M227" s="496">
        <v>15.81006023746294</v>
      </c>
      <c r="N227" s="496">
        <v>14.738809878933907</v>
      </c>
      <c r="O227" s="497">
        <v>9.1889046732014439</v>
      </c>
      <c r="P227" s="496">
        <v>9.8035156638975103</v>
      </c>
      <c r="Q227" s="497">
        <v>11.255380388737182</v>
      </c>
      <c r="R227" s="497">
        <v>12.908144279188246</v>
      </c>
      <c r="S227" s="497">
        <v>24.655917906589028</v>
      </c>
      <c r="T227" s="496">
        <v>12.499180318448447</v>
      </c>
      <c r="U227" s="496">
        <v>10.149337238185913</v>
      </c>
      <c r="V227" s="496">
        <v>7.5664491372831435</v>
      </c>
      <c r="W227" s="496">
        <v>8.1967001251201825</v>
      </c>
    </row>
    <row r="228" spans="2:23">
      <c r="B228" s="323" t="s">
        <v>329</v>
      </c>
      <c r="C228" s="496">
        <v>0.74184584348999771</v>
      </c>
      <c r="D228" s="496">
        <v>1.0446799338728374</v>
      </c>
      <c r="E228" s="496">
        <v>1.6231315050937736</v>
      </c>
      <c r="F228" s="496">
        <v>2.394424899441955</v>
      </c>
      <c r="G228" s="496">
        <v>1.4832062690003007</v>
      </c>
      <c r="H228" s="496">
        <v>1.1772251751741145</v>
      </c>
      <c r="I228" s="496">
        <v>1.5172772768669276</v>
      </c>
      <c r="J228" s="496">
        <v>1.8184610851697764</v>
      </c>
      <c r="K228" s="496">
        <v>1.4946118301701858</v>
      </c>
      <c r="L228" s="496">
        <v>3.7609163884312125</v>
      </c>
      <c r="M228" s="496">
        <v>1.6480579811188916</v>
      </c>
      <c r="N228" s="496">
        <v>1.2051814570214006</v>
      </c>
      <c r="O228" s="497">
        <v>1.8198989378324744</v>
      </c>
      <c r="P228" s="496">
        <v>1.4613920030087839</v>
      </c>
      <c r="Q228" s="497">
        <v>2.6128213864435477</v>
      </c>
      <c r="R228" s="497">
        <v>1.6221858337914856</v>
      </c>
      <c r="S228" s="497">
        <v>1.9606573002319967</v>
      </c>
      <c r="T228" s="496">
        <v>2.3343105733568299</v>
      </c>
      <c r="U228" s="496">
        <v>1.6686971266509907</v>
      </c>
      <c r="V228" s="496">
        <v>1.8576041098431129</v>
      </c>
      <c r="W228" s="496">
        <v>2.0560433561183773</v>
      </c>
    </row>
    <row r="229" spans="2:23">
      <c r="B229" s="323" t="s">
        <v>714</v>
      </c>
      <c r="C229" s="496">
        <v>0.63260602103281027</v>
      </c>
      <c r="D229" s="496">
        <v>0.41214104417974406</v>
      </c>
      <c r="E229" s="496">
        <v>0.31058702129291194</v>
      </c>
      <c r="F229" s="496">
        <v>0.65014408644547905</v>
      </c>
      <c r="G229" s="496">
        <v>0.54160302488555645</v>
      </c>
      <c r="H229" s="496">
        <v>1.6944398634492492</v>
      </c>
      <c r="I229" s="496">
        <v>0.56892808970299935</v>
      </c>
      <c r="J229" s="496">
        <v>0.46379697592791025</v>
      </c>
      <c r="K229" s="496">
        <v>0.38605920141586808</v>
      </c>
      <c r="L229" s="496">
        <v>0.41623646014560328</v>
      </c>
      <c r="M229" s="496">
        <v>0.31615460674898077</v>
      </c>
      <c r="N229" s="496">
        <v>3.7984394458292062E-2</v>
      </c>
      <c r="O229" s="497">
        <v>0.94099813604083993</v>
      </c>
      <c r="P229" s="496">
        <v>1.1809312869275903</v>
      </c>
      <c r="Q229" s="497">
        <v>0.58849782244431659</v>
      </c>
      <c r="R229" s="497">
        <v>0.69782868491088623</v>
      </c>
      <c r="S229" s="497">
        <v>0.51594075637489156</v>
      </c>
      <c r="T229" s="496">
        <v>0.36637532751185181</v>
      </c>
      <c r="U229" s="496">
        <v>0.29389972801791897</v>
      </c>
      <c r="V229" s="496">
        <v>0.37593359912965757</v>
      </c>
      <c r="W229" s="496">
        <v>0.28557831206290257</v>
      </c>
    </row>
    <row r="230" spans="2:23">
      <c r="B230" s="323" t="s">
        <v>330</v>
      </c>
      <c r="C230" s="496">
        <v>9.2289435686184031</v>
      </c>
      <c r="D230" s="496">
        <v>10.683730681318</v>
      </c>
      <c r="E230" s="496">
        <v>10.851929147653189</v>
      </c>
      <c r="F230" s="496">
        <v>14.800892409185455</v>
      </c>
      <c r="G230" s="496">
        <v>18.318191559799828</v>
      </c>
      <c r="H230" s="496">
        <v>13.78513718424257</v>
      </c>
      <c r="I230" s="496">
        <v>11.336623692847096</v>
      </c>
      <c r="J230" s="496">
        <v>10.620363663969487</v>
      </c>
      <c r="K230" s="496">
        <v>8.1325311891239593</v>
      </c>
      <c r="L230" s="496">
        <v>7.5748374933618088</v>
      </c>
      <c r="M230" s="496">
        <v>11.261191238116552</v>
      </c>
      <c r="N230" s="496">
        <v>10.685748750089898</v>
      </c>
      <c r="O230" s="497">
        <v>13.831918440158482</v>
      </c>
      <c r="P230" s="496">
        <v>11.645590647750106</v>
      </c>
      <c r="Q230" s="497">
        <v>9.6316769142727221</v>
      </c>
      <c r="R230" s="497">
        <v>10.314086679519416</v>
      </c>
      <c r="S230" s="497">
        <v>24.684711747867428</v>
      </c>
      <c r="T230" s="496">
        <v>9.7812787329249478</v>
      </c>
      <c r="U230" s="496">
        <v>10.467221558235543</v>
      </c>
      <c r="V230" s="496">
        <v>6.5686564178804856</v>
      </c>
      <c r="W230" s="496">
        <v>7.4903891751287421</v>
      </c>
    </row>
    <row r="231" spans="2:23">
      <c r="B231" s="323"/>
      <c r="C231" s="495"/>
      <c r="D231" s="495"/>
      <c r="E231" s="495"/>
      <c r="F231" s="495"/>
      <c r="G231" s="495"/>
      <c r="H231" s="495"/>
      <c r="I231" s="495"/>
      <c r="J231" s="496"/>
      <c r="K231" s="496"/>
      <c r="L231" s="496"/>
      <c r="M231" s="496"/>
      <c r="N231" s="496"/>
      <c r="O231" s="497"/>
      <c r="P231" s="496"/>
      <c r="Q231" s="497"/>
      <c r="R231" s="497"/>
      <c r="S231" s="497"/>
      <c r="T231" s="496"/>
      <c r="U231" s="483"/>
      <c r="V231" s="483"/>
      <c r="W231" s="483"/>
    </row>
    <row r="232" spans="2:23">
      <c r="B232" s="327" t="s">
        <v>2</v>
      </c>
      <c r="C232" s="498">
        <f t="shared" ref="C232:N232" si="17">SUM(C179:C230)</f>
        <v>197.4731461885882</v>
      </c>
      <c r="D232" s="498">
        <f t="shared" si="17"/>
        <v>211.59595534722857</v>
      </c>
      <c r="E232" s="498">
        <f t="shared" si="17"/>
        <v>220.71939020819042</v>
      </c>
      <c r="F232" s="498">
        <f t="shared" si="17"/>
        <v>286.01271776663799</v>
      </c>
      <c r="G232" s="498">
        <f t="shared" si="17"/>
        <v>214.36691203255026</v>
      </c>
      <c r="H232" s="498">
        <f t="shared" si="17"/>
        <v>215.97011277013328</v>
      </c>
      <c r="I232" s="498">
        <f t="shared" si="17"/>
        <v>233.68318474949334</v>
      </c>
      <c r="J232" s="498">
        <f t="shared" si="17"/>
        <v>219.07506922443469</v>
      </c>
      <c r="K232" s="498">
        <f t="shared" si="17"/>
        <v>163.65024823493155</v>
      </c>
      <c r="L232" s="498">
        <f t="shared" si="17"/>
        <v>188.18382161303424</v>
      </c>
      <c r="M232" s="498">
        <f t="shared" si="17"/>
        <v>153.68551666158589</v>
      </c>
      <c r="N232" s="498">
        <f t="shared" si="17"/>
        <v>197.46436485096507</v>
      </c>
      <c r="O232" s="498">
        <f t="shared" ref="O232:U232" si="18">SUM(O179:O230)</f>
        <v>211.18856860532836</v>
      </c>
      <c r="P232" s="498">
        <f t="shared" si="18"/>
        <v>241.5363249445401</v>
      </c>
      <c r="Q232" s="498">
        <f t="shared" si="18"/>
        <v>250.16368143814734</v>
      </c>
      <c r="R232" s="498">
        <f t="shared" si="18"/>
        <v>288.88267922168944</v>
      </c>
      <c r="S232" s="498">
        <f t="shared" si="18"/>
        <v>241.84419303425446</v>
      </c>
      <c r="T232" s="498">
        <f t="shared" si="18"/>
        <v>205.92464614315523</v>
      </c>
      <c r="U232" s="498">
        <f t="shared" si="18"/>
        <v>203.72050630914399</v>
      </c>
      <c r="V232" s="498">
        <f t="shared" ref="V232:W232" si="19">SUM(V179:V230)</f>
        <v>172.02964691373771</v>
      </c>
      <c r="W232" s="499">
        <f t="shared" si="19"/>
        <v>185.21000013170544</v>
      </c>
    </row>
    <row r="233" spans="2:23">
      <c r="B233" s="187" t="s">
        <v>682</v>
      </c>
    </row>
    <row r="234" spans="2:23">
      <c r="B234" s="197" t="s">
        <v>715</v>
      </c>
    </row>
    <row r="235" spans="2:23">
      <c r="B235" s="197" t="s">
        <v>716</v>
      </c>
    </row>
    <row r="236" spans="2:23">
      <c r="B236" s="197" t="s">
        <v>717</v>
      </c>
    </row>
    <row r="237" spans="2:23">
      <c r="B237" s="197"/>
    </row>
    <row r="238" spans="2:23">
      <c r="B238" s="197"/>
    </row>
    <row r="240" spans="2:23">
      <c r="B240" s="186" t="s">
        <v>52</v>
      </c>
      <c r="C240" s="186"/>
      <c r="D240" s="191"/>
      <c r="E240" s="191"/>
      <c r="F240" s="191"/>
      <c r="G240" s="191"/>
      <c r="H240" s="191"/>
      <c r="I240" s="191"/>
      <c r="J240" s="216"/>
      <c r="K240" s="216"/>
    </row>
    <row r="241" spans="2:23">
      <c r="B241" s="262" t="s">
        <v>215</v>
      </c>
      <c r="C241" s="262"/>
      <c r="D241" s="244"/>
      <c r="E241" s="244"/>
      <c r="F241" s="191"/>
      <c r="G241" s="191"/>
      <c r="H241" s="191"/>
      <c r="I241" s="191"/>
      <c r="J241" s="216"/>
      <c r="K241" s="216"/>
    </row>
    <row r="242" spans="2:23">
      <c r="B242" s="329" t="s">
        <v>217</v>
      </c>
      <c r="C242" s="329"/>
      <c r="D242" s="330"/>
      <c r="E242" s="328"/>
      <c r="F242" s="191"/>
      <c r="G242" s="191"/>
      <c r="H242" s="191"/>
      <c r="I242" s="191"/>
      <c r="J242" s="216"/>
      <c r="K242" s="216"/>
    </row>
    <row r="243" spans="2:23">
      <c r="B243" s="1" t="s">
        <v>787</v>
      </c>
      <c r="C243" s="185"/>
      <c r="D243" s="191"/>
      <c r="E243" s="191"/>
      <c r="F243" s="191"/>
      <c r="G243" s="191"/>
      <c r="H243" s="191"/>
      <c r="I243" s="191"/>
      <c r="J243" s="216"/>
      <c r="K243" s="216"/>
      <c r="M243" s="216"/>
      <c r="N243" s="219"/>
      <c r="O243" s="388" t="s">
        <v>182</v>
      </c>
      <c r="P243" s="219"/>
    </row>
    <row r="244" spans="2:23">
      <c r="B244" s="2" t="s">
        <v>788</v>
      </c>
      <c r="C244" s="185"/>
      <c r="D244" s="191"/>
      <c r="E244" s="191"/>
      <c r="F244" s="191"/>
      <c r="G244" s="191"/>
      <c r="H244" s="191"/>
      <c r="I244" s="191"/>
      <c r="J244" s="216"/>
      <c r="K244" s="216"/>
    </row>
    <row r="245" spans="2:23">
      <c r="B245" s="325" t="s">
        <v>214</v>
      </c>
      <c r="C245" s="326">
        <v>2001</v>
      </c>
      <c r="D245" s="326">
        <v>2002</v>
      </c>
      <c r="E245" s="326">
        <v>2003</v>
      </c>
      <c r="F245" s="326">
        <v>2004</v>
      </c>
      <c r="G245" s="326">
        <v>2005</v>
      </c>
      <c r="H245" s="326">
        <v>2006</v>
      </c>
      <c r="I245" s="326">
        <v>2007</v>
      </c>
      <c r="J245" s="326">
        <v>2008</v>
      </c>
      <c r="K245" s="326">
        <v>2009</v>
      </c>
      <c r="L245" s="326">
        <v>2010</v>
      </c>
      <c r="M245" s="326">
        <v>2011</v>
      </c>
      <c r="N245" s="326">
        <v>2012</v>
      </c>
      <c r="O245" s="326">
        <v>2013</v>
      </c>
      <c r="P245" s="326">
        <v>2014</v>
      </c>
      <c r="Q245" s="326">
        <v>2015</v>
      </c>
      <c r="R245" s="326">
        <v>2016</v>
      </c>
      <c r="S245" s="326">
        <v>2017</v>
      </c>
      <c r="T245" s="326">
        <v>2018</v>
      </c>
      <c r="U245" s="326">
        <v>2019</v>
      </c>
      <c r="V245" s="326">
        <v>2020</v>
      </c>
      <c r="W245" s="333">
        <v>2021</v>
      </c>
    </row>
    <row r="246" spans="2:23">
      <c r="B246" s="323" t="s">
        <v>331</v>
      </c>
      <c r="C246" s="496">
        <v>1.9648397630542118</v>
      </c>
      <c r="D246" s="496">
        <v>2.3130431924301895</v>
      </c>
      <c r="E246" s="496">
        <v>0.90382908623393254</v>
      </c>
      <c r="F246" s="496">
        <v>0.51444898589186727</v>
      </c>
      <c r="G246" s="496">
        <v>0.30981392807977803</v>
      </c>
      <c r="H246" s="496">
        <v>0.64098912494262084</v>
      </c>
      <c r="I246" s="496">
        <v>0.53550930568222654</v>
      </c>
      <c r="J246" s="496">
        <v>0.76744811030606264</v>
      </c>
      <c r="K246" s="496">
        <v>1.0224399592938485</v>
      </c>
      <c r="L246" s="496">
        <v>1.1211399478472479</v>
      </c>
      <c r="M246" s="496">
        <v>0.97803003767107966</v>
      </c>
      <c r="N246" s="496">
        <v>1.8506517486997629</v>
      </c>
      <c r="O246" s="497">
        <v>0.31078204287495864</v>
      </c>
      <c r="P246" s="496">
        <v>1.1802709774639277</v>
      </c>
      <c r="Q246" s="497">
        <v>1.1268305842714557</v>
      </c>
      <c r="R246" s="497">
        <v>0.9021548354603931</v>
      </c>
      <c r="S246" s="497">
        <v>0.95591544602923628</v>
      </c>
      <c r="T246" s="496">
        <v>0.77447335915182636</v>
      </c>
      <c r="U246" s="496">
        <v>0.74310330240820965</v>
      </c>
      <c r="V246" s="496">
        <v>0.703546947891592</v>
      </c>
      <c r="W246" s="496">
        <v>1.1623147207185851</v>
      </c>
    </row>
    <row r="247" spans="2:23">
      <c r="B247" s="323" t="s">
        <v>718</v>
      </c>
      <c r="C247" s="496">
        <v>0.50422971433475161</v>
      </c>
      <c r="D247" s="496">
        <v>0.48885222656484362</v>
      </c>
      <c r="E247" s="496">
        <v>0.42989186585106753</v>
      </c>
      <c r="F247" s="496">
        <v>0.25063303920288527</v>
      </c>
      <c r="G247" s="496">
        <v>0.17167692535905488</v>
      </c>
      <c r="H247" s="496">
        <v>0.35003815308637243</v>
      </c>
      <c r="I247" s="496">
        <v>0.540014871445472</v>
      </c>
      <c r="J247" s="496">
        <v>1.0644775310063943</v>
      </c>
      <c r="K247" s="496">
        <v>1.2134060130664479</v>
      </c>
      <c r="L247" s="496">
        <v>0.96779924889491054</v>
      </c>
      <c r="M247" s="496">
        <v>1.0648540823176269</v>
      </c>
      <c r="N247" s="496">
        <v>1.1369169228412037</v>
      </c>
      <c r="O247" s="497">
        <v>0.98889753459981833</v>
      </c>
      <c r="P247" s="496">
        <v>0.70843330948290295</v>
      </c>
      <c r="Q247" s="497">
        <v>1.2306333210827807</v>
      </c>
      <c r="R247" s="497">
        <v>2.0407969805469794</v>
      </c>
      <c r="S247" s="497">
        <v>1.7951203517190977</v>
      </c>
      <c r="T247" s="496">
        <v>2.0837654275267408</v>
      </c>
      <c r="U247" s="496">
        <v>2.0364229174879154</v>
      </c>
      <c r="V247" s="496">
        <v>3.3319452459290946</v>
      </c>
      <c r="W247" s="496">
        <v>0.76963490853056238</v>
      </c>
    </row>
    <row r="248" spans="2:23">
      <c r="B248" s="323" t="s">
        <v>332</v>
      </c>
      <c r="C248" s="496">
        <v>0.27507021988702929</v>
      </c>
      <c r="D248" s="496">
        <v>0.84761338087008953</v>
      </c>
      <c r="E248" s="496">
        <v>0.78702392176415714</v>
      </c>
      <c r="F248" s="496">
        <v>0.51969401986174557</v>
      </c>
      <c r="G248" s="496">
        <v>0.32477885201382301</v>
      </c>
      <c r="H248" s="496">
        <v>0.26901074641211281</v>
      </c>
      <c r="I248" s="496">
        <v>0.44391161820676345</v>
      </c>
      <c r="J248" s="496">
        <v>0.48632781233919564</v>
      </c>
      <c r="K248" s="496">
        <v>0.44661527000669871</v>
      </c>
      <c r="L248" s="496">
        <v>1.201901749340029</v>
      </c>
      <c r="M248" s="496">
        <v>1.421431385546355</v>
      </c>
      <c r="N248" s="496">
        <v>0.83427470342923549</v>
      </c>
      <c r="O248" s="497">
        <v>0.69298245497533073</v>
      </c>
      <c r="P248" s="496">
        <v>0.41660127448456929</v>
      </c>
      <c r="Q248" s="497">
        <v>1.19453852211557</v>
      </c>
      <c r="R248" s="497">
        <v>0.84550780996815422</v>
      </c>
      <c r="S248" s="497">
        <v>0.41523701186039152</v>
      </c>
      <c r="T248" s="496">
        <v>0.82920322704441796</v>
      </c>
      <c r="U248" s="496">
        <v>0.39659429240902028</v>
      </c>
      <c r="V248" s="496">
        <v>0.26590648404625972</v>
      </c>
      <c r="W248" s="496">
        <v>0.87321920924045471</v>
      </c>
    </row>
    <row r="249" spans="2:23">
      <c r="B249" s="323" t="s">
        <v>333</v>
      </c>
      <c r="C249" s="496">
        <v>0.84807035909219475</v>
      </c>
      <c r="D249" s="496">
        <v>1.6137922457136828</v>
      </c>
      <c r="E249" s="496">
        <v>2.3562565175301531</v>
      </c>
      <c r="F249" s="496">
        <v>0.8276107884714301</v>
      </c>
      <c r="G249" s="496">
        <v>1.213519584370313</v>
      </c>
      <c r="H249" s="496">
        <v>0.60864702063912135</v>
      </c>
      <c r="I249" s="496">
        <v>0.32985167715965669</v>
      </c>
      <c r="J249" s="496">
        <v>0.5054202176113558</v>
      </c>
      <c r="K249" s="496">
        <v>0.8240137554255349</v>
      </c>
      <c r="L249" s="496">
        <v>0.44131546347736805</v>
      </c>
      <c r="M249" s="496">
        <v>1.1563272393772379</v>
      </c>
      <c r="N249" s="496">
        <v>1.9829798763781308</v>
      </c>
      <c r="O249" s="497">
        <v>0.52008984731456087</v>
      </c>
      <c r="P249" s="496">
        <v>0.64607063702677758</v>
      </c>
      <c r="Q249" s="497">
        <v>0.82147202061595059</v>
      </c>
      <c r="R249" s="497">
        <v>0.60642026649651204</v>
      </c>
      <c r="S249" s="497">
        <v>0.52749774510635628</v>
      </c>
      <c r="T249" s="496">
        <v>0.69030370804754493</v>
      </c>
      <c r="U249" s="496">
        <v>0.62042331560969954</v>
      </c>
      <c r="V249" s="496">
        <v>0.70242288843125222</v>
      </c>
      <c r="W249" s="496">
        <v>0.84415473678665032</v>
      </c>
    </row>
    <row r="250" spans="2:23">
      <c r="B250" s="323" t="s">
        <v>334</v>
      </c>
      <c r="C250" s="495">
        <v>1.6440998892150132</v>
      </c>
      <c r="D250" s="495">
        <v>1.8956263565301559</v>
      </c>
      <c r="E250" s="495">
        <v>2.8063122333859303</v>
      </c>
      <c r="F250" s="495">
        <v>1.0037053429578449</v>
      </c>
      <c r="G250" s="495">
        <v>0.61432258733280654</v>
      </c>
      <c r="H250" s="495">
        <v>1.102949544584316</v>
      </c>
      <c r="I250" s="495">
        <v>0.69117947171930549</v>
      </c>
      <c r="J250" s="496">
        <v>0.77828342087098079</v>
      </c>
      <c r="K250" s="496">
        <v>2.2538615929547259</v>
      </c>
      <c r="L250" s="496">
        <v>1.6056486306344864</v>
      </c>
      <c r="M250" s="496">
        <v>2.1554738662568957</v>
      </c>
      <c r="N250" s="496">
        <v>0.71966849629639695</v>
      </c>
      <c r="O250" s="497">
        <v>0.95591401684766086</v>
      </c>
      <c r="P250" s="496">
        <v>0.69790484563530508</v>
      </c>
      <c r="Q250" s="497">
        <v>0.46706400978399482</v>
      </c>
      <c r="R250" s="497">
        <v>1.0405552527687529</v>
      </c>
      <c r="S250" s="497">
        <v>1.0038842403519728</v>
      </c>
      <c r="T250" s="496">
        <v>0.61766234415622345</v>
      </c>
      <c r="U250" s="496">
        <v>0.84943162124915839</v>
      </c>
      <c r="V250" s="496">
        <v>0.78357098591796914</v>
      </c>
      <c r="W250" s="496">
        <v>1.1106679665994967</v>
      </c>
    </row>
    <row r="251" spans="2:23">
      <c r="B251" s="323" t="s">
        <v>335</v>
      </c>
      <c r="C251" s="496">
        <v>1.3315028744969051</v>
      </c>
      <c r="D251" s="496">
        <v>0.86931656844620486</v>
      </c>
      <c r="E251" s="496">
        <v>0.53472618275878425</v>
      </c>
      <c r="F251" s="496">
        <v>0.6201729538131534</v>
      </c>
      <c r="G251" s="496">
        <v>0.59841989647388494</v>
      </c>
      <c r="H251" s="496">
        <v>0.55844439674757529</v>
      </c>
      <c r="I251" s="496">
        <v>0.52553640390184708</v>
      </c>
      <c r="J251" s="496">
        <v>0.7811969748892218</v>
      </c>
      <c r="K251" s="496">
        <v>0.95560053292641733</v>
      </c>
      <c r="L251" s="496">
        <v>0.74501924283199128</v>
      </c>
      <c r="M251" s="496">
        <v>1.2205384287512322</v>
      </c>
      <c r="N251" s="496">
        <v>1.6290858204840393</v>
      </c>
      <c r="O251" s="497">
        <v>1.4936649645250502</v>
      </c>
      <c r="P251" s="496">
        <v>0.57867256854553872</v>
      </c>
      <c r="Q251" s="497">
        <v>0.74012517438586845</v>
      </c>
      <c r="R251" s="497">
        <v>1.0817214781835036</v>
      </c>
      <c r="S251" s="497">
        <v>0.61143375779592979</v>
      </c>
      <c r="T251" s="496">
        <v>1.1294009558953659</v>
      </c>
      <c r="U251" s="496">
        <v>0.65111284935604707</v>
      </c>
      <c r="V251" s="496">
        <v>1.3495866166120787</v>
      </c>
      <c r="W251" s="496">
        <v>0.97285862341459561</v>
      </c>
    </row>
    <row r="252" spans="2:23">
      <c r="B252" s="323" t="s">
        <v>719</v>
      </c>
      <c r="C252" s="496">
        <v>0.88684460320592162</v>
      </c>
      <c r="D252" s="496">
        <v>0.7829904202907022</v>
      </c>
      <c r="E252" s="496">
        <v>0.70600383753979024</v>
      </c>
      <c r="F252" s="496">
        <v>1.15960874639998</v>
      </c>
      <c r="G252" s="496">
        <v>0.84877743417328666</v>
      </c>
      <c r="H252" s="496">
        <v>1.1520827310184407</v>
      </c>
      <c r="I252" s="496">
        <v>1.6643625504673074</v>
      </c>
      <c r="J252" s="496">
        <v>2.334918302239724</v>
      </c>
      <c r="K252" s="496">
        <v>1.9407587606074592</v>
      </c>
      <c r="L252" s="496">
        <v>1.7200983475113414</v>
      </c>
      <c r="M252" s="496">
        <v>1.0510948470979065</v>
      </c>
      <c r="N252" s="496">
        <v>2.0123844422934933</v>
      </c>
      <c r="O252" s="497">
        <v>0.71687326429594633</v>
      </c>
      <c r="P252" s="496">
        <v>2.7075806198531751</v>
      </c>
      <c r="Q252" s="497">
        <v>0.50363569962542643</v>
      </c>
      <c r="R252" s="497">
        <v>0.66117230651773795</v>
      </c>
      <c r="S252" s="497">
        <v>0.60941981369642306</v>
      </c>
      <c r="T252" s="496">
        <v>0.6372392190714381</v>
      </c>
      <c r="U252" s="496">
        <v>0.54758763309376224</v>
      </c>
      <c r="V252" s="496">
        <v>0.85318119082252575</v>
      </c>
      <c r="W252" s="496">
        <v>0.32512086872917412</v>
      </c>
    </row>
    <row r="253" spans="2:23">
      <c r="B253" s="323" t="s">
        <v>336</v>
      </c>
      <c r="C253" s="496">
        <v>0.31454854580445962</v>
      </c>
      <c r="D253" s="496">
        <v>5.0657844770548403E-2</v>
      </c>
      <c r="E253" s="496">
        <v>0.14247114316760509</v>
      </c>
      <c r="F253" s="496">
        <v>0.22077167837372255</v>
      </c>
      <c r="G253" s="496">
        <v>0.25245931601704474</v>
      </c>
      <c r="H253" s="496">
        <v>8.9436658476205771E-2</v>
      </c>
      <c r="I253" s="496">
        <v>8.8540241696765928E-2</v>
      </c>
      <c r="J253" s="496">
        <v>9.4623680959389014E-3</v>
      </c>
      <c r="K253" s="496">
        <v>0.1178694205689928</v>
      </c>
      <c r="L253" s="496">
        <v>3.3253032197926163E-2</v>
      </c>
      <c r="M253" s="496">
        <v>0.20688015857396946</v>
      </c>
      <c r="N253" s="496">
        <v>0.20912662433521173</v>
      </c>
      <c r="O253" s="497">
        <v>1.2153966148239888</v>
      </c>
      <c r="P253" s="496">
        <v>0.99637034537282565</v>
      </c>
      <c r="Q253" s="497">
        <v>0.65846901363977917</v>
      </c>
      <c r="R253" s="497">
        <v>0.52555468501264624</v>
      </c>
      <c r="S253" s="497">
        <v>0.38879331113027632</v>
      </c>
      <c r="T253" s="496">
        <v>0.23450331087070994</v>
      </c>
      <c r="U253" s="496">
        <v>0.18586366470013146</v>
      </c>
      <c r="V253" s="496">
        <v>0.27708984722810953</v>
      </c>
      <c r="W253" s="496">
        <v>0.55871472203563954</v>
      </c>
    </row>
    <row r="254" spans="2:23">
      <c r="B254" s="323" t="s">
        <v>337</v>
      </c>
      <c r="C254" s="495">
        <v>0.70310221162860553</v>
      </c>
      <c r="D254" s="495">
        <v>0.77997202350204831</v>
      </c>
      <c r="E254" s="495">
        <v>1.031018899002885</v>
      </c>
      <c r="F254" s="495">
        <v>1.7208205204392506</v>
      </c>
      <c r="G254" s="495">
        <v>1.1957544752829652</v>
      </c>
      <c r="H254" s="495">
        <v>1.2606138753797176</v>
      </c>
      <c r="I254" s="495">
        <v>1.3727794931257313</v>
      </c>
      <c r="J254" s="496">
        <v>1.4198023319382551</v>
      </c>
      <c r="K254" s="496">
        <v>1.1949791094998834</v>
      </c>
      <c r="L254" s="496">
        <v>0.55675254269011942</v>
      </c>
      <c r="M254" s="496">
        <v>1.0984473929768044</v>
      </c>
      <c r="N254" s="496">
        <v>1.0423734823773623</v>
      </c>
      <c r="O254" s="497">
        <v>1.1283918988679709</v>
      </c>
      <c r="P254" s="496">
        <v>1.1516622556931051</v>
      </c>
      <c r="Q254" s="497">
        <v>2.0765287061419877</v>
      </c>
      <c r="R254" s="497">
        <v>1.3725260135316333</v>
      </c>
      <c r="S254" s="497">
        <v>1.0061588563399655</v>
      </c>
      <c r="T254" s="496">
        <v>1.5249525640706409</v>
      </c>
      <c r="U254" s="496">
        <v>0.58497172304262923</v>
      </c>
      <c r="V254" s="496">
        <v>1.4575292831552842</v>
      </c>
      <c r="W254" s="496">
        <v>2.0544202233724498</v>
      </c>
    </row>
    <row r="255" spans="2:23">
      <c r="B255" s="323" t="s">
        <v>338</v>
      </c>
      <c r="C255" s="496">
        <v>0.38649881838616384</v>
      </c>
      <c r="D255" s="496">
        <v>1.0671002193526815</v>
      </c>
      <c r="E255" s="496">
        <v>0.68957534517423225</v>
      </c>
      <c r="F255" s="496">
        <v>0.56261136452959792</v>
      </c>
      <c r="G255" s="496">
        <v>0.41411590668231313</v>
      </c>
      <c r="H255" s="496">
        <v>0.41793372089599867</v>
      </c>
      <c r="I255" s="496">
        <v>0.60966397809852735</v>
      </c>
      <c r="J255" s="496">
        <v>0.79600531366083238</v>
      </c>
      <c r="K255" s="496">
        <v>0.75045353736894416</v>
      </c>
      <c r="L255" s="496">
        <v>0.74517012067208332</v>
      </c>
      <c r="M255" s="496">
        <v>0.99748363402569762</v>
      </c>
      <c r="N255" s="496">
        <v>0.9350262795032066</v>
      </c>
      <c r="O255" s="497">
        <v>0.23023423322118328</v>
      </c>
      <c r="P255" s="496">
        <v>0.79818904629006193</v>
      </c>
      <c r="Q255" s="497">
        <v>0.45545102855813641</v>
      </c>
      <c r="R255" s="497">
        <v>0.50584687949341212</v>
      </c>
      <c r="S255" s="497">
        <v>0.50643546993280097</v>
      </c>
      <c r="T255" s="496">
        <v>0.58199098581482556</v>
      </c>
      <c r="U255" s="496">
        <v>0.57767069313443253</v>
      </c>
      <c r="V255" s="496">
        <v>1.7419922328224939</v>
      </c>
      <c r="W255" s="496">
        <v>1.2145286630579371</v>
      </c>
    </row>
    <row r="256" spans="2:23">
      <c r="B256" s="323" t="s">
        <v>720</v>
      </c>
      <c r="C256" s="496">
        <v>0.4496059765746161</v>
      </c>
      <c r="D256" s="496">
        <v>0.78866866491614573</v>
      </c>
      <c r="E256" s="496">
        <v>0.28136625674701754</v>
      </c>
      <c r="F256" s="496">
        <v>0.34932475098404686</v>
      </c>
      <c r="G256" s="496">
        <v>0.35949918057157981</v>
      </c>
      <c r="H256" s="496">
        <v>0.31934743083963191</v>
      </c>
      <c r="I256" s="496">
        <v>0.59323737933040643</v>
      </c>
      <c r="J256" s="496">
        <v>1.5361962634809816</v>
      </c>
      <c r="K256" s="496">
        <v>0.90735917991742188</v>
      </c>
      <c r="L256" s="496">
        <v>0.70898162696766098</v>
      </c>
      <c r="M256" s="496">
        <v>0.62744848631299255</v>
      </c>
      <c r="N256" s="496">
        <v>0.70906737276949605</v>
      </c>
      <c r="O256" s="497">
        <v>0.47586637623840039</v>
      </c>
      <c r="P256" s="496">
        <v>1.3419905414203477</v>
      </c>
      <c r="Q256" s="497">
        <v>0.83010399624596831</v>
      </c>
      <c r="R256" s="497">
        <v>0.69764565329528361</v>
      </c>
      <c r="S256" s="497">
        <v>0.49291902617173816</v>
      </c>
      <c r="T256" s="497">
        <v>0.34818611476168776</v>
      </c>
      <c r="U256" s="496">
        <v>0.29311306456028213</v>
      </c>
      <c r="V256" s="496">
        <v>1.0963692889611529</v>
      </c>
      <c r="W256" s="496">
        <v>0.25778183518379494</v>
      </c>
    </row>
    <row r="257" spans="2:23">
      <c r="B257" s="323" t="s">
        <v>721</v>
      </c>
      <c r="C257" s="496">
        <v>0.51505114553514841</v>
      </c>
      <c r="D257" s="496">
        <v>0.58870079233351591</v>
      </c>
      <c r="E257" s="496">
        <v>0.73897412221825476</v>
      </c>
      <c r="F257" s="496">
        <v>3.1813034882022442</v>
      </c>
      <c r="G257" s="496">
        <v>1.6529847081722804</v>
      </c>
      <c r="H257" s="496">
        <v>1.1643096612652557</v>
      </c>
      <c r="I257" s="496">
        <v>1.7169129120952631</v>
      </c>
      <c r="J257" s="496">
        <v>1.0378278671881709</v>
      </c>
      <c r="K257" s="496">
        <v>2.5071049226697486</v>
      </c>
      <c r="L257" s="496">
        <v>1.725876081270159</v>
      </c>
      <c r="M257" s="496">
        <v>3.6587595555944534</v>
      </c>
      <c r="N257" s="496">
        <v>1.8567742613869764</v>
      </c>
      <c r="O257" s="497">
        <v>1.3229796020644025</v>
      </c>
      <c r="P257" s="496">
        <v>1.9612764824292674</v>
      </c>
      <c r="Q257" s="497">
        <v>1.3886519832543596</v>
      </c>
      <c r="R257" s="497">
        <v>1.7130486891855821</v>
      </c>
      <c r="S257" s="497">
        <v>1.6448848777459013</v>
      </c>
      <c r="T257" s="497">
        <v>1.6053541905355908</v>
      </c>
      <c r="U257" s="496">
        <v>1.254291660115056</v>
      </c>
      <c r="V257" s="496">
        <v>1.6444780058129824</v>
      </c>
      <c r="W257" s="496">
        <v>0.85954615354221819</v>
      </c>
    </row>
    <row r="258" spans="2:23">
      <c r="B258" s="323" t="s">
        <v>620</v>
      </c>
      <c r="C258" s="495">
        <v>2.012656101201368</v>
      </c>
      <c r="D258" s="495">
        <v>1.2848016304015002</v>
      </c>
      <c r="E258" s="495">
        <v>0.69434810545629522</v>
      </c>
      <c r="F258" s="495">
        <v>1.368315817532328</v>
      </c>
      <c r="G258" s="495">
        <v>0.49558030964930422</v>
      </c>
      <c r="H258" s="495">
        <v>0.64975790272740397</v>
      </c>
      <c r="I258" s="495">
        <v>0.78268426093160881</v>
      </c>
      <c r="J258" s="496">
        <v>1.7973080512008119</v>
      </c>
      <c r="K258" s="496">
        <v>1.4346572332091241</v>
      </c>
      <c r="L258" s="496">
        <v>2.7674523751782973</v>
      </c>
      <c r="M258" s="496">
        <v>1.2582208208109573</v>
      </c>
      <c r="N258" s="496">
        <v>1.9330048722315158</v>
      </c>
      <c r="O258" s="497">
        <v>1.522563986028532</v>
      </c>
      <c r="P258" s="496">
        <v>1.5557338373286156</v>
      </c>
      <c r="Q258" s="497">
        <v>2.5429912714128937</v>
      </c>
      <c r="R258" s="497">
        <v>3.2749102683206384</v>
      </c>
      <c r="S258" s="497">
        <v>2.3206149527004389</v>
      </c>
      <c r="T258" s="497">
        <v>2.1196923797620117</v>
      </c>
      <c r="U258" s="496">
        <v>0.73201166033761511</v>
      </c>
      <c r="V258" s="496">
        <v>1.1826010691760598</v>
      </c>
      <c r="W258" s="496">
        <v>1.0565776469503603</v>
      </c>
    </row>
    <row r="259" spans="2:23">
      <c r="B259" s="323" t="s">
        <v>653</v>
      </c>
      <c r="C259" s="496">
        <v>0.8509440842801359</v>
      </c>
      <c r="D259" s="496">
        <v>1.1655841039066048</v>
      </c>
      <c r="E259" s="496">
        <v>0.74922068620660054</v>
      </c>
      <c r="F259" s="496">
        <v>0.53099365484982852</v>
      </c>
      <c r="G259" s="496">
        <v>0.35793842163367334</v>
      </c>
      <c r="H259" s="496">
        <v>0.48978407451683009</v>
      </c>
      <c r="I259" s="496">
        <v>0.64590522993824051</v>
      </c>
      <c r="J259" s="496">
        <v>0.67543666501774036</v>
      </c>
      <c r="K259" s="496">
        <v>0.52123103511316116</v>
      </c>
      <c r="L259" s="496">
        <v>0.68899475073900163</v>
      </c>
      <c r="M259" s="496">
        <v>0.9847546848671711</v>
      </c>
      <c r="N259" s="496">
        <v>0.76101281883897076</v>
      </c>
      <c r="O259" s="497">
        <v>0.41689937160085155</v>
      </c>
      <c r="P259" s="496">
        <v>0.63051946047357932</v>
      </c>
      <c r="Q259" s="497">
        <v>0.595043417987835</v>
      </c>
      <c r="R259" s="497">
        <v>0.23285376888292578</v>
      </c>
      <c r="S259" s="497">
        <v>0.53743012219248287</v>
      </c>
      <c r="T259" s="497">
        <v>0.70554648701437572</v>
      </c>
      <c r="U259" s="496">
        <v>0.91824651738596652</v>
      </c>
      <c r="V259" s="496">
        <v>0.43532173560117804</v>
      </c>
      <c r="W259" s="496">
        <v>1.0590928839543245</v>
      </c>
    </row>
    <row r="260" spans="2:23">
      <c r="B260" s="323" t="s">
        <v>722</v>
      </c>
      <c r="C260" s="496">
        <v>0.23255745445689929</v>
      </c>
      <c r="D260" s="496">
        <v>1.3030766509582594</v>
      </c>
      <c r="E260" s="496">
        <v>0.69744969151496528</v>
      </c>
      <c r="F260" s="496">
        <v>0.37904889705925598</v>
      </c>
      <c r="G260" s="496">
        <v>0.52199189209644103</v>
      </c>
      <c r="H260" s="496">
        <v>0.83588876960453851</v>
      </c>
      <c r="I260" s="496">
        <v>0.98621615860893608</v>
      </c>
      <c r="J260" s="496">
        <v>1.3100398340200321</v>
      </c>
      <c r="K260" s="496">
        <v>3.4234101015706542</v>
      </c>
      <c r="L260" s="496">
        <v>4.5886832513866072</v>
      </c>
      <c r="M260" s="496">
        <v>3.7400794786485227</v>
      </c>
      <c r="N260" s="496">
        <v>10.496464103707241</v>
      </c>
      <c r="O260" s="497">
        <v>4.4130780799443423</v>
      </c>
      <c r="P260" s="496">
        <v>5.357501544906393</v>
      </c>
      <c r="Q260" s="497">
        <v>7.0060450797774134</v>
      </c>
      <c r="R260" s="497">
        <v>6.8318656076386022</v>
      </c>
      <c r="S260" s="497">
        <v>7.0991671423953671</v>
      </c>
      <c r="T260" s="497">
        <v>5.1826284409999852</v>
      </c>
      <c r="U260" s="496">
        <v>6.6779959100967892</v>
      </c>
      <c r="V260" s="496">
        <v>5.1724035895523164</v>
      </c>
      <c r="W260" s="496">
        <v>3.304299848538728</v>
      </c>
    </row>
    <row r="261" spans="2:23">
      <c r="B261" s="323" t="s">
        <v>723</v>
      </c>
      <c r="C261" s="497">
        <v>1.320551341224085</v>
      </c>
      <c r="D261" s="496">
        <v>1.9356887139068353</v>
      </c>
      <c r="E261" s="496">
        <v>1.4028339199676922</v>
      </c>
      <c r="F261" s="496">
        <v>0.77897844930140836</v>
      </c>
      <c r="G261" s="496">
        <v>0.46638821548085496</v>
      </c>
      <c r="H261" s="496">
        <v>0.56944954801881797</v>
      </c>
      <c r="I261" s="496">
        <v>0.55964646029260245</v>
      </c>
      <c r="J261" s="496">
        <v>0.92427216007689161</v>
      </c>
      <c r="K261" s="496">
        <v>1.200960542782489</v>
      </c>
      <c r="L261" s="496">
        <v>1.05292541379153</v>
      </c>
      <c r="M261" s="496">
        <v>1.1467618241825432</v>
      </c>
      <c r="N261" s="496">
        <v>1.35464344964237</v>
      </c>
      <c r="O261" s="497">
        <v>2.0596722415829665</v>
      </c>
      <c r="P261" s="496">
        <v>1.9399848368547219</v>
      </c>
      <c r="Q261" s="497">
        <v>3.8154727656696172</v>
      </c>
      <c r="R261" s="497">
        <v>1.5409554409278876</v>
      </c>
      <c r="S261" s="497">
        <v>0.58457607985846227</v>
      </c>
      <c r="T261" s="497">
        <v>1.4394602238202108</v>
      </c>
      <c r="U261" s="496">
        <v>0.40674189812846817</v>
      </c>
      <c r="V261" s="496">
        <v>0.53617410983766667</v>
      </c>
      <c r="W261" s="496">
        <v>0.31595187614419112</v>
      </c>
    </row>
    <row r="262" spans="2:23">
      <c r="B262" s="323" t="s">
        <v>724</v>
      </c>
      <c r="C262" s="496">
        <v>0.54771059224497376</v>
      </c>
      <c r="D262" s="496">
        <v>0.52265461193499352</v>
      </c>
      <c r="E262" s="496">
        <v>0.97957010103652242</v>
      </c>
      <c r="F262" s="496">
        <v>0.60365229743713411</v>
      </c>
      <c r="G262" s="496">
        <v>0.42611014238580497</v>
      </c>
      <c r="H262" s="496">
        <v>0.5724019266405882</v>
      </c>
      <c r="I262" s="496">
        <v>0.26544312546955134</v>
      </c>
      <c r="J262" s="496">
        <v>0.61989931965752376</v>
      </c>
      <c r="K262" s="496">
        <v>0.7722943273400481</v>
      </c>
      <c r="L262" s="496">
        <v>0.91530263570995485</v>
      </c>
      <c r="M262" s="496">
        <v>1.2280176215481564</v>
      </c>
      <c r="N262" s="496">
        <v>0.60170268627720569</v>
      </c>
      <c r="O262" s="497">
        <v>0.46456578731379677</v>
      </c>
      <c r="P262" s="496">
        <v>0.64015652574921755</v>
      </c>
      <c r="Q262" s="497">
        <v>1.1330958138427141</v>
      </c>
      <c r="R262" s="497">
        <v>0.86082017880963668</v>
      </c>
      <c r="S262" s="497">
        <v>1.205102627570378</v>
      </c>
      <c r="T262" s="497">
        <v>1.2168231456694973</v>
      </c>
      <c r="U262" s="496">
        <v>1.8101709759001865</v>
      </c>
      <c r="V262" s="496">
        <v>0.83000741770490405</v>
      </c>
      <c r="W262" s="496">
        <v>0.97432618567834905</v>
      </c>
    </row>
    <row r="263" spans="2:23">
      <c r="B263" s="323" t="s">
        <v>339</v>
      </c>
      <c r="C263" s="495">
        <v>1.0856941413105243</v>
      </c>
      <c r="D263" s="495">
        <v>0.51517264656190609</v>
      </c>
      <c r="E263" s="495">
        <v>1.5251837006108435</v>
      </c>
      <c r="F263" s="495">
        <v>0.73170453619552767</v>
      </c>
      <c r="G263" s="495">
        <v>5.1674006942659867</v>
      </c>
      <c r="H263" s="495">
        <v>3.9920759680181703</v>
      </c>
      <c r="I263" s="495">
        <v>0.75792140919583384</v>
      </c>
      <c r="J263" s="496">
        <v>0.55338329451881407</v>
      </c>
      <c r="K263" s="496">
        <v>0.438627346386049</v>
      </c>
      <c r="L263" s="496">
        <v>0.58995898026095839</v>
      </c>
      <c r="M263" s="496">
        <v>1.3286415143504462</v>
      </c>
      <c r="N263" s="496">
        <v>0.34954164628768236</v>
      </c>
      <c r="O263" s="497">
        <v>0.53411598056546716</v>
      </c>
      <c r="P263" s="496">
        <v>0.50464179653283359</v>
      </c>
      <c r="Q263" s="497">
        <v>0.9223453889904214</v>
      </c>
      <c r="R263" s="497">
        <v>0.91865199889072646</v>
      </c>
      <c r="S263" s="497">
        <v>0.96380339170716423</v>
      </c>
      <c r="T263" s="497">
        <v>2.4507979787783305</v>
      </c>
      <c r="U263" s="496">
        <v>0.31675899509233774</v>
      </c>
      <c r="V263" s="496">
        <v>0.99040799754505504</v>
      </c>
      <c r="W263" s="496">
        <v>0.35564088268995214</v>
      </c>
    </row>
    <row r="264" spans="2:23">
      <c r="B264" s="323" t="s">
        <v>340</v>
      </c>
      <c r="C264" s="496">
        <v>0.76208436881492625</v>
      </c>
      <c r="D264" s="496">
        <v>0.69792651079227297</v>
      </c>
      <c r="E264" s="496">
        <v>1.0921619237142688</v>
      </c>
      <c r="F264" s="496">
        <v>0.42913571262118644</v>
      </c>
      <c r="G264" s="496">
        <v>0.32643142030101813</v>
      </c>
      <c r="H264" s="496">
        <v>0.60540519313286389</v>
      </c>
      <c r="I264" s="496">
        <v>1.2573096843200833</v>
      </c>
      <c r="J264" s="496">
        <v>1.2427705130133868</v>
      </c>
      <c r="K264" s="496">
        <v>1.0975240639697359</v>
      </c>
      <c r="L264" s="496">
        <v>0.67126216694465801</v>
      </c>
      <c r="M264" s="496">
        <v>0.77250720616943003</v>
      </c>
      <c r="N264" s="496">
        <v>1.1007290420469649</v>
      </c>
      <c r="O264" s="497">
        <v>1.2930192850598896</v>
      </c>
      <c r="P264" s="496">
        <v>3.6192854539927803</v>
      </c>
      <c r="Q264" s="497">
        <v>1.2244742475463799</v>
      </c>
      <c r="R264" s="497">
        <v>1.519861478887881</v>
      </c>
      <c r="S264" s="497">
        <v>1.6738960764869928</v>
      </c>
      <c r="T264" s="497">
        <v>0.66610579831573535</v>
      </c>
      <c r="U264" s="496">
        <v>0.28301673572489178</v>
      </c>
      <c r="V264" s="496">
        <v>0.44483497093658425</v>
      </c>
      <c r="W264" s="496">
        <v>0.40111703610046495</v>
      </c>
    </row>
    <row r="265" spans="2:23">
      <c r="B265" s="323" t="s">
        <v>341</v>
      </c>
      <c r="C265" s="496">
        <v>0.18203958504118584</v>
      </c>
      <c r="D265" s="496">
        <v>0.3838559222729761</v>
      </c>
      <c r="E265" s="496">
        <v>0.23857782350611925</v>
      </c>
      <c r="F265" s="496">
        <v>0.21908736726894151</v>
      </c>
      <c r="G265" s="496">
        <v>0.41448970189013107</v>
      </c>
      <c r="H265" s="496">
        <v>0.46599137621197589</v>
      </c>
      <c r="I265" s="496">
        <v>0.69992830226746294</v>
      </c>
      <c r="J265" s="496">
        <v>3.3177750109619648</v>
      </c>
      <c r="K265" s="496">
        <v>1.8463871486892114</v>
      </c>
      <c r="L265" s="496">
        <v>0.52362376283109258</v>
      </c>
      <c r="M265" s="496">
        <v>1.2320340271684538</v>
      </c>
      <c r="N265" s="496">
        <v>1.4388822192670658</v>
      </c>
      <c r="O265" s="497">
        <v>0.7349440909019771</v>
      </c>
      <c r="P265" s="496">
        <v>2.311625137474516</v>
      </c>
      <c r="Q265" s="497">
        <v>2.2701500079137173</v>
      </c>
      <c r="R265" s="497">
        <v>2.2919913572321926</v>
      </c>
      <c r="S265" s="497">
        <v>1.6925312336846203</v>
      </c>
      <c r="T265" s="497">
        <v>1.0782345734027827</v>
      </c>
      <c r="U265" s="496">
        <v>1.0385401472669673</v>
      </c>
      <c r="V265" s="496">
        <v>1.4947049726849948</v>
      </c>
      <c r="W265" s="496">
        <v>1.2810351047716886</v>
      </c>
    </row>
    <row r="266" spans="2:23">
      <c r="B266" s="323" t="s">
        <v>342</v>
      </c>
      <c r="C266" s="496">
        <v>0.4170345400902537</v>
      </c>
      <c r="D266" s="496">
        <v>1.0565888812026176</v>
      </c>
      <c r="E266" s="496">
        <v>0.52707843631274864</v>
      </c>
      <c r="F266" s="496">
        <v>1.9164475951509674</v>
      </c>
      <c r="G266" s="496">
        <v>0.63682243571918173</v>
      </c>
      <c r="H266" s="496">
        <v>0.6801104268038487</v>
      </c>
      <c r="I266" s="496">
        <v>1.8255492339549577</v>
      </c>
      <c r="J266" s="496">
        <v>1.8654205775822104</v>
      </c>
      <c r="K266" s="496">
        <v>1.4883189629607034</v>
      </c>
      <c r="L266" s="496">
        <v>0.7532043656569829</v>
      </c>
      <c r="M266" s="496">
        <v>1.9222294996356943</v>
      </c>
      <c r="N266" s="496">
        <v>2.4944299791610018</v>
      </c>
      <c r="O266" s="497">
        <v>2.2005057241918378</v>
      </c>
      <c r="P266" s="496">
        <v>0.91549764024253288</v>
      </c>
      <c r="Q266" s="497">
        <v>0.94922332616998495</v>
      </c>
      <c r="R266" s="497">
        <v>2.2421277340235815</v>
      </c>
      <c r="S266" s="497">
        <v>1.7100690179249696</v>
      </c>
      <c r="T266" s="497">
        <v>0.56826285201601734</v>
      </c>
      <c r="U266" s="496">
        <v>0.98781530045306509</v>
      </c>
      <c r="V266" s="496">
        <v>0.93109255886391995</v>
      </c>
      <c r="W266" s="496">
        <v>0.42360538016779276</v>
      </c>
    </row>
    <row r="267" spans="2:23">
      <c r="B267" s="323" t="s">
        <v>343</v>
      </c>
      <c r="C267" s="496">
        <v>0.72482925772332008</v>
      </c>
      <c r="D267" s="496">
        <v>0.27847911705259942</v>
      </c>
      <c r="E267" s="496">
        <v>2.0762215351644825E-2</v>
      </c>
      <c r="F267" s="496">
        <v>8.1066476635815468E-2</v>
      </c>
      <c r="G267" s="496">
        <v>0.34336368743410489</v>
      </c>
      <c r="H267" s="496">
        <v>0.25557422451117706</v>
      </c>
      <c r="I267" s="496">
        <v>0.40450362851404764</v>
      </c>
      <c r="J267" s="496">
        <v>4.0043750347451758E-2</v>
      </c>
      <c r="K267" s="496">
        <v>0.3764713157128679</v>
      </c>
      <c r="L267" s="496">
        <v>1.1683513990454513</v>
      </c>
      <c r="M267" s="496">
        <v>2.0304522865200263</v>
      </c>
      <c r="N267" s="496">
        <v>1.4034232179372952</v>
      </c>
      <c r="O267" s="497">
        <v>0.86162393866359088</v>
      </c>
      <c r="P267" s="496">
        <v>0.50834644852518462</v>
      </c>
      <c r="Q267" s="497">
        <v>1.3625592243521971</v>
      </c>
      <c r="R267" s="497">
        <v>0.82534077136059303</v>
      </c>
      <c r="S267" s="497">
        <v>0.29390414297475986</v>
      </c>
      <c r="T267" s="497">
        <v>0.67728323153640246</v>
      </c>
      <c r="U267" s="496">
        <v>0.52842265125400978</v>
      </c>
      <c r="V267" s="496">
        <v>0.57713067158088638</v>
      </c>
      <c r="W267" s="496">
        <v>0.38234447824884427</v>
      </c>
    </row>
    <row r="268" spans="2:23">
      <c r="B268" s="323" t="s">
        <v>344</v>
      </c>
      <c r="C268" s="496">
        <v>0.65674760853044223</v>
      </c>
      <c r="D268" s="496">
        <v>2.3911263733555863</v>
      </c>
      <c r="E268" s="496">
        <v>2.8735309677738865</v>
      </c>
      <c r="F268" s="496">
        <v>0.94032241773780567</v>
      </c>
      <c r="G268" s="496">
        <v>0.95969624373526596</v>
      </c>
      <c r="H268" s="496">
        <v>1.2214255432505032</v>
      </c>
      <c r="I268" s="496">
        <v>2.0112146097851888</v>
      </c>
      <c r="J268" s="496">
        <v>1.0191947293967842</v>
      </c>
      <c r="K268" s="496">
        <v>0.35942565727237424</v>
      </c>
      <c r="L268" s="496">
        <v>5.4936374422996632</v>
      </c>
      <c r="M268" s="496">
        <v>1.5146295236254335</v>
      </c>
      <c r="N268" s="496">
        <v>2.8128562890966204</v>
      </c>
      <c r="O268" s="497">
        <v>0.97740351499881328</v>
      </c>
      <c r="P268" s="496">
        <v>0.94631140872686759</v>
      </c>
      <c r="Q268" s="497">
        <v>1.0568278545700005</v>
      </c>
      <c r="R268" s="497">
        <v>0.58996969482612549</v>
      </c>
      <c r="S268" s="497">
        <v>0.74799535968727016</v>
      </c>
      <c r="T268" s="497">
        <v>0.33405985781375297</v>
      </c>
      <c r="U268" s="496">
        <v>0.75687237566051657</v>
      </c>
      <c r="V268" s="496">
        <v>0.56992896056444309</v>
      </c>
      <c r="W268" s="496">
        <v>1.0550965216589621</v>
      </c>
    </row>
    <row r="269" spans="2:23">
      <c r="B269" s="323" t="s">
        <v>725</v>
      </c>
      <c r="C269" s="496">
        <v>0.55336620586385155</v>
      </c>
      <c r="D269" s="496">
        <v>0.2399168114133115</v>
      </c>
      <c r="E269" s="496">
        <v>0.51698765975200733</v>
      </c>
      <c r="F269" s="496">
        <v>1.4468369604823033</v>
      </c>
      <c r="G269" s="496">
        <v>1.7102311163590662</v>
      </c>
      <c r="H269" s="496">
        <v>0.97698443688581571</v>
      </c>
      <c r="I269" s="496">
        <v>1.0070226372548512</v>
      </c>
      <c r="J269" s="496">
        <v>0.86840190654278093</v>
      </c>
      <c r="K269" s="496">
        <v>1.3222438497560216</v>
      </c>
      <c r="L269" s="496">
        <v>1.1909808562674868</v>
      </c>
      <c r="M269" s="496">
        <v>1.0479911637766333</v>
      </c>
      <c r="N269" s="496">
        <v>1.2127359101776998</v>
      </c>
      <c r="O269" s="497">
        <v>7.0186056918095652</v>
      </c>
      <c r="P269" s="496">
        <v>1.2506122729770179</v>
      </c>
      <c r="Q269" s="497">
        <v>3.1335665933419414</v>
      </c>
      <c r="R269" s="497">
        <v>3.9990723269858175</v>
      </c>
      <c r="S269" s="497">
        <v>3.4142621200206231</v>
      </c>
      <c r="T269" s="497">
        <v>3.4519749343400337</v>
      </c>
      <c r="U269" s="496">
        <v>3.5378416040235914</v>
      </c>
      <c r="V269" s="496">
        <v>4.4838850067038356</v>
      </c>
      <c r="W269" s="496">
        <v>3.0638573234817659</v>
      </c>
    </row>
    <row r="270" spans="2:23">
      <c r="B270" s="323" t="s">
        <v>654</v>
      </c>
      <c r="C270" s="496">
        <v>0.52659961772849961</v>
      </c>
      <c r="D270" s="496">
        <v>0.41696682037881622</v>
      </c>
      <c r="E270" s="496">
        <v>0.37053331531042533</v>
      </c>
      <c r="F270" s="496">
        <v>0.34862838610773206</v>
      </c>
      <c r="G270" s="496">
        <v>0.18487451931929391</v>
      </c>
      <c r="H270" s="496">
        <v>0.22100793404267008</v>
      </c>
      <c r="I270" s="496">
        <v>0.31255347409894924</v>
      </c>
      <c r="J270" s="496">
        <v>1.4022529682020273</v>
      </c>
      <c r="K270" s="496">
        <v>1.9439967225036872</v>
      </c>
      <c r="L270" s="496">
        <v>0.68957385538994298</v>
      </c>
      <c r="M270" s="496">
        <v>1.29705961278584</v>
      </c>
      <c r="N270" s="496">
        <v>0.82121679789755464</v>
      </c>
      <c r="O270" s="497">
        <v>0.47728130368972277</v>
      </c>
      <c r="P270" s="496">
        <v>2.6066566849361426</v>
      </c>
      <c r="Q270" s="497">
        <v>1.9342615477063099</v>
      </c>
      <c r="R270" s="497">
        <v>2.1541577929583879</v>
      </c>
      <c r="S270" s="497">
        <v>1.0451254244473729</v>
      </c>
      <c r="T270" s="497">
        <v>0.75906549283287705</v>
      </c>
      <c r="U270" s="496">
        <v>0.61575352927233595</v>
      </c>
      <c r="V270" s="496">
        <v>1.1716865053991932</v>
      </c>
      <c r="W270" s="496">
        <v>0.4144960541046005</v>
      </c>
    </row>
    <row r="271" spans="2:23">
      <c r="B271" s="323" t="s">
        <v>345</v>
      </c>
      <c r="C271" s="495">
        <v>0.3999796890081575</v>
      </c>
      <c r="D271" s="495">
        <v>0.36606018653962724</v>
      </c>
      <c r="E271" s="495">
        <v>0.34818844131925369</v>
      </c>
      <c r="F271" s="495">
        <v>0.39190934987356163</v>
      </c>
      <c r="G271" s="495">
        <v>0.2911143309728853</v>
      </c>
      <c r="H271" s="495">
        <v>0.19209351389757257</v>
      </c>
      <c r="I271" s="495">
        <v>0.40435061961001983</v>
      </c>
      <c r="J271" s="496">
        <v>0.39873165283164413</v>
      </c>
      <c r="K271" s="496">
        <v>0.80166658815347913</v>
      </c>
      <c r="L271" s="496">
        <v>0.57012076308062476</v>
      </c>
      <c r="M271" s="496">
        <v>0.5138113538000213</v>
      </c>
      <c r="N271" s="496">
        <v>0.83137777636626042</v>
      </c>
      <c r="O271" s="497">
        <v>1.157200246914176</v>
      </c>
      <c r="P271" s="496">
        <v>0.60760889639266136</v>
      </c>
      <c r="Q271" s="497">
        <v>0.7709650559776009</v>
      </c>
      <c r="R271" s="497">
        <v>1.1703902973557452</v>
      </c>
      <c r="S271" s="497">
        <v>0.97561249873422906</v>
      </c>
      <c r="T271" s="497">
        <v>0.56924559758145754</v>
      </c>
      <c r="U271" s="496">
        <v>0.95593817781247747</v>
      </c>
      <c r="V271" s="496">
        <v>0.58720534310473793</v>
      </c>
      <c r="W271" s="496">
        <v>0.76438490655498048</v>
      </c>
    </row>
    <row r="272" spans="2:23">
      <c r="B272" s="323" t="s">
        <v>726</v>
      </c>
      <c r="C272" s="496">
        <v>0.45903072376223181</v>
      </c>
      <c r="D272" s="496">
        <v>0.26235904886980033</v>
      </c>
      <c r="E272" s="496">
        <v>0.14994185844590838</v>
      </c>
      <c r="F272" s="496">
        <v>4.6550105278775206E-2</v>
      </c>
      <c r="G272" s="496">
        <v>6.8604536255920862E-2</v>
      </c>
      <c r="H272" s="496">
        <v>0.11349747785300611</v>
      </c>
      <c r="I272" s="496">
        <v>0.11435229734587403</v>
      </c>
      <c r="J272" s="496">
        <v>0.14373371157544579</v>
      </c>
      <c r="K272" s="496">
        <v>0.15055571874170523</v>
      </c>
      <c r="L272" s="496">
        <v>0.2228487886076673</v>
      </c>
      <c r="M272" s="496">
        <v>0.15837335030286245</v>
      </c>
      <c r="N272" s="496">
        <v>0.53614248491600536</v>
      </c>
      <c r="O272" s="497">
        <v>0.5076187735644303</v>
      </c>
      <c r="P272" s="496">
        <v>0.57865791790378807</v>
      </c>
      <c r="Q272" s="497">
        <v>1.1584314472732919</v>
      </c>
      <c r="R272" s="497">
        <v>1.0386845255492074</v>
      </c>
      <c r="S272" s="497">
        <v>7.3443183844309562E-2</v>
      </c>
      <c r="T272" s="497">
        <v>0.45443844820637735</v>
      </c>
      <c r="U272" s="496">
        <v>0</v>
      </c>
      <c r="V272" s="496">
        <v>0.51690094008442411</v>
      </c>
      <c r="W272" s="496">
        <v>0</v>
      </c>
    </row>
    <row r="273" spans="2:23">
      <c r="B273" s="323" t="s">
        <v>346</v>
      </c>
      <c r="C273" s="496">
        <v>4.2307854666063083</v>
      </c>
      <c r="D273" s="496">
        <v>3.4661219869748319</v>
      </c>
      <c r="E273" s="496">
        <v>3.4344860883438897</v>
      </c>
      <c r="F273" s="496">
        <v>2.6054440391784217</v>
      </c>
      <c r="G273" s="496">
        <v>2.5276294265076356</v>
      </c>
      <c r="H273" s="496">
        <v>2.0346245671416021</v>
      </c>
      <c r="I273" s="496">
        <v>1.7435282644905166</v>
      </c>
      <c r="J273" s="496">
        <v>1.7628532701961075</v>
      </c>
      <c r="K273" s="496">
        <v>5.0325844470252123</v>
      </c>
      <c r="L273" s="496">
        <v>2.2495353447695088</v>
      </c>
      <c r="M273" s="496">
        <v>4.7263945552681239</v>
      </c>
      <c r="N273" s="496">
        <v>7.172839994000535</v>
      </c>
      <c r="O273" s="497">
        <v>8.7406435453375835</v>
      </c>
      <c r="P273" s="496">
        <v>5.075394618067576</v>
      </c>
      <c r="Q273" s="497">
        <v>5.9058985011581395</v>
      </c>
      <c r="R273" s="497">
        <v>11.105145600756597</v>
      </c>
      <c r="S273" s="497">
        <v>7.6967208551075359</v>
      </c>
      <c r="T273" s="496">
        <v>2.9605991870361774</v>
      </c>
      <c r="U273" s="496">
        <v>3.2086658663411729</v>
      </c>
      <c r="V273" s="496">
        <v>3.6731415249285702</v>
      </c>
      <c r="W273" s="496">
        <v>1.9441895333675767</v>
      </c>
    </row>
    <row r="274" spans="2:23">
      <c r="B274" s="323" t="s">
        <v>347</v>
      </c>
      <c r="C274" s="496">
        <v>3.2884523295117898</v>
      </c>
      <c r="D274" s="496">
        <v>5.7598876852481515</v>
      </c>
      <c r="E274" s="496">
        <v>4.7991131416915946</v>
      </c>
      <c r="F274" s="496">
        <v>2.6240846635030248</v>
      </c>
      <c r="G274" s="496">
        <v>2.0344919013304748</v>
      </c>
      <c r="H274" s="496">
        <v>2.838357089094786</v>
      </c>
      <c r="I274" s="496">
        <v>3.8875518706699252</v>
      </c>
      <c r="J274" s="496">
        <v>3.4571493264500672</v>
      </c>
      <c r="K274" s="496">
        <v>2.2960668334420462</v>
      </c>
      <c r="L274" s="496">
        <v>4.9173218126082023</v>
      </c>
      <c r="M274" s="496">
        <v>4.319145133021423</v>
      </c>
      <c r="N274" s="496">
        <v>3.5766638664561663</v>
      </c>
      <c r="O274" s="497">
        <v>2.6606047517661136</v>
      </c>
      <c r="P274" s="496">
        <v>3.6823932375809223</v>
      </c>
      <c r="Q274" s="497">
        <v>6.9866804712213479</v>
      </c>
      <c r="R274" s="497">
        <v>6.0445240226324568</v>
      </c>
      <c r="S274" s="497">
        <v>4.3226236553404549</v>
      </c>
      <c r="T274" s="496">
        <v>3.9258390125780385</v>
      </c>
      <c r="U274" s="496">
        <v>3.3498003096095585</v>
      </c>
      <c r="V274" s="496">
        <v>3.0748825407214242</v>
      </c>
      <c r="W274" s="496">
        <v>2.1506044608637245</v>
      </c>
    </row>
    <row r="275" spans="2:23">
      <c r="B275" s="323" t="s">
        <v>348</v>
      </c>
      <c r="C275" s="495">
        <v>0.82629739461897778</v>
      </c>
      <c r="D275" s="495">
        <v>0.38975002800209307</v>
      </c>
      <c r="E275" s="495">
        <v>1.1977716371366531</v>
      </c>
      <c r="F275" s="495">
        <v>0.94297752322680894</v>
      </c>
      <c r="G275" s="495">
        <v>0.94154750272410481</v>
      </c>
      <c r="H275" s="495">
        <v>0.46036388053147048</v>
      </c>
      <c r="I275" s="495">
        <v>1.2090435720049044</v>
      </c>
      <c r="J275" s="496">
        <v>1.1269646382449841</v>
      </c>
      <c r="K275" s="496">
        <v>2.0063286776851799</v>
      </c>
      <c r="L275" s="496">
        <v>1.5125436905471188</v>
      </c>
      <c r="M275" s="496">
        <v>1.2612133529389067</v>
      </c>
      <c r="N275" s="496">
        <v>1.6989166018779847</v>
      </c>
      <c r="O275" s="497">
        <v>2.6032525241656632</v>
      </c>
      <c r="P275" s="496">
        <v>1.4685241457009881</v>
      </c>
      <c r="Q275" s="497">
        <v>2.7817047935020063</v>
      </c>
      <c r="R275" s="497">
        <v>2.2566699785262165</v>
      </c>
      <c r="S275" s="497">
        <v>1.4677909552265447</v>
      </c>
      <c r="T275" s="496">
        <v>0.96461574194497668</v>
      </c>
      <c r="U275" s="496">
        <v>1.4028440957480346</v>
      </c>
      <c r="V275" s="496">
        <v>1.2830450009960481</v>
      </c>
      <c r="W275" s="496">
        <v>1.3911910690531695</v>
      </c>
    </row>
    <row r="276" spans="2:23">
      <c r="B276" s="323" t="s">
        <v>349</v>
      </c>
      <c r="C276" s="496">
        <v>0.32253451713233372</v>
      </c>
      <c r="D276" s="496">
        <v>0.82565774556255955</v>
      </c>
      <c r="E276" s="496">
        <v>1.4164830229998531</v>
      </c>
      <c r="F276" s="496">
        <v>3.5698853802924306</v>
      </c>
      <c r="G276" s="496">
        <v>0.9863832542302684</v>
      </c>
      <c r="H276" s="496">
        <v>0.98689882288709574</v>
      </c>
      <c r="I276" s="496">
        <v>3.8543926553256282</v>
      </c>
      <c r="J276" s="496">
        <v>6.119641981841573</v>
      </c>
      <c r="K276" s="496">
        <v>6.2995570955144231</v>
      </c>
      <c r="L276" s="496">
        <v>4.092916419178386</v>
      </c>
      <c r="M276" s="496">
        <v>1.2550487367553311</v>
      </c>
      <c r="N276" s="496">
        <v>2.0222945145820681</v>
      </c>
      <c r="O276" s="497">
        <v>1.1709191679576543</v>
      </c>
      <c r="P276" s="496">
        <v>1.8542072637063527</v>
      </c>
      <c r="Q276" s="497">
        <v>2.4873461748573664</v>
      </c>
      <c r="R276" s="497">
        <v>0.97633291707212844</v>
      </c>
      <c r="S276" s="497">
        <v>1.1680083489962783</v>
      </c>
      <c r="T276" s="496">
        <v>0.92849440811932826</v>
      </c>
      <c r="U276" s="496">
        <v>1.7932928868066234</v>
      </c>
      <c r="V276" s="496">
        <v>0.7928363536579951</v>
      </c>
      <c r="W276" s="496">
        <v>0.6934889420100887</v>
      </c>
    </row>
    <row r="277" spans="2:23">
      <c r="B277" s="323" t="s">
        <v>350</v>
      </c>
      <c r="C277" s="496">
        <v>0.94673364836766472</v>
      </c>
      <c r="D277" s="496">
        <v>0.84760606354454127</v>
      </c>
      <c r="E277" s="496">
        <v>0.8196932534574769</v>
      </c>
      <c r="F277" s="496">
        <v>0.78370206720626279</v>
      </c>
      <c r="G277" s="496">
        <v>0.75268255561608766</v>
      </c>
      <c r="H277" s="496">
        <v>0.71681863901756149</v>
      </c>
      <c r="I277" s="496">
        <v>0.46684929230163613</v>
      </c>
      <c r="J277" s="496">
        <v>0.69938418365807875</v>
      </c>
      <c r="K277" s="496">
        <v>0.85049752600114159</v>
      </c>
      <c r="L277" s="496">
        <v>0.93201235650014502</v>
      </c>
      <c r="M277" s="496">
        <v>0.61977477892775168</v>
      </c>
      <c r="N277" s="496">
        <v>1.8690541242944534</v>
      </c>
      <c r="O277" s="497">
        <v>0.7772170241393157</v>
      </c>
      <c r="P277" s="496">
        <v>1.2263028402481553</v>
      </c>
      <c r="Q277" s="497">
        <v>2.6523252257748369</v>
      </c>
      <c r="R277" s="497">
        <v>0.97164967922832901</v>
      </c>
      <c r="S277" s="497">
        <v>1.7279949009911331</v>
      </c>
      <c r="T277" s="496">
        <v>1.5057995301458285</v>
      </c>
      <c r="U277" s="496">
        <v>1.5773401600587471</v>
      </c>
      <c r="V277" s="496">
        <v>1.906247854021476</v>
      </c>
      <c r="W277" s="496">
        <v>1.6513024563067156</v>
      </c>
    </row>
    <row r="278" spans="2:23">
      <c r="B278" s="323" t="s">
        <v>727</v>
      </c>
      <c r="C278" s="496">
        <v>0.93107930782989134</v>
      </c>
      <c r="D278" s="496">
        <v>1.3350460462785723</v>
      </c>
      <c r="E278" s="496">
        <v>1.4366539542512722</v>
      </c>
      <c r="F278" s="496">
        <v>1.8770189356023863</v>
      </c>
      <c r="G278" s="496">
        <v>0.85056771648441476</v>
      </c>
      <c r="H278" s="496">
        <v>0.2990494469611662</v>
      </c>
      <c r="I278" s="496">
        <v>0.58449128108410664</v>
      </c>
      <c r="J278" s="496">
        <v>1.007185735269889</v>
      </c>
      <c r="K278" s="496">
        <v>3.3307787158697626</v>
      </c>
      <c r="L278" s="496">
        <v>1.9038697755351777</v>
      </c>
      <c r="M278" s="496">
        <v>3.4111916476951185</v>
      </c>
      <c r="N278" s="496">
        <v>4.1369936296908598</v>
      </c>
      <c r="O278" s="497">
        <v>7.4156072285671861</v>
      </c>
      <c r="P278" s="496">
        <v>5.8330270887653182</v>
      </c>
      <c r="Q278" s="497">
        <v>2.5861795180097853</v>
      </c>
      <c r="R278" s="497">
        <v>2.9208832235512188</v>
      </c>
      <c r="S278" s="497">
        <v>2.7375539610256658</v>
      </c>
      <c r="T278" s="496">
        <v>3.4276617233662083</v>
      </c>
      <c r="U278" s="496">
        <v>2.5555456411776842</v>
      </c>
      <c r="V278" s="496">
        <v>1.8191769957985193</v>
      </c>
      <c r="W278" s="496">
        <v>1.8811172270733731</v>
      </c>
    </row>
    <row r="279" spans="2:23">
      <c r="B279" s="323"/>
      <c r="C279" s="495"/>
      <c r="D279" s="495"/>
      <c r="E279" s="495"/>
      <c r="F279" s="495"/>
      <c r="G279" s="495"/>
      <c r="H279" s="495"/>
      <c r="I279" s="495"/>
      <c r="J279" s="496"/>
      <c r="K279" s="496"/>
      <c r="L279" s="496"/>
      <c r="M279" s="496"/>
      <c r="N279" s="496"/>
      <c r="O279" s="497"/>
      <c r="P279" s="496"/>
      <c r="Q279" s="497"/>
      <c r="R279" s="497"/>
      <c r="S279" s="497"/>
      <c r="T279" s="496"/>
      <c r="U279" s="483"/>
      <c r="V279" s="483"/>
      <c r="W279" s="483"/>
    </row>
    <row r="280" spans="2:23">
      <c r="B280" s="327" t="s">
        <v>2</v>
      </c>
      <c r="C280" s="498">
        <f t="shared" ref="C280:N280" si="20">SUM(C246:C278)</f>
        <v>31.101172096562838</v>
      </c>
      <c r="D280" s="498">
        <f t="shared" si="20"/>
        <v>37.530661520879256</v>
      </c>
      <c r="E280" s="498">
        <f t="shared" si="20"/>
        <v>36.698019355533738</v>
      </c>
      <c r="F280" s="498">
        <f t="shared" si="20"/>
        <v>33.546496311669671</v>
      </c>
      <c r="G280" s="498">
        <f t="shared" si="20"/>
        <v>28.420462818921052</v>
      </c>
      <c r="H280" s="498">
        <f t="shared" si="20"/>
        <v>27.111363826036833</v>
      </c>
      <c r="I280" s="498">
        <f t="shared" si="20"/>
        <v>32.891957970394195</v>
      </c>
      <c r="J280" s="498">
        <f t="shared" si="20"/>
        <v>41.869209794233313</v>
      </c>
      <c r="K280" s="498">
        <f t="shared" si="20"/>
        <v>51.12804596400521</v>
      </c>
      <c r="L280" s="498">
        <f t="shared" si="20"/>
        <v>49.068076240663785</v>
      </c>
      <c r="M280" s="498">
        <f t="shared" si="20"/>
        <v>51.4051012873011</v>
      </c>
      <c r="N280" s="498">
        <f t="shared" si="20"/>
        <v>63.543256055548042</v>
      </c>
      <c r="O280" s="498">
        <f t="shared" ref="O280:U280" si="21">SUM(O246:O278)</f>
        <v>58.059415109412754</v>
      </c>
      <c r="P280" s="498">
        <f>SUM(P246:P278)</f>
        <v>56.298011960783967</v>
      </c>
      <c r="Q280" s="498">
        <f t="shared" si="21"/>
        <v>64.769091786777082</v>
      </c>
      <c r="R280" s="498">
        <f t="shared" si="21"/>
        <v>65.759809514877489</v>
      </c>
      <c r="S280" s="498">
        <f t="shared" si="21"/>
        <v>53.415925958797153</v>
      </c>
      <c r="T280" s="498">
        <f t="shared" si="21"/>
        <v>46.443664452227416</v>
      </c>
      <c r="U280" s="498">
        <f t="shared" si="21"/>
        <v>42.194202175317393</v>
      </c>
      <c r="V280" s="498">
        <f t="shared" ref="V280:W280" si="22">SUM(V246:V278)</f>
        <v>46.681235137095022</v>
      </c>
      <c r="W280" s="499">
        <f t="shared" si="22"/>
        <v>35.566682448931218</v>
      </c>
    </row>
    <row r="281" spans="2:23">
      <c r="B281" s="187" t="s">
        <v>682</v>
      </c>
    </row>
    <row r="282" spans="2:23">
      <c r="B282" s="197" t="s">
        <v>728</v>
      </c>
    </row>
    <row r="283" spans="2:23">
      <c r="B283" s="197" t="s">
        <v>805</v>
      </c>
    </row>
    <row r="284" spans="2:23">
      <c r="B284" s="197" t="s">
        <v>729</v>
      </c>
    </row>
    <row r="285" spans="2:23">
      <c r="B285" s="197" t="s">
        <v>730</v>
      </c>
    </row>
    <row r="288" spans="2:23">
      <c r="B288" s="186" t="s">
        <v>53</v>
      </c>
      <c r="C288" s="186"/>
      <c r="D288" s="191"/>
      <c r="E288" s="191"/>
      <c r="F288" s="191"/>
      <c r="G288" s="191"/>
      <c r="H288" s="191"/>
      <c r="I288" s="191"/>
      <c r="J288" s="216"/>
      <c r="K288" s="216"/>
    </row>
    <row r="289" spans="2:23">
      <c r="B289" s="262" t="s">
        <v>215</v>
      </c>
      <c r="C289" s="262"/>
      <c r="D289" s="244"/>
      <c r="E289" s="244"/>
      <c r="F289" s="191"/>
      <c r="G289" s="191"/>
      <c r="H289" s="191"/>
      <c r="I289" s="191"/>
      <c r="J289" s="216"/>
      <c r="K289" s="216"/>
    </row>
    <row r="290" spans="2:23">
      <c r="B290" s="329" t="s">
        <v>216</v>
      </c>
      <c r="C290" s="329"/>
      <c r="D290" s="330"/>
      <c r="E290" s="328"/>
      <c r="F290" s="191"/>
      <c r="G290" s="191"/>
      <c r="H290" s="191"/>
      <c r="I290" s="191"/>
      <c r="J290" s="216"/>
      <c r="K290" s="216"/>
    </row>
    <row r="291" spans="2:23">
      <c r="B291" s="1" t="s">
        <v>787</v>
      </c>
      <c r="C291" s="185"/>
      <c r="D291" s="191"/>
      <c r="E291" s="191"/>
      <c r="F291" s="191"/>
      <c r="G291" s="191"/>
      <c r="H291" s="191"/>
      <c r="I291" s="191"/>
      <c r="J291" s="216"/>
      <c r="K291" s="216"/>
      <c r="M291" s="216"/>
      <c r="N291" s="219"/>
      <c r="O291" s="388" t="s">
        <v>182</v>
      </c>
      <c r="P291" s="219"/>
    </row>
    <row r="292" spans="2:23">
      <c r="B292" s="2" t="s">
        <v>788</v>
      </c>
      <c r="C292" s="185"/>
      <c r="D292" s="191"/>
      <c r="E292" s="191"/>
      <c r="F292" s="191"/>
      <c r="G292" s="191"/>
      <c r="H292" s="191"/>
      <c r="I292" s="191"/>
      <c r="J292" s="216"/>
      <c r="K292" s="216"/>
    </row>
    <row r="293" spans="2:23">
      <c r="B293" s="325" t="s">
        <v>214</v>
      </c>
      <c r="C293" s="326">
        <v>2001</v>
      </c>
      <c r="D293" s="326">
        <v>2002</v>
      </c>
      <c r="E293" s="326">
        <v>2003</v>
      </c>
      <c r="F293" s="326">
        <v>2004</v>
      </c>
      <c r="G293" s="326">
        <v>2005</v>
      </c>
      <c r="H293" s="326">
        <v>2006</v>
      </c>
      <c r="I293" s="326">
        <v>2007</v>
      </c>
      <c r="J293" s="326">
        <v>2008</v>
      </c>
      <c r="K293" s="326">
        <v>2009</v>
      </c>
      <c r="L293" s="326">
        <v>2010</v>
      </c>
      <c r="M293" s="326">
        <v>2011</v>
      </c>
      <c r="N293" s="326">
        <v>2012</v>
      </c>
      <c r="O293" s="326">
        <v>2013</v>
      </c>
      <c r="P293" s="326">
        <v>2014</v>
      </c>
      <c r="Q293" s="326">
        <v>2015</v>
      </c>
      <c r="R293" s="326">
        <v>2016</v>
      </c>
      <c r="S293" s="326">
        <v>2017</v>
      </c>
      <c r="T293" s="326">
        <v>2018</v>
      </c>
      <c r="U293" s="326">
        <v>2019</v>
      </c>
      <c r="V293" s="326">
        <v>2020</v>
      </c>
      <c r="W293" s="333">
        <v>2021</v>
      </c>
    </row>
    <row r="294" spans="2:23">
      <c r="B294" s="323" t="s">
        <v>351</v>
      </c>
      <c r="C294" s="496">
        <v>3.0653693671525502</v>
      </c>
      <c r="D294" s="496">
        <v>1.4932136966668126</v>
      </c>
      <c r="E294" s="496">
        <v>1.7159347838424028</v>
      </c>
      <c r="F294" s="496">
        <v>1.9916412803175667</v>
      </c>
      <c r="G294" s="496">
        <v>0.70108570131588366</v>
      </c>
      <c r="H294" s="496">
        <v>2.1378907886355738</v>
      </c>
      <c r="I294" s="496">
        <v>1.9040182110044692</v>
      </c>
      <c r="J294" s="496">
        <v>1.2147697766062209</v>
      </c>
      <c r="K294" s="496">
        <v>1.5568700872468451</v>
      </c>
      <c r="L294" s="496">
        <v>1.5569394949941935</v>
      </c>
      <c r="M294" s="496">
        <v>0.76443805703871004</v>
      </c>
      <c r="N294" s="496">
        <v>2.3297914409379663</v>
      </c>
      <c r="O294" s="497">
        <v>4.5248635054734132</v>
      </c>
      <c r="P294" s="496">
        <v>2.4417758322666869</v>
      </c>
      <c r="Q294" s="497">
        <v>2.0979802936493392</v>
      </c>
      <c r="R294" s="497">
        <v>1.9430709271579549</v>
      </c>
      <c r="S294" s="497">
        <v>2.0441416495132727</v>
      </c>
      <c r="T294" s="496">
        <v>2.678559308923218</v>
      </c>
      <c r="U294" s="496">
        <v>3.3887923776045956</v>
      </c>
      <c r="V294" s="496">
        <v>2.2022677496030294</v>
      </c>
      <c r="W294" s="496">
        <v>2.5324535106088741</v>
      </c>
    </row>
    <row r="295" spans="2:23">
      <c r="B295" s="323" t="s">
        <v>352</v>
      </c>
      <c r="C295" s="496">
        <v>0.83665581550280876</v>
      </c>
      <c r="D295" s="496">
        <v>0.33387858877841514</v>
      </c>
      <c r="E295" s="496">
        <v>0.20479319545608601</v>
      </c>
      <c r="F295" s="496">
        <v>0.24788531375496348</v>
      </c>
      <c r="G295" s="496">
        <v>0.1678274904995963</v>
      </c>
      <c r="H295" s="496">
        <v>0.13967584433210808</v>
      </c>
      <c r="I295" s="496">
        <v>0.63764821372445779</v>
      </c>
      <c r="J295" s="496">
        <v>0.2106263846481233</v>
      </c>
      <c r="K295" s="496">
        <v>1.1047417235269659</v>
      </c>
      <c r="L295" s="496">
        <v>0.83959302306848971</v>
      </c>
      <c r="M295" s="496">
        <v>0.96614113503132748</v>
      </c>
      <c r="N295" s="496">
        <v>1.2442865662522149</v>
      </c>
      <c r="O295" s="497">
        <v>1.0501388182109004</v>
      </c>
      <c r="P295" s="496">
        <v>0.93794706885715906</v>
      </c>
      <c r="Q295" s="497">
        <v>0.70518980153427713</v>
      </c>
      <c r="R295" s="497">
        <v>0.89782892692087657</v>
      </c>
      <c r="S295" s="497">
        <v>0.68940215876611299</v>
      </c>
      <c r="T295" s="496">
        <v>1.1159011848794045</v>
      </c>
      <c r="U295" s="496">
        <v>0.94305026203293429</v>
      </c>
      <c r="V295" s="496">
        <v>1.0106080423410861</v>
      </c>
      <c r="W295" s="496">
        <v>1.3558725301934753</v>
      </c>
    </row>
    <row r="296" spans="2:23">
      <c r="B296" s="323" t="s">
        <v>353</v>
      </c>
      <c r="C296" s="496">
        <v>0.21831510405807447</v>
      </c>
      <c r="D296" s="496">
        <v>1.4041362341051675</v>
      </c>
      <c r="E296" s="496">
        <v>0.71330814352042515</v>
      </c>
      <c r="F296" s="496">
        <v>0.48035454990323451</v>
      </c>
      <c r="G296" s="496">
        <v>1.850525638788072</v>
      </c>
      <c r="H296" s="496">
        <v>1.8300177209430901</v>
      </c>
      <c r="I296" s="496">
        <v>1.1601135103383196</v>
      </c>
      <c r="J296" s="496">
        <v>1.2459367856453869</v>
      </c>
      <c r="K296" s="496">
        <v>1.5043352252917506</v>
      </c>
      <c r="L296" s="496">
        <v>0.96167760241235389</v>
      </c>
      <c r="M296" s="496">
        <v>0.7358807504462811</v>
      </c>
      <c r="N296" s="496">
        <v>1.2911389446946102</v>
      </c>
      <c r="O296" s="497">
        <v>1.3005385708199595</v>
      </c>
      <c r="P296" s="496">
        <v>1.8230303869737503</v>
      </c>
      <c r="Q296" s="497">
        <v>1.3308199809301804</v>
      </c>
      <c r="R296" s="497">
        <v>1.6927935461935726</v>
      </c>
      <c r="S296" s="497">
        <v>0.81677879383450169</v>
      </c>
      <c r="T296" s="496">
        <v>1.019172482175039</v>
      </c>
      <c r="U296" s="496">
        <v>0.74654291999613265</v>
      </c>
      <c r="V296" s="496">
        <v>0.96829347427404999</v>
      </c>
      <c r="W296" s="496">
        <v>1.7074021770911534</v>
      </c>
    </row>
    <row r="297" spans="2:23">
      <c r="B297" s="323" t="s">
        <v>354</v>
      </c>
      <c r="C297" s="496">
        <v>1.6553651980742665</v>
      </c>
      <c r="D297" s="496">
        <v>1.2489942978311293</v>
      </c>
      <c r="E297" s="496">
        <v>0.81983487839166291</v>
      </c>
      <c r="F297" s="496">
        <v>0.77377114938886737</v>
      </c>
      <c r="G297" s="496">
        <v>0.45097080261103034</v>
      </c>
      <c r="H297" s="496">
        <v>0.41329644508347618</v>
      </c>
      <c r="I297" s="496">
        <v>1.0145282704577832</v>
      </c>
      <c r="J297" s="496">
        <v>0.65871835672291257</v>
      </c>
      <c r="K297" s="496">
        <v>0.62383068383232254</v>
      </c>
      <c r="L297" s="496">
        <v>1.9143491290462744</v>
      </c>
      <c r="M297" s="496">
        <v>3.4338194656283112</v>
      </c>
      <c r="N297" s="496">
        <v>4.5618053743251039</v>
      </c>
      <c r="O297" s="497">
        <v>4.7323574448876107</v>
      </c>
      <c r="P297" s="496">
        <v>8.7670320491063993</v>
      </c>
      <c r="Q297" s="497">
        <v>11.176683027817093</v>
      </c>
      <c r="R297" s="497">
        <v>2.6227408540523895</v>
      </c>
      <c r="S297" s="497">
        <v>1.6152502025801085</v>
      </c>
      <c r="T297" s="496">
        <v>1.863682651133461</v>
      </c>
      <c r="U297" s="496">
        <v>1.6496906567609158</v>
      </c>
      <c r="V297" s="496">
        <v>1.935237056103936</v>
      </c>
      <c r="W297" s="496">
        <v>1.9907792313669708</v>
      </c>
    </row>
    <row r="298" spans="2:23">
      <c r="B298" s="323" t="s">
        <v>355</v>
      </c>
      <c r="C298" s="495">
        <v>0.31615186252050143</v>
      </c>
      <c r="D298" s="495">
        <v>0.22419187881011807</v>
      </c>
      <c r="E298" s="495">
        <v>0.55336756472099613</v>
      </c>
      <c r="F298" s="495">
        <v>0.29410953399309875</v>
      </c>
      <c r="G298" s="495">
        <v>0.20512831755342972</v>
      </c>
      <c r="H298" s="495">
        <v>0.30240096036049252</v>
      </c>
      <c r="I298" s="495">
        <v>0.65348463529132883</v>
      </c>
      <c r="J298" s="496">
        <v>1.0321003886051898</v>
      </c>
      <c r="K298" s="496">
        <v>0.33934173502616904</v>
      </c>
      <c r="L298" s="496">
        <v>0.79611357962079765</v>
      </c>
      <c r="M298" s="496">
        <v>0.8248273553807236</v>
      </c>
      <c r="N298" s="496">
        <v>0.71097492742811552</v>
      </c>
      <c r="O298" s="497">
        <v>0.65023796094371566</v>
      </c>
      <c r="P298" s="496">
        <v>1.0933714692929621</v>
      </c>
      <c r="Q298" s="497">
        <v>1.2719412687392269</v>
      </c>
      <c r="R298" s="497">
        <v>1.2115524785900205</v>
      </c>
      <c r="S298" s="497">
        <v>1.1313888520912796</v>
      </c>
      <c r="T298" s="496">
        <v>0.71090810551407402</v>
      </c>
      <c r="U298" s="496">
        <v>0.97251291168069853</v>
      </c>
      <c r="V298" s="496">
        <v>0.6603003750384876</v>
      </c>
      <c r="W298" s="496">
        <v>1.4088824910769555</v>
      </c>
    </row>
    <row r="299" spans="2:23">
      <c r="B299" s="323" t="s">
        <v>356</v>
      </c>
      <c r="C299" s="496">
        <v>8.0236282247776085</v>
      </c>
      <c r="D299" s="496">
        <v>7.6337925608883204</v>
      </c>
      <c r="E299" s="496">
        <v>4.1832712778778687</v>
      </c>
      <c r="F299" s="496">
        <v>2.2892840942249717</v>
      </c>
      <c r="G299" s="496">
        <v>2.2475289385440527</v>
      </c>
      <c r="H299" s="496">
        <v>5.4006469726566957</v>
      </c>
      <c r="I299" s="496">
        <v>9.1738947481502979</v>
      </c>
      <c r="J299" s="496">
        <v>3.577409366785973</v>
      </c>
      <c r="K299" s="496">
        <v>4.8681568430672897</v>
      </c>
      <c r="L299" s="496">
        <v>3.3243469205414446</v>
      </c>
      <c r="M299" s="496">
        <v>5.7211635351491834</v>
      </c>
      <c r="N299" s="496">
        <v>6.0259053339194297</v>
      </c>
      <c r="O299" s="497">
        <v>6.8282297772073717</v>
      </c>
      <c r="P299" s="496">
        <v>5.4382920656715914</v>
      </c>
      <c r="Q299" s="497">
        <v>6.7487808678009511</v>
      </c>
      <c r="R299" s="497">
        <v>8.0745236510108658</v>
      </c>
      <c r="S299" s="497">
        <v>7.4249693462519977</v>
      </c>
      <c r="T299" s="496">
        <v>7.6183454460565407</v>
      </c>
      <c r="U299" s="496">
        <v>7.0921938808009468</v>
      </c>
      <c r="V299" s="496">
        <v>6.5218047683018403</v>
      </c>
      <c r="W299" s="496">
        <v>8.4823601907094979</v>
      </c>
    </row>
    <row r="300" spans="2:23">
      <c r="B300" s="323" t="s">
        <v>357</v>
      </c>
      <c r="C300" s="496">
        <v>0.60327565676440831</v>
      </c>
      <c r="D300" s="496">
        <v>0.34495701965846859</v>
      </c>
      <c r="E300" s="496">
        <v>0.21678528675827241</v>
      </c>
      <c r="F300" s="496">
        <v>0.2444995397011572</v>
      </c>
      <c r="G300" s="496">
        <v>0.48403528397626033</v>
      </c>
      <c r="H300" s="496">
        <v>0.50034134172470812</v>
      </c>
      <c r="I300" s="496">
        <v>0.29430169768992609</v>
      </c>
      <c r="J300" s="496">
        <v>0.47697479364344092</v>
      </c>
      <c r="K300" s="496">
        <v>0.22591084225472186</v>
      </c>
      <c r="L300" s="496">
        <v>0.42243132675644002</v>
      </c>
      <c r="M300" s="496">
        <v>0.38141318236775723</v>
      </c>
      <c r="N300" s="496">
        <v>0.3910417179609067</v>
      </c>
      <c r="O300" s="497">
        <v>0.52188513991847874</v>
      </c>
      <c r="P300" s="496">
        <v>0.16729358743655873</v>
      </c>
      <c r="Q300" s="497">
        <v>0.2984425932739635</v>
      </c>
      <c r="R300" s="497">
        <v>0.35795063420470868</v>
      </c>
      <c r="S300" s="497">
        <v>0.38834727103849576</v>
      </c>
      <c r="T300" s="496">
        <v>0.22462929390417768</v>
      </c>
      <c r="U300" s="496">
        <v>0.60141054889801238</v>
      </c>
      <c r="V300" s="496">
        <v>0.5822364574886294</v>
      </c>
      <c r="W300" s="496">
        <v>0.75798822816652833</v>
      </c>
    </row>
    <row r="301" spans="2:23">
      <c r="B301" s="323" t="s">
        <v>358</v>
      </c>
      <c r="C301" s="496">
        <v>0.73007925899876014</v>
      </c>
      <c r="D301" s="496">
        <v>0.28096700773900513</v>
      </c>
      <c r="E301" s="496">
        <v>0.43539753516754215</v>
      </c>
      <c r="F301" s="496">
        <v>0.46606020291011324</v>
      </c>
      <c r="G301" s="496">
        <v>0.4088008011395684</v>
      </c>
      <c r="H301" s="496">
        <v>0.37650596844996165</v>
      </c>
      <c r="I301" s="496">
        <v>0.43446878298676578</v>
      </c>
      <c r="J301" s="496">
        <v>0.15542680743514226</v>
      </c>
      <c r="K301" s="496">
        <v>0.96444906022286325</v>
      </c>
      <c r="L301" s="496">
        <v>0.99449131384060041</v>
      </c>
      <c r="M301" s="496">
        <v>1.592326345281736</v>
      </c>
      <c r="N301" s="496">
        <v>2.0881465331507179</v>
      </c>
      <c r="O301" s="497">
        <v>1.5679698315224153</v>
      </c>
      <c r="P301" s="496">
        <v>1.1689665283857724</v>
      </c>
      <c r="Q301" s="497">
        <v>0.89046131412895724</v>
      </c>
      <c r="R301" s="497">
        <v>0.88075198376594643</v>
      </c>
      <c r="S301" s="497">
        <v>0.90919003128756626</v>
      </c>
      <c r="T301" s="496">
        <v>0.69526040065426675</v>
      </c>
      <c r="U301" s="496">
        <v>1.0992438884588112</v>
      </c>
      <c r="V301" s="496">
        <v>1.1775908242012234</v>
      </c>
      <c r="W301" s="496">
        <v>0.56400109052115854</v>
      </c>
    </row>
    <row r="302" spans="2:23">
      <c r="B302" s="323" t="s">
        <v>359</v>
      </c>
      <c r="C302" s="495">
        <v>0.34879600310415937</v>
      </c>
      <c r="D302" s="495">
        <v>0.31898051396217408</v>
      </c>
      <c r="E302" s="495">
        <v>0.26392160547867616</v>
      </c>
      <c r="F302" s="495">
        <v>0.23858901417460379</v>
      </c>
      <c r="G302" s="495">
        <v>0.24003882262042725</v>
      </c>
      <c r="H302" s="495">
        <v>0.46386468861858515</v>
      </c>
      <c r="I302" s="495">
        <v>0.3493411863101899</v>
      </c>
      <c r="J302" s="496">
        <v>0.45388992027122227</v>
      </c>
      <c r="K302" s="496">
        <v>0.47691232316787757</v>
      </c>
      <c r="L302" s="496">
        <v>1.1015347038023506</v>
      </c>
      <c r="M302" s="496">
        <v>1.4558369549259755</v>
      </c>
      <c r="N302" s="496">
        <v>1.211199680800527</v>
      </c>
      <c r="O302" s="497">
        <v>1.1379433924847338</v>
      </c>
      <c r="P302" s="496">
        <v>1.1476561272091184</v>
      </c>
      <c r="Q302" s="497">
        <v>1.6196928036150355</v>
      </c>
      <c r="R302" s="497">
        <v>1.0312613059056628</v>
      </c>
      <c r="S302" s="497">
        <v>1.5937268105438382</v>
      </c>
      <c r="T302" s="496">
        <v>1.1818670961537023</v>
      </c>
      <c r="U302" s="496">
        <v>1.4702291741350033</v>
      </c>
      <c r="V302" s="496">
        <v>1.4151273680309906</v>
      </c>
      <c r="W302" s="496">
        <v>1.7414073807736379</v>
      </c>
    </row>
    <row r="303" spans="2:23">
      <c r="B303" s="323" t="s">
        <v>360</v>
      </c>
      <c r="C303" s="496">
        <v>1.4938434751605656</v>
      </c>
      <c r="D303" s="496">
        <v>1.2981594081898342</v>
      </c>
      <c r="E303" s="496">
        <v>1.6674919751041348</v>
      </c>
      <c r="F303" s="496">
        <v>1.2067797484403955</v>
      </c>
      <c r="G303" s="496">
        <v>1.5112605830186376</v>
      </c>
      <c r="H303" s="496">
        <v>4.8672871302878953</v>
      </c>
      <c r="I303" s="496">
        <v>3.3521791800805807</v>
      </c>
      <c r="J303" s="496">
        <v>3.4968893284636744</v>
      </c>
      <c r="K303" s="496">
        <v>1.6891153929747871</v>
      </c>
      <c r="L303" s="496">
        <v>1.4117994504092102</v>
      </c>
      <c r="M303" s="496">
        <v>1.6967678540701092</v>
      </c>
      <c r="N303" s="496">
        <v>2.7803059031576995</v>
      </c>
      <c r="O303" s="497">
        <v>3.9928516283199227</v>
      </c>
      <c r="P303" s="496">
        <v>3.0873343694061366</v>
      </c>
      <c r="Q303" s="497">
        <v>2.2967412031731227</v>
      </c>
      <c r="R303" s="497">
        <v>2.5721176114686579</v>
      </c>
      <c r="S303" s="497">
        <v>3.0726955413996304</v>
      </c>
      <c r="T303" s="496">
        <v>2.6639568908836724</v>
      </c>
      <c r="U303" s="496">
        <v>3.0057431336454936</v>
      </c>
      <c r="V303" s="496">
        <v>2.4043469936199617</v>
      </c>
      <c r="W303" s="496">
        <v>3.2190347623375088</v>
      </c>
    </row>
    <row r="304" spans="2:23">
      <c r="B304" s="323" t="s">
        <v>731</v>
      </c>
      <c r="C304" s="496">
        <v>2.1748895589818562</v>
      </c>
      <c r="D304" s="496">
        <v>2.6452900176113445</v>
      </c>
      <c r="E304" s="496">
        <v>1.5292908237022329</v>
      </c>
      <c r="F304" s="496">
        <v>0.65036363005180486</v>
      </c>
      <c r="G304" s="496">
        <v>0.84148514871550484</v>
      </c>
      <c r="H304" s="496">
        <v>1.1701382477497206</v>
      </c>
      <c r="I304" s="496">
        <v>1.5572891052701816</v>
      </c>
      <c r="J304" s="496">
        <v>1.5178109843300125</v>
      </c>
      <c r="K304" s="496">
        <v>0.8421601307220884</v>
      </c>
      <c r="L304" s="496">
        <v>0.84877660218820805</v>
      </c>
      <c r="M304" s="496">
        <v>1.2568784563992774</v>
      </c>
      <c r="N304" s="496">
        <v>2.0803562983376196</v>
      </c>
      <c r="O304" s="497">
        <v>1.865114385843843</v>
      </c>
      <c r="P304" s="496">
        <v>1.5743045441670538</v>
      </c>
      <c r="Q304" s="497">
        <v>1.4485741465321884</v>
      </c>
      <c r="R304" s="497">
        <v>1.0792034276187412</v>
      </c>
      <c r="S304" s="497">
        <v>0.91692393703239583</v>
      </c>
      <c r="T304" s="496">
        <v>1.0771258841424587</v>
      </c>
      <c r="U304" s="496">
        <v>1.0769142482562497</v>
      </c>
      <c r="V304" s="496">
        <v>1.1441417553143458</v>
      </c>
      <c r="W304" s="496">
        <v>1.9455254652495162</v>
      </c>
    </row>
    <row r="305" spans="2:23">
      <c r="B305" s="323" t="s">
        <v>12</v>
      </c>
      <c r="C305" s="496">
        <v>1.4114276388118581</v>
      </c>
      <c r="D305" s="496">
        <v>1.0690722385879357</v>
      </c>
      <c r="E305" s="496">
        <v>0.46610536152238796</v>
      </c>
      <c r="F305" s="496">
        <v>1.1561029094364643</v>
      </c>
      <c r="G305" s="496">
        <v>0.74835112167286399</v>
      </c>
      <c r="H305" s="496">
        <v>0.61067011600016929</v>
      </c>
      <c r="I305" s="496">
        <v>0.96345608413480988</v>
      </c>
      <c r="J305" s="496">
        <v>0.70034159840635812</v>
      </c>
      <c r="K305" s="496">
        <v>0.7237938422850253</v>
      </c>
      <c r="L305" s="496">
        <v>0.45660959512081273</v>
      </c>
      <c r="M305" s="496">
        <v>0.87040148216644031</v>
      </c>
      <c r="N305" s="496">
        <v>1.1891938734237597</v>
      </c>
      <c r="O305" s="497">
        <v>2.2036318046928538</v>
      </c>
      <c r="P305" s="496">
        <v>1.4268082577014782</v>
      </c>
      <c r="Q305" s="497">
        <v>1.4449714544521961</v>
      </c>
      <c r="R305" s="497">
        <v>1.9695673182748974</v>
      </c>
      <c r="S305" s="497">
        <v>1.4825692862662119</v>
      </c>
      <c r="T305" s="496">
        <v>1.0948696054574263</v>
      </c>
      <c r="U305" s="496">
        <v>0.87011018241354121</v>
      </c>
      <c r="V305" s="496">
        <v>1.2949973699784501</v>
      </c>
      <c r="W305" s="496">
        <v>1.5209817917209953</v>
      </c>
    </row>
    <row r="306" spans="2:23">
      <c r="B306" s="323" t="s">
        <v>361</v>
      </c>
      <c r="C306" s="495">
        <v>1.5559021637065464</v>
      </c>
      <c r="D306" s="495">
        <v>1.8388292756246241</v>
      </c>
      <c r="E306" s="495">
        <v>1.6904883237925612</v>
      </c>
      <c r="F306" s="495">
        <v>2.5498171779256125</v>
      </c>
      <c r="G306" s="495">
        <v>1.1908525118120192</v>
      </c>
      <c r="H306" s="495">
        <v>1.4438197851083492</v>
      </c>
      <c r="I306" s="495">
        <v>1.2795861413654077</v>
      </c>
      <c r="J306" s="496">
        <v>1.7850925082069018</v>
      </c>
      <c r="K306" s="496">
        <v>4.5290861268782496</v>
      </c>
      <c r="L306" s="496">
        <v>0.96877551727197653</v>
      </c>
      <c r="M306" s="496">
        <v>1.8754604975217464</v>
      </c>
      <c r="N306" s="496">
        <v>1.6184393534632509</v>
      </c>
      <c r="O306" s="497">
        <v>1.0597952143386733</v>
      </c>
      <c r="P306" s="496">
        <v>0.69889494052340018</v>
      </c>
      <c r="Q306" s="497">
        <v>2.3650891875697129</v>
      </c>
      <c r="R306" s="497">
        <v>2.2097986048294396</v>
      </c>
      <c r="S306" s="497">
        <v>2.3069645850017895</v>
      </c>
      <c r="T306" s="496">
        <v>5.7759237857293604</v>
      </c>
      <c r="U306" s="496">
        <v>1.9446339984624375</v>
      </c>
      <c r="V306" s="496">
        <v>1.3052906448479356</v>
      </c>
      <c r="W306" s="496">
        <v>1.6136437262107026</v>
      </c>
    </row>
    <row r="307" spans="2:23">
      <c r="B307" s="323" t="s">
        <v>362</v>
      </c>
      <c r="C307" s="496">
        <v>2.178398488405747</v>
      </c>
      <c r="D307" s="496">
        <v>2.4235567601854391</v>
      </c>
      <c r="E307" s="496">
        <v>1.4648514786476734</v>
      </c>
      <c r="F307" s="496">
        <v>0.88930597221783925</v>
      </c>
      <c r="G307" s="496">
        <v>0.66181097325234484</v>
      </c>
      <c r="H307" s="496">
        <v>1.828692349735175</v>
      </c>
      <c r="I307" s="496">
        <v>1.4494178279306251</v>
      </c>
      <c r="J307" s="496">
        <v>1.4881019672933025</v>
      </c>
      <c r="K307" s="496">
        <v>1.6766437717504035</v>
      </c>
      <c r="L307" s="496">
        <v>2.0886507538125705</v>
      </c>
      <c r="M307" s="496">
        <v>1.4379116874795606</v>
      </c>
      <c r="N307" s="496">
        <v>2.1087430793243711</v>
      </c>
      <c r="O307" s="497">
        <v>3.3925034255189823</v>
      </c>
      <c r="P307" s="496">
        <v>3.629483199154425</v>
      </c>
      <c r="Q307" s="497">
        <v>1.8369503925882076</v>
      </c>
      <c r="R307" s="497">
        <v>2.0214363665552959</v>
      </c>
      <c r="S307" s="497">
        <v>0.95176824600779852</v>
      </c>
      <c r="T307" s="496">
        <v>1.8169769185485065</v>
      </c>
      <c r="U307" s="496">
        <v>1.8040911556552066</v>
      </c>
      <c r="V307" s="496">
        <v>1.4485665674117909</v>
      </c>
      <c r="W307" s="496">
        <v>2.1224134076152095</v>
      </c>
    </row>
    <row r="308" spans="2:23">
      <c r="B308" s="323" t="s">
        <v>732</v>
      </c>
      <c r="C308" s="496">
        <v>0.43697459595491683</v>
      </c>
      <c r="D308" s="496">
        <v>0.47292972617184736</v>
      </c>
      <c r="E308" s="496">
        <v>0.22500307356440602</v>
      </c>
      <c r="F308" s="496">
        <v>0.18655717947538034</v>
      </c>
      <c r="G308" s="496">
        <v>0.68021218997404964</v>
      </c>
      <c r="H308" s="496">
        <v>1.096971663412063</v>
      </c>
      <c r="I308" s="496">
        <v>1.1137381509086262</v>
      </c>
      <c r="J308" s="496">
        <v>0.62458433395874879</v>
      </c>
      <c r="K308" s="496">
        <v>0.73862142550585663</v>
      </c>
      <c r="L308" s="496">
        <v>0.52651706729403347</v>
      </c>
      <c r="M308" s="496">
        <v>3.4750244955072223</v>
      </c>
      <c r="N308" s="496">
        <v>1.552359222645606</v>
      </c>
      <c r="O308" s="497">
        <v>0.68972849396437019</v>
      </c>
      <c r="P308" s="496">
        <v>1.0290801797526934</v>
      </c>
      <c r="Q308" s="497">
        <v>0.90074208053931093</v>
      </c>
      <c r="R308" s="497">
        <v>0.56107487583574245</v>
      </c>
      <c r="S308" s="497">
        <v>0.62063259884758737</v>
      </c>
      <c r="T308" s="496">
        <v>0.59365191878838808</v>
      </c>
      <c r="U308" s="496">
        <v>0.79967318393408393</v>
      </c>
      <c r="V308" s="496">
        <v>1.0319153931501746</v>
      </c>
      <c r="W308" s="496">
        <v>1.2325763377981482</v>
      </c>
    </row>
    <row r="309" spans="2:23">
      <c r="B309" s="323" t="s">
        <v>363</v>
      </c>
      <c r="C309" s="496">
        <v>0.74125655763255027</v>
      </c>
      <c r="D309" s="496">
        <v>1.1357952715996711</v>
      </c>
      <c r="E309" s="496">
        <v>0.94111893140506553</v>
      </c>
      <c r="F309" s="496">
        <v>0.88676063853199916</v>
      </c>
      <c r="G309" s="496">
        <v>0.31199112122005102</v>
      </c>
      <c r="H309" s="496">
        <v>0.39822072844723355</v>
      </c>
      <c r="I309" s="496">
        <v>0.3523111984294427</v>
      </c>
      <c r="J309" s="496">
        <v>0.56998253346677463</v>
      </c>
      <c r="K309" s="496">
        <v>0.32216294452533123</v>
      </c>
      <c r="L309" s="496">
        <v>0.74653467760820957</v>
      </c>
      <c r="M309" s="496">
        <v>1.4504161967284905</v>
      </c>
      <c r="N309" s="496">
        <v>0.79256022481395338</v>
      </c>
      <c r="O309" s="497">
        <v>0.66180765958050869</v>
      </c>
      <c r="P309" s="496">
        <v>1.2088543517128125</v>
      </c>
      <c r="Q309" s="497">
        <v>4.0885837025894149</v>
      </c>
      <c r="R309" s="497">
        <v>1.1509614822225449</v>
      </c>
      <c r="S309" s="497">
        <v>0.56823738401459212</v>
      </c>
      <c r="T309" s="496">
        <v>1.5183039119720223</v>
      </c>
      <c r="U309" s="496">
        <v>1.3023347637123939</v>
      </c>
      <c r="V309" s="496">
        <v>1.0003325494388386</v>
      </c>
      <c r="W309" s="496">
        <v>1.4702171783423552</v>
      </c>
    </row>
    <row r="310" spans="2:23">
      <c r="B310" s="323" t="s">
        <v>364</v>
      </c>
      <c r="C310" s="496">
        <v>0.7414708433988948</v>
      </c>
      <c r="D310" s="496">
        <v>0.49165110358705</v>
      </c>
      <c r="E310" s="496">
        <v>0.447435654573339</v>
      </c>
      <c r="F310" s="496">
        <v>0.30237329254995721</v>
      </c>
      <c r="G310" s="496">
        <v>0.67833993502962808</v>
      </c>
      <c r="H310" s="496">
        <v>0.41839988594154137</v>
      </c>
      <c r="I310" s="496">
        <v>0.58043108052365622</v>
      </c>
      <c r="J310" s="496">
        <v>0.82070126819576494</v>
      </c>
      <c r="K310" s="496">
        <v>0.62899192852887931</v>
      </c>
      <c r="L310" s="496">
        <v>0.64164795324306878</v>
      </c>
      <c r="M310" s="496">
        <v>1.4124495141166102</v>
      </c>
      <c r="N310" s="496">
        <v>2.6458005490282983</v>
      </c>
      <c r="O310" s="497">
        <v>2.7391985681153157</v>
      </c>
      <c r="P310" s="496">
        <v>1.2948196790048225</v>
      </c>
      <c r="Q310" s="497">
        <v>0.89855257115907505</v>
      </c>
      <c r="R310" s="497">
        <v>1.1709951346039646</v>
      </c>
      <c r="S310" s="497">
        <v>0.7267813694955918</v>
      </c>
      <c r="T310" s="496">
        <v>0.77289359846662431</v>
      </c>
      <c r="U310" s="496">
        <v>0.71797827691864036</v>
      </c>
      <c r="V310" s="496">
        <v>0.96731233623258672</v>
      </c>
      <c r="W310" s="496">
        <v>1.0132143124316779</v>
      </c>
    </row>
    <row r="311" spans="2:23">
      <c r="B311" s="323" t="s">
        <v>365</v>
      </c>
      <c r="C311" s="496">
        <v>0.33176411121131427</v>
      </c>
      <c r="D311" s="496">
        <v>0.29807125620804409</v>
      </c>
      <c r="E311" s="496">
        <v>0.78262292693433211</v>
      </c>
      <c r="F311" s="496">
        <v>0.83626217870820774</v>
      </c>
      <c r="G311" s="496">
        <v>1.2276123194861162</v>
      </c>
      <c r="H311" s="496">
        <v>1.2598856829229548</v>
      </c>
      <c r="I311" s="496">
        <v>1.5574448464760666</v>
      </c>
      <c r="J311" s="496">
        <v>0.77413543362399362</v>
      </c>
      <c r="K311" s="496">
        <v>1.0469267489642928</v>
      </c>
      <c r="L311" s="496">
        <v>0.72848258779955344</v>
      </c>
      <c r="M311" s="496">
        <v>0.75202546127656655</v>
      </c>
      <c r="N311" s="496">
        <v>0.86863612979287441</v>
      </c>
      <c r="O311" s="497">
        <v>1.3360671625750147</v>
      </c>
      <c r="P311" s="496">
        <v>1.0641213083631185</v>
      </c>
      <c r="Q311" s="497">
        <v>1.5394618711111583</v>
      </c>
      <c r="R311" s="497">
        <v>0.78164695364277026</v>
      </c>
      <c r="S311" s="497">
        <v>0.51542811344087447</v>
      </c>
      <c r="T311" s="496">
        <v>0.69691713519155618</v>
      </c>
      <c r="U311" s="496">
        <v>0.49796459009952881</v>
      </c>
      <c r="V311" s="496">
        <v>0.7520878829293598</v>
      </c>
      <c r="W311" s="496">
        <v>1.0667441687410275</v>
      </c>
    </row>
    <row r="312" spans="2:23">
      <c r="B312" s="323" t="s">
        <v>366</v>
      </c>
      <c r="C312" s="496">
        <v>0.76460987963255778</v>
      </c>
      <c r="D312" s="496">
        <v>0.50302588615180766</v>
      </c>
      <c r="E312" s="496">
        <v>0.50374218778227609</v>
      </c>
      <c r="F312" s="496">
        <v>0.4795587043303034</v>
      </c>
      <c r="G312" s="496">
        <v>0.54302934870486186</v>
      </c>
      <c r="H312" s="496">
        <v>1.1168826998344246</v>
      </c>
      <c r="I312" s="496">
        <v>0.9436960771003704</v>
      </c>
      <c r="J312" s="496">
        <v>3.1070465668736698</v>
      </c>
      <c r="K312" s="496">
        <v>1.1892829592037297</v>
      </c>
      <c r="L312" s="496">
        <v>0.59214227135876041</v>
      </c>
      <c r="M312" s="496">
        <v>1.3230112789040047</v>
      </c>
      <c r="N312" s="496">
        <v>1.2341774089193807</v>
      </c>
      <c r="O312" s="497">
        <v>1.1655586660457817</v>
      </c>
      <c r="P312" s="496">
        <v>1.0491827841089223</v>
      </c>
      <c r="Q312" s="497">
        <v>0.72318100668553909</v>
      </c>
      <c r="R312" s="497">
        <v>0.98701536532921463</v>
      </c>
      <c r="S312" s="497">
        <v>1.1574917948927048</v>
      </c>
      <c r="T312" s="496">
        <v>0.88068878709157206</v>
      </c>
      <c r="U312" s="496">
        <v>0.74484978223956222</v>
      </c>
      <c r="V312" s="496">
        <v>1.2701335800097371</v>
      </c>
      <c r="W312" s="496">
        <v>1.1963451249226229</v>
      </c>
    </row>
    <row r="313" spans="2:23">
      <c r="B313" s="323" t="s">
        <v>367</v>
      </c>
      <c r="C313" s="496">
        <v>3.7198822812625432</v>
      </c>
      <c r="D313" s="496">
        <v>1.7408246758941113</v>
      </c>
      <c r="E313" s="496">
        <v>0.95877956069804038</v>
      </c>
      <c r="F313" s="496">
        <v>0.33652261444017151</v>
      </c>
      <c r="G313" s="496">
        <v>0.43280238816787892</v>
      </c>
      <c r="H313" s="496">
        <v>0.76689634286422359</v>
      </c>
      <c r="I313" s="496">
        <v>0.78027983529688716</v>
      </c>
      <c r="J313" s="496">
        <v>0.91181847838924734</v>
      </c>
      <c r="K313" s="496">
        <v>0.95339909921429777</v>
      </c>
      <c r="L313" s="496">
        <v>1.6851634711547425</v>
      </c>
      <c r="M313" s="496">
        <v>1.4629249810233182</v>
      </c>
      <c r="N313" s="496">
        <v>1.6869211367778092</v>
      </c>
      <c r="O313" s="497">
        <v>1.5631350147240748</v>
      </c>
      <c r="P313" s="496">
        <v>0.90157437070331481</v>
      </c>
      <c r="Q313" s="497">
        <v>0.56453958655662762</v>
      </c>
      <c r="R313" s="497">
        <v>0.78777923433059882</v>
      </c>
      <c r="S313" s="497">
        <v>0.67457830291350385</v>
      </c>
      <c r="T313" s="496">
        <v>0.44943406669246139</v>
      </c>
      <c r="U313" s="496">
        <v>0.55164545443244661</v>
      </c>
      <c r="V313" s="496">
        <v>0.62082611911275876</v>
      </c>
      <c r="W313" s="496">
        <v>0.92942772399805074</v>
      </c>
    </row>
    <row r="314" spans="2:23">
      <c r="B314" s="323" t="s">
        <v>368</v>
      </c>
      <c r="C314" s="496">
        <v>0.42771438962360137</v>
      </c>
      <c r="D314" s="496">
        <v>0.37353849324994076</v>
      </c>
      <c r="E314" s="496">
        <v>0.29758231171129679</v>
      </c>
      <c r="F314" s="496">
        <v>0.27552379557007706</v>
      </c>
      <c r="G314" s="496">
        <v>0.21918170580525195</v>
      </c>
      <c r="H314" s="496">
        <v>0.39874478326967361</v>
      </c>
      <c r="I314" s="496">
        <v>0.41681264838270771</v>
      </c>
      <c r="J314" s="496">
        <v>0.34791577157271392</v>
      </c>
      <c r="K314" s="496">
        <v>0.45274647685719155</v>
      </c>
      <c r="L314" s="496">
        <v>0.40347396990723189</v>
      </c>
      <c r="M314" s="496">
        <v>0.48402710903513319</v>
      </c>
      <c r="N314" s="496">
        <v>0.41667311945259716</v>
      </c>
      <c r="O314" s="497">
        <v>0.67796893134032032</v>
      </c>
      <c r="P314" s="496">
        <v>0.90944299229294778</v>
      </c>
      <c r="Q314" s="497">
        <v>2.354879815737843</v>
      </c>
      <c r="R314" s="497">
        <v>2.1450280435798676</v>
      </c>
      <c r="S314" s="497">
        <v>1.879969520985415</v>
      </c>
      <c r="T314" s="496">
        <v>2.2282288831481813</v>
      </c>
      <c r="U314" s="496">
        <v>1.3602970260087284</v>
      </c>
      <c r="V314" s="496">
        <v>1.1806092331438998</v>
      </c>
      <c r="W314" s="496">
        <v>2.1073274158072888</v>
      </c>
    </row>
    <row r="315" spans="2:23">
      <c r="B315" s="323" t="s">
        <v>369</v>
      </c>
      <c r="C315" s="496">
        <v>0.79704738751295501</v>
      </c>
      <c r="D315" s="496">
        <v>0.65918493067705297</v>
      </c>
      <c r="E315" s="496">
        <v>0.73312147181302478</v>
      </c>
      <c r="F315" s="496">
        <v>0.57800342955434836</v>
      </c>
      <c r="G315" s="496">
        <v>0.47870706281218872</v>
      </c>
      <c r="H315" s="496">
        <v>0.73494118601682812</v>
      </c>
      <c r="I315" s="496">
        <v>1.3288714022734855</v>
      </c>
      <c r="J315" s="496">
        <v>1.3502075136876923</v>
      </c>
      <c r="K315" s="496">
        <v>2.7395083302244689</v>
      </c>
      <c r="L315" s="496">
        <v>2.8747620201519744</v>
      </c>
      <c r="M315" s="496">
        <v>2.5648757741127715</v>
      </c>
      <c r="N315" s="496">
        <v>1.9566391636904144</v>
      </c>
      <c r="O315" s="497">
        <v>1.1978979929868929</v>
      </c>
      <c r="P315" s="496">
        <v>1.6132160681925016</v>
      </c>
      <c r="Q315" s="497">
        <v>1.8935658548401479</v>
      </c>
      <c r="R315" s="497">
        <v>1.5333054961242782</v>
      </c>
      <c r="S315" s="497">
        <v>1.7810721241511838</v>
      </c>
      <c r="T315" s="496">
        <v>1.6111273967227324</v>
      </c>
      <c r="U315" s="496">
        <v>1.8423692513326166</v>
      </c>
      <c r="V315" s="496">
        <v>2.3927862678947798</v>
      </c>
      <c r="W315" s="496">
        <v>3.5717655260974355</v>
      </c>
    </row>
    <row r="316" spans="2:23">
      <c r="B316" s="323" t="s">
        <v>733</v>
      </c>
      <c r="C316" s="495">
        <v>0.58501927477816618</v>
      </c>
      <c r="D316" s="495">
        <v>0.70291692681618101</v>
      </c>
      <c r="E316" s="495">
        <v>0.75258073777015988</v>
      </c>
      <c r="F316" s="495">
        <v>0.69275269791693572</v>
      </c>
      <c r="G316" s="495">
        <v>0.91256525849688686</v>
      </c>
      <c r="H316" s="495">
        <v>1.9157738083407629</v>
      </c>
      <c r="I316" s="495">
        <v>1.0487722096395629</v>
      </c>
      <c r="J316" s="496">
        <v>3.6660018208285359</v>
      </c>
      <c r="K316" s="496">
        <v>10.561150007504382</v>
      </c>
      <c r="L316" s="496">
        <v>3.35312464974723</v>
      </c>
      <c r="M316" s="496">
        <v>2.2790141425904302</v>
      </c>
      <c r="N316" s="496">
        <v>5.8021547053395759</v>
      </c>
      <c r="O316" s="497">
        <v>3.7212037907619044</v>
      </c>
      <c r="P316" s="496">
        <v>1.8172259208905022</v>
      </c>
      <c r="Q316" s="497">
        <v>3.2726124120172604</v>
      </c>
      <c r="R316" s="497">
        <v>4.2187772559873613</v>
      </c>
      <c r="S316" s="497">
        <v>3.1534679190829698</v>
      </c>
      <c r="T316" s="496">
        <v>2.4481964744665192</v>
      </c>
      <c r="U316" s="496">
        <v>2.3652963392406852</v>
      </c>
      <c r="V316" s="496">
        <v>1.9575554348872068</v>
      </c>
      <c r="W316" s="496">
        <v>1.9437417256048575</v>
      </c>
    </row>
    <row r="317" spans="2:23">
      <c r="B317" s="323" t="s">
        <v>734</v>
      </c>
      <c r="C317" s="496">
        <v>3.8961897220540136</v>
      </c>
      <c r="D317" s="496">
        <v>1.575431166526972</v>
      </c>
      <c r="E317" s="496">
        <v>3.4705579590810243</v>
      </c>
      <c r="F317" s="496">
        <v>6.6310539210394062</v>
      </c>
      <c r="G317" s="496">
        <v>8.2677729095946795</v>
      </c>
      <c r="H317" s="496">
        <v>4.0315781236747759</v>
      </c>
      <c r="I317" s="496">
        <v>1.8514214002449338</v>
      </c>
      <c r="J317" s="496">
        <v>1.6371403397710169</v>
      </c>
      <c r="K317" s="496">
        <v>2.240698160488197</v>
      </c>
      <c r="L317" s="496">
        <v>2.4964668992059802</v>
      </c>
      <c r="M317" s="496">
        <v>1.4703443231776832</v>
      </c>
      <c r="N317" s="496">
        <v>1.9867063664400906</v>
      </c>
      <c r="O317" s="497">
        <v>2.2377222270777368</v>
      </c>
      <c r="P317" s="496">
        <v>1.5897832495742255</v>
      </c>
      <c r="Q317" s="497">
        <v>1.971671887114177</v>
      </c>
      <c r="R317" s="497">
        <v>2.0778872629572414</v>
      </c>
      <c r="S317" s="497">
        <v>2.7852075436705395</v>
      </c>
      <c r="T317" s="496">
        <v>1.8066485489223778</v>
      </c>
      <c r="U317" s="496">
        <v>2.3975768336829524</v>
      </c>
      <c r="V317" s="496">
        <v>1.6922149839421958</v>
      </c>
      <c r="W317" s="496">
        <v>2.5233241719019586</v>
      </c>
    </row>
    <row r="318" spans="2:23">
      <c r="B318" s="323" t="s">
        <v>370</v>
      </c>
      <c r="C318" s="496">
        <v>1.4442401467833581</v>
      </c>
      <c r="D318" s="496">
        <v>0.37102865058689039</v>
      </c>
      <c r="E318" s="496">
        <v>2.117795534594737</v>
      </c>
      <c r="F318" s="496">
        <v>0.50946465995450108</v>
      </c>
      <c r="G318" s="496">
        <v>0.2646765172830946</v>
      </c>
      <c r="H318" s="496">
        <v>0.80578303878749868</v>
      </c>
      <c r="I318" s="496">
        <v>0.61691277492684149</v>
      </c>
      <c r="J318" s="496">
        <v>1.0212164783068562</v>
      </c>
      <c r="K318" s="496">
        <v>0.94921494874633849</v>
      </c>
      <c r="L318" s="496">
        <v>0.75783276528098198</v>
      </c>
      <c r="M318" s="496">
        <v>0.79593018263947757</v>
      </c>
      <c r="N318" s="496">
        <v>0.58736029216050967</v>
      </c>
      <c r="O318" s="497">
        <v>0.57866491202607451</v>
      </c>
      <c r="P318" s="496">
        <v>0.69713673838328327</v>
      </c>
      <c r="Q318" s="497">
        <v>0.79153838182797664</v>
      </c>
      <c r="R318" s="497">
        <v>1.1047583256648774</v>
      </c>
      <c r="S318" s="497">
        <v>0.74576113930148868</v>
      </c>
      <c r="T318" s="496">
        <v>1.0081886979177366</v>
      </c>
      <c r="U318" s="496">
        <v>0.64367288288567204</v>
      </c>
      <c r="V318" s="496">
        <v>0.58333476966607234</v>
      </c>
      <c r="W318" s="496">
        <v>0.74062232802560346</v>
      </c>
    </row>
    <row r="319" spans="2:23">
      <c r="B319" s="323" t="s">
        <v>371</v>
      </c>
      <c r="C319" s="496">
        <v>9.7168072075485927</v>
      </c>
      <c r="D319" s="496">
        <v>6.927692597458651</v>
      </c>
      <c r="E319" s="496">
        <v>7.094247878250493</v>
      </c>
      <c r="F319" s="496">
        <v>11.55473436752702</v>
      </c>
      <c r="G319" s="496">
        <v>5.295779674719463</v>
      </c>
      <c r="H319" s="496">
        <v>5.7826737977244553</v>
      </c>
      <c r="I319" s="496">
        <v>9.7248142363096033</v>
      </c>
      <c r="J319" s="496">
        <v>2.5768259053005385</v>
      </c>
      <c r="K319" s="496">
        <v>6.8243565453164514</v>
      </c>
      <c r="L319" s="496">
        <v>4.0081474797561025</v>
      </c>
      <c r="M319" s="496">
        <v>5.0421900581617507</v>
      </c>
      <c r="N319" s="496">
        <v>14.440355252050821</v>
      </c>
      <c r="O319" s="497">
        <v>8.0732050808379689</v>
      </c>
      <c r="P319" s="496">
        <v>5.5911876593282805</v>
      </c>
      <c r="Q319" s="497">
        <v>7.5283722025153326</v>
      </c>
      <c r="R319" s="497">
        <v>8.4449241035308038</v>
      </c>
      <c r="S319" s="497">
        <v>10.039613795910777</v>
      </c>
      <c r="T319" s="496">
        <v>9.1339705700857987</v>
      </c>
      <c r="U319" s="496">
        <v>8.538382519612302</v>
      </c>
      <c r="V319" s="496">
        <v>11.546239940127851</v>
      </c>
      <c r="W319" s="496">
        <v>11.298634763654563</v>
      </c>
    </row>
    <row r="320" spans="2:23">
      <c r="B320" s="323" t="s">
        <v>372</v>
      </c>
      <c r="C320" s="495">
        <v>0.23549623068105227</v>
      </c>
      <c r="D320" s="495">
        <v>0.78696006940062901</v>
      </c>
      <c r="E320" s="495">
        <v>1.8741015103411542</v>
      </c>
      <c r="F320" s="495">
        <v>0.38550142086392625</v>
      </c>
      <c r="G320" s="495">
        <v>0.42049665645787221</v>
      </c>
      <c r="H320" s="495">
        <v>0.56759707515809943</v>
      </c>
      <c r="I320" s="495">
        <v>0.87778202708670638</v>
      </c>
      <c r="J320" s="496">
        <v>0.61061191060187958</v>
      </c>
      <c r="K320" s="496">
        <v>0.72674652119480132</v>
      </c>
      <c r="L320" s="496">
        <v>0.89543113665313046</v>
      </c>
      <c r="M320" s="496">
        <v>0.67392464778299133</v>
      </c>
      <c r="N320" s="496">
        <v>1.387916810729604</v>
      </c>
      <c r="O320" s="497">
        <v>1.8299067621792435</v>
      </c>
      <c r="P320" s="496">
        <v>1.5546531031083899</v>
      </c>
      <c r="Q320" s="497">
        <v>1.7680269554340216</v>
      </c>
      <c r="R320" s="497">
        <v>1.5564736189335386</v>
      </c>
      <c r="S320" s="497">
        <v>0.63318688120900479</v>
      </c>
      <c r="T320" s="496">
        <v>0.68486794707457477</v>
      </c>
      <c r="U320" s="496">
        <v>0.84636761524959359</v>
      </c>
      <c r="V320" s="496">
        <v>0.64479489958681846</v>
      </c>
      <c r="W320" s="496">
        <v>1.6234991610362588</v>
      </c>
    </row>
    <row r="321" spans="2:23">
      <c r="B321" s="323" t="s">
        <v>735</v>
      </c>
      <c r="C321" s="496">
        <v>0.36475263963374005</v>
      </c>
      <c r="D321" s="496">
        <v>0.21128045788022742</v>
      </c>
      <c r="E321" s="496">
        <v>0.11581378993047446</v>
      </c>
      <c r="F321" s="496">
        <v>0.20728689842892778</v>
      </c>
      <c r="G321" s="496">
        <v>0.66681130388324295</v>
      </c>
      <c r="H321" s="496">
        <v>1.2594347520292275</v>
      </c>
      <c r="I321" s="496">
        <v>1.8522902722356627</v>
      </c>
      <c r="J321" s="496">
        <v>1.0431616879304886</v>
      </c>
      <c r="K321" s="496">
        <v>0.83082250936885071</v>
      </c>
      <c r="L321" s="496">
        <v>0.97021329433638293</v>
      </c>
      <c r="M321" s="496">
        <v>2.3499692168670525</v>
      </c>
      <c r="N321" s="496">
        <v>1.7201608934524641</v>
      </c>
      <c r="O321" s="497">
        <v>0.8200456746914353</v>
      </c>
      <c r="P321" s="496">
        <v>0.65221694272795594</v>
      </c>
      <c r="Q321" s="497">
        <v>0.75599097428170658</v>
      </c>
      <c r="R321" s="497">
        <v>0.52843398268152753</v>
      </c>
      <c r="S321" s="497">
        <v>0.62674578034889528</v>
      </c>
      <c r="T321" s="496">
        <v>0.96812186404387301</v>
      </c>
      <c r="U321" s="496">
        <v>0.53125281572267191</v>
      </c>
      <c r="V321" s="496">
        <v>0.36034149801319976</v>
      </c>
      <c r="W321" s="496">
        <v>0.34921194963583446</v>
      </c>
    </row>
    <row r="322" spans="2:23">
      <c r="B322" s="323" t="s">
        <v>373</v>
      </c>
      <c r="C322" s="496">
        <v>0.19058422997417238</v>
      </c>
      <c r="D322" s="496">
        <v>8.5912719262026399E-2</v>
      </c>
      <c r="E322" s="496">
        <v>0.2767422026458497</v>
      </c>
      <c r="F322" s="496">
        <v>0.16274355892672465</v>
      </c>
      <c r="G322" s="496">
        <v>0.17882493898224025</v>
      </c>
      <c r="H322" s="496">
        <v>0.48007382614987265</v>
      </c>
      <c r="I322" s="496">
        <v>0.25992934032083748</v>
      </c>
      <c r="J322" s="496">
        <v>0.22323315549602546</v>
      </c>
      <c r="K322" s="496">
        <v>0.54054944801238747</v>
      </c>
      <c r="L322" s="496">
        <v>2.0454486593356358</v>
      </c>
      <c r="M322" s="496">
        <v>0.63142641652021647</v>
      </c>
      <c r="N322" s="496">
        <v>0.5607758840398035</v>
      </c>
      <c r="O322" s="497">
        <v>0.5021084744787685</v>
      </c>
      <c r="P322" s="496">
        <v>0.57312046193884214</v>
      </c>
      <c r="Q322" s="497">
        <v>0.84052118951472976</v>
      </c>
      <c r="R322" s="497">
        <v>0.52566203170343662</v>
      </c>
      <c r="S322" s="497">
        <v>0.41181479755276018</v>
      </c>
      <c r="T322" s="496">
        <v>0.51438745800582042</v>
      </c>
      <c r="U322" s="496">
        <v>0.73225852582184991</v>
      </c>
      <c r="V322" s="496">
        <v>0.4006023874287255</v>
      </c>
      <c r="W322" s="496">
        <v>0.81198788046412995</v>
      </c>
    </row>
    <row r="323" spans="2:23">
      <c r="B323" s="323" t="s">
        <v>736</v>
      </c>
      <c r="C323" s="496">
        <v>2.6902430005088118</v>
      </c>
      <c r="D323" s="496">
        <v>1.4031374191678312</v>
      </c>
      <c r="E323" s="496">
        <v>0.47285733025969812</v>
      </c>
      <c r="F323" s="496">
        <v>0.52696983219013771</v>
      </c>
      <c r="G323" s="496">
        <v>0.85768621995961447</v>
      </c>
      <c r="H323" s="496">
        <v>0.5875355330537283</v>
      </c>
      <c r="I323" s="496">
        <v>0.60862023878890958</v>
      </c>
      <c r="J323" s="496">
        <v>0.92627203910692713</v>
      </c>
      <c r="K323" s="496">
        <v>0.55324691826771188</v>
      </c>
      <c r="L323" s="496">
        <v>0.93627465548274447</v>
      </c>
      <c r="M323" s="496">
        <v>1.3104960820403317</v>
      </c>
      <c r="N323" s="496">
        <v>0.84884316461951159</v>
      </c>
      <c r="O323" s="497">
        <v>0.68511809769594523</v>
      </c>
      <c r="P323" s="496">
        <v>0.73045069188884393</v>
      </c>
      <c r="Q323" s="497">
        <v>0.96268515655100517</v>
      </c>
      <c r="R323" s="497">
        <v>0.66641252775125781</v>
      </c>
      <c r="S323" s="497">
        <v>0.46607671132478368</v>
      </c>
      <c r="T323" s="496">
        <v>0.36300515186735244</v>
      </c>
      <c r="U323" s="496">
        <v>0.38901646738518036</v>
      </c>
      <c r="V323" s="496">
        <v>0.44632446925126684</v>
      </c>
      <c r="W323" s="496">
        <v>0.61392530061769868</v>
      </c>
    </row>
    <row r="324" spans="2:23">
      <c r="B324" s="323"/>
      <c r="C324" s="495"/>
      <c r="D324" s="495"/>
      <c r="E324" s="495"/>
      <c r="F324" s="495"/>
      <c r="G324" s="495"/>
      <c r="H324" s="495"/>
      <c r="I324" s="495"/>
      <c r="J324" s="496"/>
      <c r="K324" s="496"/>
      <c r="L324" s="496"/>
      <c r="M324" s="496"/>
      <c r="N324" s="496"/>
      <c r="O324" s="497"/>
      <c r="P324" s="496"/>
      <c r="Q324" s="497"/>
      <c r="R324" s="497"/>
      <c r="S324" s="497"/>
      <c r="T324" s="496"/>
      <c r="U324" s="483"/>
      <c r="V324" s="483"/>
      <c r="W324" s="483"/>
    </row>
    <row r="325" spans="2:23">
      <c r="B325" s="327" t="s">
        <v>2</v>
      </c>
      <c r="C325" s="498">
        <f t="shared" ref="C325:N325" si="23">SUM(C294:C323)</f>
        <v>51.696150314210954</v>
      </c>
      <c r="D325" s="498">
        <f t="shared" si="23"/>
        <v>40.297400849277722</v>
      </c>
      <c r="E325" s="498">
        <f t="shared" si="23"/>
        <v>36.988945295338297</v>
      </c>
      <c r="F325" s="498">
        <f t="shared" si="23"/>
        <v>38.030633306448721</v>
      </c>
      <c r="G325" s="498">
        <f t="shared" si="23"/>
        <v>33.146191686096813</v>
      </c>
      <c r="H325" s="498">
        <f t="shared" si="23"/>
        <v>43.106641287313366</v>
      </c>
      <c r="I325" s="498">
        <f t="shared" si="23"/>
        <v>48.13785533367944</v>
      </c>
      <c r="J325" s="498">
        <f t="shared" si="23"/>
        <v>38.224944204174733</v>
      </c>
      <c r="K325" s="498">
        <f t="shared" si="23"/>
        <v>52.423772760170522</v>
      </c>
      <c r="L325" s="498">
        <f t="shared" si="23"/>
        <v>41.347752571201482</v>
      </c>
      <c r="M325" s="498">
        <f t="shared" si="23"/>
        <v>50.491316639371185</v>
      </c>
      <c r="N325" s="498">
        <f t="shared" si="23"/>
        <v>68.119369351129592</v>
      </c>
      <c r="O325" s="498">
        <f t="shared" ref="O325:U325" si="24">SUM(O294:O323)</f>
        <v>63.307398409264245</v>
      </c>
      <c r="P325" s="498">
        <f t="shared" si="24"/>
        <v>55.678256928123943</v>
      </c>
      <c r="Q325" s="498">
        <f t="shared" si="24"/>
        <v>66.387243984279777</v>
      </c>
      <c r="R325" s="498">
        <f t="shared" si="24"/>
        <v>56.805733331428044</v>
      </c>
      <c r="S325" s="498">
        <f t="shared" si="24"/>
        <v>52.130182488757669</v>
      </c>
      <c r="T325" s="498">
        <f t="shared" si="24"/>
        <v>55.215811464612898</v>
      </c>
      <c r="U325" s="498">
        <f t="shared" si="24"/>
        <v>50.926095667079878</v>
      </c>
      <c r="V325" s="498">
        <f t="shared" ref="V325:W325" si="25">SUM(V294:V323)</f>
        <v>50.918221191371231</v>
      </c>
      <c r="W325" s="499">
        <f t="shared" si="25"/>
        <v>63.455311052721697</v>
      </c>
    </row>
    <row r="326" spans="2:23">
      <c r="B326" s="187" t="s">
        <v>682</v>
      </c>
    </row>
    <row r="327" spans="2:23">
      <c r="B327" s="197" t="s">
        <v>737</v>
      </c>
    </row>
    <row r="332" spans="2:23">
      <c r="B332" s="186" t="s">
        <v>59</v>
      </c>
    </row>
    <row r="333" spans="2:23">
      <c r="B333" s="262" t="s">
        <v>215</v>
      </c>
    </row>
    <row r="334" spans="2:23">
      <c r="B334" s="329" t="s">
        <v>608</v>
      </c>
    </row>
    <row r="335" spans="2:23">
      <c r="B335" s="1" t="s">
        <v>787</v>
      </c>
      <c r="O335" s="388" t="s">
        <v>182</v>
      </c>
    </row>
    <row r="336" spans="2:23">
      <c r="B336" s="2" t="s">
        <v>788</v>
      </c>
    </row>
    <row r="337" spans="2:23">
      <c r="B337" s="325" t="s">
        <v>214</v>
      </c>
      <c r="C337" s="326">
        <v>2001</v>
      </c>
      <c r="D337" s="326">
        <v>2002</v>
      </c>
      <c r="E337" s="326">
        <v>2003</v>
      </c>
      <c r="F337" s="326">
        <v>2004</v>
      </c>
      <c r="G337" s="326">
        <v>2005</v>
      </c>
      <c r="H337" s="326">
        <v>2006</v>
      </c>
      <c r="I337" s="326">
        <v>2007</v>
      </c>
      <c r="J337" s="326">
        <v>2008</v>
      </c>
      <c r="K337" s="326">
        <v>2009</v>
      </c>
      <c r="L337" s="326">
        <v>2010</v>
      </c>
      <c r="M337" s="326">
        <v>2011</v>
      </c>
      <c r="N337" s="326">
        <v>2012</v>
      </c>
      <c r="O337" s="326">
        <v>2013</v>
      </c>
      <c r="P337" s="326">
        <v>2014</v>
      </c>
      <c r="Q337" s="326">
        <v>2015</v>
      </c>
      <c r="R337" s="326">
        <v>2016</v>
      </c>
      <c r="S337" s="326">
        <v>2017</v>
      </c>
      <c r="T337" s="326">
        <v>2018</v>
      </c>
      <c r="U337" s="326">
        <v>2019</v>
      </c>
      <c r="V337" s="326">
        <v>2020</v>
      </c>
      <c r="W337" s="333">
        <v>2021</v>
      </c>
    </row>
    <row r="338" spans="2:23">
      <c r="B338" s="419" t="s">
        <v>655</v>
      </c>
      <c r="C338" s="496">
        <v>2.5487225579644437</v>
      </c>
      <c r="D338" s="496">
        <v>1.9682252019571378</v>
      </c>
      <c r="E338" s="496">
        <v>1.2463454489390431</v>
      </c>
      <c r="F338" s="496">
        <v>0.69099291869748025</v>
      </c>
      <c r="G338" s="496">
        <v>0.31608975288472152</v>
      </c>
      <c r="H338" s="496">
        <v>1.494104673419697</v>
      </c>
      <c r="I338" s="496">
        <v>2.1754669359571093</v>
      </c>
      <c r="J338" s="496">
        <v>0.82107791612973269</v>
      </c>
      <c r="K338" s="496">
        <v>1.979930492005509</v>
      </c>
      <c r="L338" s="496">
        <v>0.71904828521027075</v>
      </c>
      <c r="M338" s="496">
        <v>0.77139783175914034</v>
      </c>
      <c r="N338" s="496">
        <v>0.9070136152367726</v>
      </c>
      <c r="O338" s="497">
        <v>0.51922919504419496</v>
      </c>
      <c r="P338" s="496">
        <v>1.1136011258218868</v>
      </c>
      <c r="Q338" s="497">
        <v>0.4950896158790265</v>
      </c>
      <c r="R338" s="497">
        <v>0.60479806168171468</v>
      </c>
      <c r="S338" s="497">
        <v>0.44323342693557871</v>
      </c>
      <c r="T338" s="497">
        <v>0.42916608752317009</v>
      </c>
      <c r="U338" s="496">
        <v>0.73571527392115821</v>
      </c>
      <c r="V338" s="496">
        <v>1.7890582302454552</v>
      </c>
      <c r="W338" s="496">
        <v>0.58418271234211805</v>
      </c>
    </row>
    <row r="339" spans="2:23">
      <c r="B339" s="419" t="s">
        <v>738</v>
      </c>
      <c r="C339" s="496">
        <v>3.9343096292740816</v>
      </c>
      <c r="D339" s="496">
        <v>11.319866036518061</v>
      </c>
      <c r="E339" s="496">
        <v>5.0797323269107828</v>
      </c>
      <c r="F339" s="496">
        <v>7.0442933044150635</v>
      </c>
      <c r="G339" s="496">
        <v>3.8022743640721788</v>
      </c>
      <c r="H339" s="496">
        <v>3.779300569616391</v>
      </c>
      <c r="I339" s="496">
        <v>5.4207420735557381</v>
      </c>
      <c r="J339" s="496">
        <v>3.4633773822872249</v>
      </c>
      <c r="K339" s="496">
        <v>2.289987928472403</v>
      </c>
      <c r="L339" s="496">
        <v>2.8340205657435988</v>
      </c>
      <c r="M339" s="496">
        <v>4.6983481166603953</v>
      </c>
      <c r="N339" s="496">
        <v>6.5160508368899306</v>
      </c>
      <c r="O339" s="497">
        <v>7.5741680950256809</v>
      </c>
      <c r="P339" s="496">
        <v>4.5749017112247312</v>
      </c>
      <c r="Q339" s="497">
        <v>4.5757617635288641</v>
      </c>
      <c r="R339" s="497">
        <v>6.358675687011285</v>
      </c>
      <c r="S339" s="497">
        <v>6.4260533183134783</v>
      </c>
      <c r="T339" s="497">
        <v>5.8672902767075019</v>
      </c>
      <c r="U339" s="496">
        <v>6.1727421705193422</v>
      </c>
      <c r="V339" s="496">
        <v>5.2605445056524269</v>
      </c>
      <c r="W339" s="496">
        <v>2.7622975805708117</v>
      </c>
    </row>
    <row r="340" spans="2:23">
      <c r="B340" s="419" t="s">
        <v>739</v>
      </c>
      <c r="C340" s="495">
        <v>3.9965137260186534</v>
      </c>
      <c r="D340" s="495">
        <v>1.3206345736112901</v>
      </c>
      <c r="E340" s="495">
        <v>1.7644413238010546</v>
      </c>
      <c r="F340" s="495">
        <v>0.91054338576101523</v>
      </c>
      <c r="G340" s="495">
        <v>0.25961716635622539</v>
      </c>
      <c r="H340" s="495">
        <v>0.49560047367984283</v>
      </c>
      <c r="I340" s="495">
        <v>0.79032924152928063</v>
      </c>
      <c r="J340" s="496">
        <v>2.4012642283114802</v>
      </c>
      <c r="K340" s="496">
        <v>0.49516567958435043</v>
      </c>
      <c r="L340" s="496">
        <v>0.95112724756474332</v>
      </c>
      <c r="M340" s="496">
        <v>0.44336714750809852</v>
      </c>
      <c r="N340" s="496">
        <v>1.1478916423957839</v>
      </c>
      <c r="O340" s="497">
        <v>0.24557050829122168</v>
      </c>
      <c r="P340" s="496">
        <v>0.43560123296088177</v>
      </c>
      <c r="Q340" s="497">
        <v>0.78884780347406513</v>
      </c>
      <c r="R340" s="497">
        <v>0.4683599258272475</v>
      </c>
      <c r="S340" s="497">
        <v>0.3221827922568431</v>
      </c>
      <c r="T340" s="497">
        <v>0.49687760579300472</v>
      </c>
      <c r="U340" s="496">
        <v>0.54365430687180416</v>
      </c>
      <c r="V340" s="496">
        <v>0.7283582747715529</v>
      </c>
      <c r="W340" s="496">
        <v>0.52249723945368576</v>
      </c>
    </row>
    <row r="341" spans="2:23">
      <c r="B341" s="419" t="s">
        <v>656</v>
      </c>
      <c r="C341" s="496">
        <v>0.21010336736923024</v>
      </c>
      <c r="D341" s="496">
        <v>2.2669550174645248</v>
      </c>
      <c r="E341" s="496">
        <v>0.45429384201128853</v>
      </c>
      <c r="F341" s="496">
        <v>0.31567283257691464</v>
      </c>
      <c r="G341" s="496">
        <v>1.1643655145422525</v>
      </c>
      <c r="H341" s="496">
        <v>0.58171608706035249</v>
      </c>
      <c r="I341" s="496">
        <v>0.59700522359208963</v>
      </c>
      <c r="J341" s="496">
        <v>0.62448470450524762</v>
      </c>
      <c r="K341" s="496">
        <v>0.19428722320654229</v>
      </c>
      <c r="L341" s="496">
        <v>0.35525740603900385</v>
      </c>
      <c r="M341" s="496">
        <v>0.50420105062340748</v>
      </c>
      <c r="N341" s="496">
        <v>0.32924483673693977</v>
      </c>
      <c r="O341" s="497">
        <v>0.91454915097866141</v>
      </c>
      <c r="P341" s="496">
        <v>0.3525624469579654</v>
      </c>
      <c r="Q341" s="497">
        <v>0.48878916418617152</v>
      </c>
      <c r="R341" s="497">
        <v>8.8078256104940689E-2</v>
      </c>
      <c r="S341" s="497">
        <v>0.37493591801543374</v>
      </c>
      <c r="T341" s="497">
        <v>0.48118594176352397</v>
      </c>
      <c r="U341" s="496">
        <v>0.83363883529493588</v>
      </c>
      <c r="V341" s="496">
        <v>1.4222373707798632</v>
      </c>
      <c r="W341" s="496">
        <v>0.76173918368959648</v>
      </c>
    </row>
    <row r="342" spans="2:23">
      <c r="B342" s="419" t="s">
        <v>377</v>
      </c>
      <c r="C342" s="496">
        <v>0.90538032199472007</v>
      </c>
      <c r="D342" s="496">
        <v>0.46764661712600941</v>
      </c>
      <c r="E342" s="496">
        <v>0.76582975036324563</v>
      </c>
      <c r="F342" s="496">
        <v>3.4188908346729869</v>
      </c>
      <c r="G342" s="496">
        <v>3.3074416448385104</v>
      </c>
      <c r="H342" s="496">
        <v>0.82245224770360281</v>
      </c>
      <c r="I342" s="496">
        <v>0.59854897414165509</v>
      </c>
      <c r="J342" s="496">
        <v>0.92533649423868447</v>
      </c>
      <c r="K342" s="496">
        <v>0.62797204185231414</v>
      </c>
      <c r="L342" s="496">
        <v>1.0854684326243174</v>
      </c>
      <c r="M342" s="496">
        <v>1.6135113352246671</v>
      </c>
      <c r="N342" s="496">
        <v>1.269134714433811</v>
      </c>
      <c r="O342" s="497">
        <v>1.1417949775227823</v>
      </c>
      <c r="P342" s="496">
        <v>1.187035489847386</v>
      </c>
      <c r="Q342" s="497">
        <v>1.0595922946205807</v>
      </c>
      <c r="R342" s="497">
        <v>1.7516423256659306</v>
      </c>
      <c r="S342" s="497">
        <v>0.77742066488855166</v>
      </c>
      <c r="T342" s="497">
        <v>0.93432590849306774</v>
      </c>
      <c r="U342" s="496">
        <v>0.72157613397613818</v>
      </c>
      <c r="V342" s="496">
        <v>1.3764277090545742</v>
      </c>
      <c r="W342" s="496">
        <v>1.5591276647305965</v>
      </c>
    </row>
    <row r="343" spans="2:23">
      <c r="B343" s="419" t="s">
        <v>378</v>
      </c>
      <c r="C343" s="496">
        <v>0.88976042024082347</v>
      </c>
      <c r="D343" s="496">
        <v>0.7890674591585255</v>
      </c>
      <c r="E343" s="496">
        <v>1.0193702481660993</v>
      </c>
      <c r="F343" s="496">
        <v>2.2799809339069141</v>
      </c>
      <c r="G343" s="496">
        <v>4.0738333036465875</v>
      </c>
      <c r="H343" s="496">
        <v>1.3364708109279257</v>
      </c>
      <c r="I343" s="496">
        <v>1.374353298995731</v>
      </c>
      <c r="J343" s="496">
        <v>1.4449405440472658</v>
      </c>
      <c r="K343" s="496">
        <v>0.83604794273735916</v>
      </c>
      <c r="L343" s="496">
        <v>0.59202023781162716</v>
      </c>
      <c r="M343" s="496">
        <v>0.7412138702028761</v>
      </c>
      <c r="N343" s="496">
        <v>0.78716421745835086</v>
      </c>
      <c r="O343" s="497">
        <v>0.48391424080536211</v>
      </c>
      <c r="P343" s="496">
        <v>1.0244047463457673</v>
      </c>
      <c r="Q343" s="497">
        <v>0.83895113324540493</v>
      </c>
      <c r="R343" s="497">
        <v>0.6433149304625797</v>
      </c>
      <c r="S343" s="497">
        <v>0.86297492311215485</v>
      </c>
      <c r="T343" s="497">
        <v>1.300358351073899</v>
      </c>
      <c r="U343" s="496">
        <v>2.718318673416817</v>
      </c>
      <c r="V343" s="496">
        <v>2.7603751903509641</v>
      </c>
      <c r="W343" s="496">
        <v>2.4733732901339445</v>
      </c>
    </row>
    <row r="344" spans="2:23">
      <c r="B344" s="419" t="s">
        <v>380</v>
      </c>
      <c r="C344" s="496">
        <v>0.52077563672177973</v>
      </c>
      <c r="D344" s="496">
        <v>0.71608445414026034</v>
      </c>
      <c r="E344" s="496">
        <v>0.54778046106736467</v>
      </c>
      <c r="F344" s="496">
        <v>1.3103082802984234</v>
      </c>
      <c r="G344" s="496">
        <v>0.86327347464489335</v>
      </c>
      <c r="H344" s="496">
        <v>0.4050243006478661</v>
      </c>
      <c r="I344" s="496">
        <v>0.50241020097879729</v>
      </c>
      <c r="J344" s="496">
        <v>0.74222484866357508</v>
      </c>
      <c r="K344" s="496">
        <v>0.88383046560981138</v>
      </c>
      <c r="L344" s="496">
        <v>0.79428085762203293</v>
      </c>
      <c r="M344" s="496">
        <v>2.5726285698471085</v>
      </c>
      <c r="N344" s="496">
        <v>0.73005558695284656</v>
      </c>
      <c r="O344" s="497">
        <v>1.4518757437089573</v>
      </c>
      <c r="P344" s="496">
        <v>1.2042006370567715</v>
      </c>
      <c r="Q344" s="497">
        <v>0.85508264142862411</v>
      </c>
      <c r="R344" s="497">
        <v>1.2505601055974718</v>
      </c>
      <c r="S344" s="497">
        <v>1.2361755841444315</v>
      </c>
      <c r="T344" s="497">
        <v>0.62498494805322757</v>
      </c>
      <c r="U344" s="496">
        <v>0.35996798302688632</v>
      </c>
      <c r="V344" s="496">
        <v>1.0433974356702271</v>
      </c>
      <c r="W344" s="496">
        <v>1.8572409222015884</v>
      </c>
    </row>
    <row r="345" spans="2:23">
      <c r="B345" s="419" t="s">
        <v>385</v>
      </c>
      <c r="C345" s="496">
        <v>0.4195141325293828</v>
      </c>
      <c r="D345" s="496">
        <v>0.87803516183694708</v>
      </c>
      <c r="E345" s="496">
        <v>0.4121320991041626</v>
      </c>
      <c r="F345" s="496">
        <v>0.64385622034555312</v>
      </c>
      <c r="G345" s="496">
        <v>0.21140742126370493</v>
      </c>
      <c r="H345" s="496">
        <v>0.26203350488078792</v>
      </c>
      <c r="I345" s="496">
        <v>0.41641919691520779</v>
      </c>
      <c r="J345" s="496">
        <v>0.51740005189820204</v>
      </c>
      <c r="K345" s="496">
        <v>0.53701907105504665</v>
      </c>
      <c r="L345" s="496">
        <v>1.0440924037708492</v>
      </c>
      <c r="M345" s="496">
        <v>0.62801065484845731</v>
      </c>
      <c r="N345" s="496">
        <v>0.45636800238406799</v>
      </c>
      <c r="O345" s="497">
        <v>0.60992054986131838</v>
      </c>
      <c r="P345" s="496">
        <v>0.21929433022007028</v>
      </c>
      <c r="Q345" s="497">
        <v>0.38174459142446909</v>
      </c>
      <c r="R345" s="497">
        <v>0.30037008786905389</v>
      </c>
      <c r="S345" s="497">
        <v>0.41207626459161784</v>
      </c>
      <c r="T345" s="497">
        <v>0.42968967730772983</v>
      </c>
      <c r="U345" s="496">
        <v>0.66627910826019099</v>
      </c>
      <c r="V345" s="496">
        <v>0.93332745844616605</v>
      </c>
      <c r="W345" s="496">
        <v>0.6490030437130403</v>
      </c>
    </row>
    <row r="346" spans="2:23">
      <c r="B346" s="419" t="s">
        <v>657</v>
      </c>
      <c r="C346" s="496">
        <v>0.75753462281164785</v>
      </c>
      <c r="D346" s="496">
        <v>8.1994291430937463E-2</v>
      </c>
      <c r="E346" s="496">
        <v>0.18113475020034064</v>
      </c>
      <c r="F346" s="496">
        <v>0.2306717228714783</v>
      </c>
      <c r="G346" s="496">
        <v>0.40405294621921412</v>
      </c>
      <c r="H346" s="496">
        <v>9.6544913713140709E-2</v>
      </c>
      <c r="I346" s="496">
        <v>0.17014043667513085</v>
      </c>
      <c r="J346" s="496">
        <v>0.24328054552979431</v>
      </c>
      <c r="K346" s="496">
        <v>0.22235193699873593</v>
      </c>
      <c r="L346" s="496">
        <v>0.16382449004696589</v>
      </c>
      <c r="M346" s="496">
        <v>0.11008670689545462</v>
      </c>
      <c r="N346" s="496">
        <v>8.0112083096369371E-2</v>
      </c>
      <c r="O346" s="497">
        <v>6.816715298157483E-2</v>
      </c>
      <c r="P346" s="496">
        <v>8.9239526745721429E-2</v>
      </c>
      <c r="Q346" s="497">
        <v>0.21091324100321798</v>
      </c>
      <c r="R346" s="497">
        <v>0.32598294168564568</v>
      </c>
      <c r="S346" s="497">
        <v>0.17171301070192616</v>
      </c>
      <c r="T346" s="497">
        <v>0.16934616405855321</v>
      </c>
      <c r="U346" s="496">
        <v>0.18306927850683433</v>
      </c>
      <c r="V346" s="496">
        <v>0.17829739847336343</v>
      </c>
      <c r="W346" s="496">
        <v>0.17963074795527284</v>
      </c>
    </row>
    <row r="347" spans="2:23">
      <c r="B347" s="419" t="s">
        <v>386</v>
      </c>
      <c r="C347" s="495">
        <v>0.19093627087602402</v>
      </c>
      <c r="D347" s="495">
        <v>0.84317176426230056</v>
      </c>
      <c r="E347" s="495">
        <v>0.49838876527005121</v>
      </c>
      <c r="F347" s="495">
        <v>0.2397141751570237</v>
      </c>
      <c r="G347" s="495">
        <v>0.16815538103276995</v>
      </c>
      <c r="H347" s="495">
        <v>0.21403983300243426</v>
      </c>
      <c r="I347" s="495">
        <v>0.71777843030341326</v>
      </c>
      <c r="J347" s="496">
        <v>0.57440024923421606</v>
      </c>
      <c r="K347" s="496">
        <v>0.92036570674140239</v>
      </c>
      <c r="L347" s="496">
        <v>0.48268261716377198</v>
      </c>
      <c r="M347" s="496">
        <v>0.59762576613503093</v>
      </c>
      <c r="N347" s="496">
        <v>0.75219626688107821</v>
      </c>
      <c r="O347" s="497">
        <v>0.2987131962721436</v>
      </c>
      <c r="P347" s="496">
        <v>0.70508071084769508</v>
      </c>
      <c r="Q347" s="497">
        <v>0.72985432422094787</v>
      </c>
      <c r="R347" s="497">
        <v>0.43589394347860089</v>
      </c>
      <c r="S347" s="497">
        <v>0.38692376208436075</v>
      </c>
      <c r="T347" s="497">
        <v>0.34303692711786904</v>
      </c>
      <c r="U347" s="496">
        <v>0.45803645616859523</v>
      </c>
      <c r="V347" s="496">
        <v>0.43501331532189219</v>
      </c>
      <c r="W347" s="496">
        <v>0.71049839977873486</v>
      </c>
    </row>
    <row r="348" spans="2:23">
      <c r="B348" s="419" t="s">
        <v>740</v>
      </c>
      <c r="C348" s="496">
        <v>0.1957730067449425</v>
      </c>
      <c r="D348" s="496">
        <v>5.2220093775100195E-2</v>
      </c>
      <c r="E348" s="496">
        <v>0.39843342734503678</v>
      </c>
      <c r="F348" s="496">
        <v>0.23632497073436859</v>
      </c>
      <c r="G348" s="496">
        <v>0.10534139159269561</v>
      </c>
      <c r="H348" s="496">
        <v>0.33619030908642844</v>
      </c>
      <c r="I348" s="496">
        <v>0.30226362530308376</v>
      </c>
      <c r="J348" s="496">
        <v>0.29238328618583881</v>
      </c>
      <c r="K348" s="496">
        <v>0.36023395906732092</v>
      </c>
      <c r="L348" s="496">
        <v>0.49787468438597793</v>
      </c>
      <c r="M348" s="496">
        <v>0.3211179350354792</v>
      </c>
      <c r="N348" s="496">
        <v>0.48873873432492393</v>
      </c>
      <c r="O348" s="497">
        <v>2.1566974632376961</v>
      </c>
      <c r="P348" s="496">
        <v>1.859854277969752</v>
      </c>
      <c r="Q348" s="497">
        <v>0.40980771955486933</v>
      </c>
      <c r="R348" s="497">
        <v>0.26373252652847307</v>
      </c>
      <c r="S348" s="497">
        <v>0.88953722886436426</v>
      </c>
      <c r="T348" s="497">
        <v>1.5488853371706768</v>
      </c>
      <c r="U348" s="496">
        <v>1.5583208761590259</v>
      </c>
      <c r="V348" s="496">
        <v>1.7886723666989877</v>
      </c>
      <c r="W348" s="496">
        <v>0.81045918447982934</v>
      </c>
    </row>
    <row r="349" spans="2:23">
      <c r="B349" s="419" t="s">
        <v>388</v>
      </c>
      <c r="C349" s="496">
        <v>1.1251265488494524</v>
      </c>
      <c r="D349" s="496">
        <v>0.65402987482830954</v>
      </c>
      <c r="E349" s="496">
        <v>0.34577019556803046</v>
      </c>
      <c r="F349" s="496">
        <v>0.78625769199864926</v>
      </c>
      <c r="G349" s="496">
        <v>0.48918972315774994</v>
      </c>
      <c r="H349" s="496">
        <v>0.67774913327250519</v>
      </c>
      <c r="I349" s="496">
        <v>0.56567665049240989</v>
      </c>
      <c r="J349" s="496">
        <v>0.54478114170432412</v>
      </c>
      <c r="K349" s="496">
        <v>1.1823886203644787</v>
      </c>
      <c r="L349" s="496">
        <v>4.6032363065801896</v>
      </c>
      <c r="M349" s="496">
        <v>1.7302478760130144</v>
      </c>
      <c r="N349" s="496">
        <v>1.2350493735928381</v>
      </c>
      <c r="O349" s="497">
        <v>0.88557900117279287</v>
      </c>
      <c r="P349" s="496">
        <v>0.37852361180730426</v>
      </c>
      <c r="Q349" s="497">
        <v>0.40752780718418063</v>
      </c>
      <c r="R349" s="497">
        <v>0.66601781539527305</v>
      </c>
      <c r="S349" s="497">
        <v>0.85296699037960788</v>
      </c>
      <c r="T349" s="497">
        <v>0.81203200494992789</v>
      </c>
      <c r="U349" s="496">
        <v>0.55164822390234469</v>
      </c>
      <c r="V349" s="496">
        <v>1.233861243842822</v>
      </c>
      <c r="W349" s="496">
        <v>1.0573788441529364</v>
      </c>
    </row>
    <row r="350" spans="2:23">
      <c r="B350" s="419" t="s">
        <v>741</v>
      </c>
      <c r="C350" s="496">
        <v>0.38848478825639227</v>
      </c>
      <c r="D350" s="496">
        <v>0.5250254254126272</v>
      </c>
      <c r="E350" s="496">
        <v>0.25205697661725701</v>
      </c>
      <c r="F350" s="496">
        <v>1.8998720528733666</v>
      </c>
      <c r="G350" s="496">
        <v>0.47111639696921892</v>
      </c>
      <c r="H350" s="496">
        <v>0.38708151664001794</v>
      </c>
      <c r="I350" s="496">
        <v>1.9820090352288944</v>
      </c>
      <c r="J350" s="496">
        <v>2.8351018985755916</v>
      </c>
      <c r="K350" s="496">
        <v>2.376732975219507</v>
      </c>
      <c r="L350" s="496">
        <v>2.1689710157439062</v>
      </c>
      <c r="M350" s="496">
        <v>2.0818084128815308</v>
      </c>
      <c r="N350" s="496">
        <v>0.46046610157075402</v>
      </c>
      <c r="O350" s="497">
        <v>0.61403551566424619</v>
      </c>
      <c r="P350" s="496">
        <v>1.068935132114363</v>
      </c>
      <c r="Q350" s="497">
        <v>0.91178240541608502</v>
      </c>
      <c r="R350" s="497">
        <v>1.1481188246921448</v>
      </c>
      <c r="S350" s="497">
        <v>0.74765934975524317</v>
      </c>
      <c r="T350" s="497">
        <v>1.1359832518124553</v>
      </c>
      <c r="U350" s="496">
        <v>2.5093320300384478</v>
      </c>
      <c r="V350" s="496">
        <v>2.6430777419710632</v>
      </c>
      <c r="W350" s="496">
        <v>1.4075600511017163</v>
      </c>
    </row>
    <row r="351" spans="2:23">
      <c r="B351" s="419" t="s">
        <v>389</v>
      </c>
      <c r="C351" s="496">
        <v>1.1176915980636071</v>
      </c>
      <c r="D351" s="496">
        <v>3.0015413292535404</v>
      </c>
      <c r="E351" s="496">
        <v>0.38541455527000296</v>
      </c>
      <c r="F351" s="496">
        <v>1.0200098860963871</v>
      </c>
      <c r="G351" s="496">
        <v>0.46786372288013639</v>
      </c>
      <c r="H351" s="496">
        <v>0.32477383571617763</v>
      </c>
      <c r="I351" s="496">
        <v>1.1758870889624651</v>
      </c>
      <c r="J351" s="496">
        <v>0.23401257636751621</v>
      </c>
      <c r="K351" s="496">
        <v>0.53152261884940899</v>
      </c>
      <c r="L351" s="496">
        <v>0.64851289496725517</v>
      </c>
      <c r="M351" s="496">
        <v>0.72669581433642594</v>
      </c>
      <c r="N351" s="496">
        <v>0.35565290487084567</v>
      </c>
      <c r="O351" s="497">
        <v>0.79658345246227336</v>
      </c>
      <c r="P351" s="496">
        <v>0.63688724633901661</v>
      </c>
      <c r="Q351" s="497">
        <v>1.1182501758475571</v>
      </c>
      <c r="R351" s="497">
        <v>1.1335442182064719</v>
      </c>
      <c r="S351" s="497">
        <v>0.88037322554287623</v>
      </c>
      <c r="T351" s="497">
        <v>0.83882065882471313</v>
      </c>
      <c r="U351" s="496">
        <v>0.82230723056937927</v>
      </c>
      <c r="V351" s="496">
        <v>1.4118454665606035</v>
      </c>
      <c r="W351" s="496">
        <v>1.2153940469134827</v>
      </c>
    </row>
    <row r="352" spans="2:23">
      <c r="B352" s="419" t="s">
        <v>658</v>
      </c>
      <c r="C352" s="495">
        <v>0.19870795643755362</v>
      </c>
      <c r="D352" s="495">
        <v>0.17253156043945914</v>
      </c>
      <c r="E352" s="495">
        <v>0.25234022648562865</v>
      </c>
      <c r="F352" s="495">
        <v>0.23490822839979716</v>
      </c>
      <c r="G352" s="495">
        <v>0.28256622477304849</v>
      </c>
      <c r="H352" s="495">
        <v>0.23984953300761039</v>
      </c>
      <c r="I352" s="495">
        <v>0.34020983350196315</v>
      </c>
      <c r="J352" s="496">
        <v>0.22853781639829421</v>
      </c>
      <c r="K352" s="496">
        <v>0.39739682276910582</v>
      </c>
      <c r="L352" s="496">
        <v>0.5946561624297052</v>
      </c>
      <c r="M352" s="496">
        <v>0.43062109816598371</v>
      </c>
      <c r="N352" s="496">
        <v>1.2789344074022178</v>
      </c>
      <c r="O352" s="497">
        <v>1.2542839155193497</v>
      </c>
      <c r="P352" s="496">
        <v>0.25681349235946116</v>
      </c>
      <c r="Q352" s="497">
        <v>0.46499659374911062</v>
      </c>
      <c r="R352" s="497">
        <v>0.42383847545590148</v>
      </c>
      <c r="S352" s="497">
        <v>0.65665679153827217</v>
      </c>
      <c r="T352" s="497">
        <v>0.31197302598546367</v>
      </c>
      <c r="U352" s="496">
        <v>0.31146034254510563</v>
      </c>
      <c r="V352" s="496">
        <v>0.39633027694226364</v>
      </c>
      <c r="W352" s="496">
        <v>0.95987035178526736</v>
      </c>
    </row>
    <row r="353" spans="2:23">
      <c r="B353" s="419" t="s">
        <v>513</v>
      </c>
      <c r="C353" s="496">
        <v>3.0883821278453318</v>
      </c>
      <c r="D353" s="496">
        <v>1.868563227989946</v>
      </c>
      <c r="E353" s="496">
        <v>0.88290046158461943</v>
      </c>
      <c r="F353" s="496">
        <v>8.9084792301539348</v>
      </c>
      <c r="G353" s="496">
        <v>1.7525322740437979</v>
      </c>
      <c r="H353" s="496">
        <v>2.9218158663987381</v>
      </c>
      <c r="I353" s="496">
        <v>1.4131547176760513</v>
      </c>
      <c r="J353" s="496">
        <v>0.93112958246177591</v>
      </c>
      <c r="K353" s="496">
        <v>1.1333508523516385</v>
      </c>
      <c r="L353" s="496">
        <v>1.0298344478821542</v>
      </c>
      <c r="M353" s="496">
        <v>0.51561756069153342</v>
      </c>
      <c r="N353" s="496">
        <v>1.4790176739615286</v>
      </c>
      <c r="O353" s="497">
        <v>1.0898784558141446</v>
      </c>
      <c r="P353" s="496">
        <v>1.0417374113912554</v>
      </c>
      <c r="Q353" s="497">
        <v>3.4081343584319734</v>
      </c>
      <c r="R353" s="497">
        <v>1.0113143352725698</v>
      </c>
      <c r="S353" s="497">
        <v>0.93457846767174879</v>
      </c>
      <c r="T353" s="497">
        <v>1.2702846054173569</v>
      </c>
      <c r="U353" s="496">
        <v>1.5844879638334695</v>
      </c>
      <c r="V353" s="496">
        <v>1.5033465787842464</v>
      </c>
      <c r="W353" s="496">
        <v>1.7299157835815979</v>
      </c>
    </row>
    <row r="354" spans="2:23">
      <c r="B354" s="419" t="s">
        <v>742</v>
      </c>
      <c r="C354" s="496">
        <v>0.35975136290852133</v>
      </c>
      <c r="D354" s="496">
        <v>0.13198260091382083</v>
      </c>
      <c r="E354" s="496">
        <v>0.27047529930812608</v>
      </c>
      <c r="F354" s="496">
        <v>0.32182005355403803</v>
      </c>
      <c r="G354" s="496">
        <v>9.5930933290612086E-2</v>
      </c>
      <c r="H354" s="496">
        <v>6.4132732311291643E-2</v>
      </c>
      <c r="I354" s="496">
        <v>8.2324254970639027E-2</v>
      </c>
      <c r="J354" s="496">
        <v>0.2988203208766817</v>
      </c>
      <c r="K354" s="496">
        <v>0.41689829225130526</v>
      </c>
      <c r="L354" s="496">
        <v>8.1072432340029615E-2</v>
      </c>
      <c r="M354" s="496">
        <v>7.7431768810683921E-2</v>
      </c>
      <c r="N354" s="496">
        <v>2.1716912082108033</v>
      </c>
      <c r="O354" s="497">
        <v>0.12393132166609241</v>
      </c>
      <c r="P354" s="496">
        <v>0.39841500708975425</v>
      </c>
      <c r="Q354" s="497">
        <v>0.30081641822162525</v>
      </c>
      <c r="R354" s="497">
        <v>0.62394241961228414</v>
      </c>
      <c r="S354" s="497">
        <v>0.33081290936771995</v>
      </c>
      <c r="T354" s="497">
        <v>0.561386935300624</v>
      </c>
      <c r="U354" s="496">
        <v>0.61168995160535833</v>
      </c>
      <c r="V354" s="496">
        <v>0.5692920652952308</v>
      </c>
      <c r="W354" s="496">
        <v>0.5537741225124132</v>
      </c>
    </row>
    <row r="355" spans="2:23">
      <c r="B355" s="419" t="s">
        <v>743</v>
      </c>
      <c r="C355" s="496">
        <v>0.39482535102126409</v>
      </c>
      <c r="D355" s="496">
        <v>1.5071092978829432</v>
      </c>
      <c r="E355" s="496">
        <v>2.2632691263670823</v>
      </c>
      <c r="F355" s="496">
        <v>0.60903797652981484</v>
      </c>
      <c r="G355" s="496">
        <v>0.17084736231012557</v>
      </c>
      <c r="H355" s="496">
        <v>0.57781005053495571</v>
      </c>
      <c r="I355" s="496">
        <v>0.73765592631773125</v>
      </c>
      <c r="J355" s="496">
        <v>0.62966543608730763</v>
      </c>
      <c r="K355" s="496">
        <v>0.48777447287702891</v>
      </c>
      <c r="L355" s="496">
        <v>0.94704467071519494</v>
      </c>
      <c r="M355" s="496">
        <v>0.73375391511248866</v>
      </c>
      <c r="N355" s="496">
        <v>0.63007924890591127</v>
      </c>
      <c r="O355" s="497">
        <v>0.50859653652704329</v>
      </c>
      <c r="P355" s="496">
        <v>0.29218272409049756</v>
      </c>
      <c r="Q355" s="497">
        <v>0.63022216539440601</v>
      </c>
      <c r="R355" s="497">
        <v>0.27942953484737404</v>
      </c>
      <c r="S355" s="497">
        <v>0.23148029368565406</v>
      </c>
      <c r="T355" s="497">
        <v>0.6457405578765637</v>
      </c>
      <c r="U355" s="496">
        <v>0.90431637563569434</v>
      </c>
      <c r="V355" s="496">
        <v>1.2183857783178669</v>
      </c>
      <c r="W355" s="496">
        <v>1.5114930051233424</v>
      </c>
    </row>
    <row r="356" spans="2:23">
      <c r="B356" s="419" t="s">
        <v>390</v>
      </c>
      <c r="C356" s="496">
        <v>0.63392234788321222</v>
      </c>
      <c r="D356" s="496">
        <v>0.46808931532167863</v>
      </c>
      <c r="E356" s="496">
        <v>0.5790866527691455</v>
      </c>
      <c r="F356" s="496">
        <v>1.2669724306310122</v>
      </c>
      <c r="G356" s="496">
        <v>0.57326413476880311</v>
      </c>
      <c r="H356" s="496">
        <v>0.94685737825623473</v>
      </c>
      <c r="I356" s="496">
        <v>1.4071791735133963</v>
      </c>
      <c r="J356" s="496">
        <v>1.4172386960006031</v>
      </c>
      <c r="K356" s="496">
        <v>1.0302400716150841</v>
      </c>
      <c r="L356" s="496">
        <v>1.4186422042157363</v>
      </c>
      <c r="M356" s="496">
        <v>1.7099606457084677</v>
      </c>
      <c r="N356" s="496">
        <v>1.6715263908844331</v>
      </c>
      <c r="O356" s="497">
        <v>1.2475067009264404</v>
      </c>
      <c r="P356" s="496">
        <v>1.0728093161888179</v>
      </c>
      <c r="Q356" s="497">
        <v>1.457709491049654</v>
      </c>
      <c r="R356" s="497">
        <v>1.7310846359613252</v>
      </c>
      <c r="S356" s="497">
        <v>1.6171622070930871</v>
      </c>
      <c r="T356" s="497">
        <v>1.7264633742429598</v>
      </c>
      <c r="U356" s="496">
        <v>2.657687136474308</v>
      </c>
      <c r="V356" s="496">
        <v>2.6526327409306805</v>
      </c>
      <c r="W356" s="496">
        <v>2.8081901392126647</v>
      </c>
    </row>
    <row r="357" spans="2:23">
      <c r="B357" s="419" t="s">
        <v>744</v>
      </c>
      <c r="C357" s="495">
        <v>0.72996446305250406</v>
      </c>
      <c r="D357" s="495">
        <v>1.0304038317281978</v>
      </c>
      <c r="E357" s="495">
        <v>0.8720342885092105</v>
      </c>
      <c r="F357" s="495">
        <v>0.68565183439983435</v>
      </c>
      <c r="G357" s="495">
        <v>0.46253550171606472</v>
      </c>
      <c r="H357" s="495">
        <v>0.57203326016666234</v>
      </c>
      <c r="I357" s="495">
        <v>1.2220302027342589</v>
      </c>
      <c r="J357" s="496">
        <v>0.38685873795831149</v>
      </c>
      <c r="K357" s="496">
        <v>0.37510433473611982</v>
      </c>
      <c r="L357" s="496">
        <v>0.71995355225082269</v>
      </c>
      <c r="M357" s="496">
        <v>0.31412609747082093</v>
      </c>
      <c r="N357" s="496">
        <v>8.6325141789597257E-2</v>
      </c>
      <c r="O357" s="497">
        <v>0.10335324266620673</v>
      </c>
      <c r="P357" s="496">
        <v>0.20183433493513914</v>
      </c>
      <c r="Q357" s="497">
        <v>0.35201929616063693</v>
      </c>
      <c r="R357" s="497">
        <v>0.73248645253972122</v>
      </c>
      <c r="S357" s="497">
        <v>0.55134103089066822</v>
      </c>
      <c r="T357" s="497">
        <v>0.20407141902742029</v>
      </c>
      <c r="U357" s="496">
        <v>0.12459577653421781</v>
      </c>
      <c r="V357" s="496">
        <v>0.25123467258787219</v>
      </c>
      <c r="W357" s="496">
        <v>0.23149030516153676</v>
      </c>
    </row>
    <row r="358" spans="2:23">
      <c r="B358" s="419" t="s">
        <v>745</v>
      </c>
      <c r="C358" s="496">
        <v>0.68038792039608964</v>
      </c>
      <c r="D358" s="496">
        <v>4.0457200263263227</v>
      </c>
      <c r="E358" s="496">
        <v>1.7517800546848403</v>
      </c>
      <c r="F358" s="496">
        <v>5.4625879622717184</v>
      </c>
      <c r="G358" s="496">
        <v>1.8685825704499444</v>
      </c>
      <c r="H358" s="496">
        <v>1.1248836763677255</v>
      </c>
      <c r="I358" s="496">
        <v>1.3808233897946181</v>
      </c>
      <c r="J358" s="496">
        <v>0.79274427154867266</v>
      </c>
      <c r="K358" s="496">
        <v>0.76150112101928913</v>
      </c>
      <c r="L358" s="496">
        <v>0.40839303125258469</v>
      </c>
      <c r="M358" s="496">
        <v>1.3310633278511363</v>
      </c>
      <c r="N358" s="496">
        <v>2.2931996079232455</v>
      </c>
      <c r="O358" s="497">
        <v>1.6840504254876192</v>
      </c>
      <c r="P358" s="496">
        <v>2.0523820786201519</v>
      </c>
      <c r="Q358" s="497">
        <v>0.55204788983324182</v>
      </c>
      <c r="R358" s="497">
        <v>0.88752815673540453</v>
      </c>
      <c r="S358" s="497">
        <v>0.25852193604242663</v>
      </c>
      <c r="T358" s="496">
        <v>0.20395204419334456</v>
      </c>
      <c r="U358" s="496">
        <v>0.86199609123490051</v>
      </c>
      <c r="V358" s="496">
        <v>1.5881629741182954</v>
      </c>
      <c r="W358" s="496">
        <v>0.85145676505064083</v>
      </c>
    </row>
    <row r="359" spans="2:23">
      <c r="B359" s="418"/>
      <c r="C359" s="500"/>
      <c r="D359" s="500"/>
      <c r="E359" s="500"/>
      <c r="F359" s="500"/>
      <c r="G359" s="500"/>
      <c r="H359" s="500"/>
      <c r="I359" s="500"/>
      <c r="J359" s="500"/>
      <c r="K359" s="500"/>
      <c r="L359" s="500"/>
      <c r="M359" s="500"/>
      <c r="N359" s="500"/>
      <c r="O359" s="501"/>
      <c r="P359" s="500"/>
      <c r="Q359" s="501"/>
      <c r="R359" s="501"/>
      <c r="S359" s="501"/>
      <c r="T359" s="500"/>
      <c r="U359" s="483"/>
      <c r="V359" s="483"/>
      <c r="W359" s="483"/>
    </row>
    <row r="360" spans="2:23">
      <c r="B360" s="327" t="s">
        <v>2</v>
      </c>
      <c r="C360" s="498">
        <f>SUM(C338:C358)</f>
        <v>23.286568157259662</v>
      </c>
      <c r="D360" s="498">
        <f t="shared" ref="D360:U360" si="26">SUM(D338:D358)</f>
        <v>34.108897161377946</v>
      </c>
      <c r="E360" s="498">
        <f t="shared" si="26"/>
        <v>20.223010280342418</v>
      </c>
      <c r="F360" s="498">
        <f t="shared" si="26"/>
        <v>38.516846926345778</v>
      </c>
      <c r="G360" s="498">
        <f t="shared" si="26"/>
        <v>21.310281205453258</v>
      </c>
      <c r="H360" s="498">
        <f t="shared" si="26"/>
        <v>17.660464706410387</v>
      </c>
      <c r="I360" s="498">
        <f t="shared" si="26"/>
        <v>23.372407911139664</v>
      </c>
      <c r="J360" s="498">
        <f t="shared" si="26"/>
        <v>20.349060729010336</v>
      </c>
      <c r="K360" s="498">
        <f t="shared" si="26"/>
        <v>18.04010262938376</v>
      </c>
      <c r="L360" s="498">
        <f t="shared" si="26"/>
        <v>22.140013946360732</v>
      </c>
      <c r="M360" s="498">
        <f t="shared" si="26"/>
        <v>22.652835501782203</v>
      </c>
      <c r="N360" s="498">
        <f t="shared" si="26"/>
        <v>25.125912595903049</v>
      </c>
      <c r="O360" s="498">
        <f t="shared" si="26"/>
        <v>23.772398841635795</v>
      </c>
      <c r="P360" s="498">
        <f t="shared" si="26"/>
        <v>20.16629659093439</v>
      </c>
      <c r="Q360" s="498">
        <f t="shared" si="26"/>
        <v>20.437940893854719</v>
      </c>
      <c r="R360" s="498">
        <f t="shared" si="26"/>
        <v>21.128713660631412</v>
      </c>
      <c r="S360" s="498">
        <f t="shared" si="26"/>
        <v>19.364780095876046</v>
      </c>
      <c r="T360" s="498">
        <f t="shared" si="26"/>
        <v>20.335855102693056</v>
      </c>
      <c r="U360" s="498">
        <f t="shared" si="26"/>
        <v>25.890840218494958</v>
      </c>
      <c r="V360" s="498">
        <f t="shared" ref="V360:W360" si="27">SUM(V338:V358)</f>
        <v>31.183878794816419</v>
      </c>
      <c r="W360" s="499">
        <f t="shared" si="27"/>
        <v>25.196573383644818</v>
      </c>
    </row>
    <row r="361" spans="2:23">
      <c r="B361" s="187" t="s">
        <v>682</v>
      </c>
    </row>
    <row r="362" spans="2:23">
      <c r="B362" s="197" t="s">
        <v>806</v>
      </c>
    </row>
    <row r="363" spans="2:23">
      <c r="B363" s="197" t="s">
        <v>746</v>
      </c>
    </row>
    <row r="364" spans="2:23">
      <c r="B364" s="197"/>
    </row>
    <row r="365" spans="2:23">
      <c r="B365" s="197"/>
    </row>
    <row r="366" spans="2:23">
      <c r="B366" s="185"/>
    </row>
    <row r="369" spans="2:23">
      <c r="B369" s="186" t="s">
        <v>161</v>
      </c>
      <c r="C369" s="186"/>
      <c r="D369" s="191"/>
      <c r="E369" s="191"/>
      <c r="F369" s="191"/>
      <c r="G369" s="191"/>
      <c r="H369" s="191"/>
      <c r="I369" s="191"/>
      <c r="J369" s="216"/>
      <c r="K369" s="216"/>
    </row>
    <row r="370" spans="2:23">
      <c r="B370" s="262" t="s">
        <v>215</v>
      </c>
      <c r="C370" s="262"/>
      <c r="D370" s="244"/>
      <c r="E370" s="244"/>
      <c r="F370" s="191"/>
      <c r="G370" s="191"/>
      <c r="H370" s="191"/>
      <c r="I370" s="191"/>
      <c r="J370" s="216"/>
      <c r="K370" s="216"/>
    </row>
    <row r="371" spans="2:23">
      <c r="B371" s="329" t="s">
        <v>223</v>
      </c>
      <c r="C371" s="329"/>
      <c r="D371" s="330"/>
      <c r="E371" s="328"/>
      <c r="F371" s="191"/>
      <c r="G371" s="191"/>
      <c r="H371" s="191"/>
      <c r="I371" s="191"/>
      <c r="J371" s="216"/>
      <c r="K371" s="216"/>
    </row>
    <row r="372" spans="2:23">
      <c r="B372" s="1" t="s">
        <v>787</v>
      </c>
      <c r="C372" s="185"/>
      <c r="D372" s="191"/>
      <c r="E372" s="191"/>
      <c r="F372" s="191"/>
      <c r="G372" s="191"/>
      <c r="H372" s="191"/>
      <c r="I372" s="191"/>
      <c r="J372" s="216"/>
      <c r="K372" s="216"/>
      <c r="M372" s="216"/>
      <c r="N372" s="219"/>
      <c r="O372" s="388" t="s">
        <v>182</v>
      </c>
      <c r="P372" s="219"/>
    </row>
    <row r="373" spans="2:23">
      <c r="B373" s="2" t="s">
        <v>788</v>
      </c>
      <c r="C373" s="185"/>
      <c r="D373" s="191"/>
      <c r="E373" s="191"/>
      <c r="F373" s="191"/>
      <c r="G373" s="191"/>
      <c r="H373" s="191"/>
      <c r="I373" s="191"/>
      <c r="J373" s="216"/>
      <c r="K373" s="216"/>
    </row>
    <row r="374" spans="2:23">
      <c r="B374" s="325" t="s">
        <v>214</v>
      </c>
      <c r="C374" s="326">
        <v>2001</v>
      </c>
      <c r="D374" s="326">
        <v>2002</v>
      </c>
      <c r="E374" s="326">
        <v>2003</v>
      </c>
      <c r="F374" s="326">
        <v>2004</v>
      </c>
      <c r="G374" s="326">
        <v>2005</v>
      </c>
      <c r="H374" s="326">
        <v>2006</v>
      </c>
      <c r="I374" s="326">
        <v>2007</v>
      </c>
      <c r="J374" s="326">
        <v>2008</v>
      </c>
      <c r="K374" s="326">
        <v>2009</v>
      </c>
      <c r="L374" s="326">
        <v>2010</v>
      </c>
      <c r="M374" s="326">
        <v>2011</v>
      </c>
      <c r="N374" s="326">
        <v>2012</v>
      </c>
      <c r="O374" s="326">
        <v>2013</v>
      </c>
      <c r="P374" s="326">
        <v>2014</v>
      </c>
      <c r="Q374" s="326">
        <v>2015</v>
      </c>
      <c r="R374" s="326">
        <v>2016</v>
      </c>
      <c r="S374" s="326">
        <v>2017</v>
      </c>
      <c r="T374" s="326">
        <v>2018</v>
      </c>
      <c r="U374" s="326">
        <v>2019</v>
      </c>
      <c r="V374" s="326">
        <v>2020</v>
      </c>
      <c r="W374" s="333">
        <v>2021</v>
      </c>
    </row>
    <row r="375" spans="2:23">
      <c r="B375" s="323" t="s">
        <v>582</v>
      </c>
      <c r="C375" s="496">
        <v>0</v>
      </c>
      <c r="D375" s="496">
        <v>0</v>
      </c>
      <c r="E375" s="496">
        <v>0</v>
      </c>
      <c r="F375" s="496">
        <v>0</v>
      </c>
      <c r="G375" s="496">
        <v>0.35074122443051192</v>
      </c>
      <c r="H375" s="496">
        <v>0.3045398352753354</v>
      </c>
      <c r="I375" s="496">
        <v>0.35064722659814102</v>
      </c>
      <c r="J375" s="496">
        <v>0.25844609234200661</v>
      </c>
      <c r="K375" s="496">
        <v>0.26492329065200243</v>
      </c>
      <c r="L375" s="496">
        <v>0.63207386677252408</v>
      </c>
      <c r="M375" s="496">
        <v>0.59071942948831402</v>
      </c>
      <c r="N375" s="496">
        <v>0.39545690956517471</v>
      </c>
      <c r="O375" s="497">
        <v>0.61872545928036449</v>
      </c>
      <c r="P375" s="496">
        <v>0.95466294362286097</v>
      </c>
      <c r="Q375" s="497">
        <v>0.94525213433003774</v>
      </c>
      <c r="R375" s="497">
        <v>1.1983242375098755</v>
      </c>
      <c r="S375" s="497">
        <v>0.67592730333281881</v>
      </c>
      <c r="T375" s="496">
        <v>0.567613541577356</v>
      </c>
      <c r="U375" s="496">
        <v>0.72537018713043599</v>
      </c>
      <c r="V375" s="496">
        <v>0.2611441309513024</v>
      </c>
      <c r="W375" s="496">
        <v>0.68445960988844545</v>
      </c>
    </row>
    <row r="376" spans="2:23">
      <c r="B376" s="323" t="s">
        <v>374</v>
      </c>
      <c r="C376" s="496">
        <v>0.44732919030720597</v>
      </c>
      <c r="D376" s="496">
        <v>0.28210119319898419</v>
      </c>
      <c r="E376" s="496">
        <v>0.41602678479427335</v>
      </c>
      <c r="F376" s="496">
        <v>0.43876818834873249</v>
      </c>
      <c r="G376" s="496">
        <v>0.43839292175848954</v>
      </c>
      <c r="H376" s="496">
        <v>0.34972737638934398</v>
      </c>
      <c r="I376" s="496">
        <v>0.64808560682063565</v>
      </c>
      <c r="J376" s="496">
        <v>0.50629015283948786</v>
      </c>
      <c r="K376" s="496">
        <v>0.56430401135093866</v>
      </c>
      <c r="L376" s="496">
        <v>0.52274290249996713</v>
      </c>
      <c r="M376" s="496">
        <v>0.29153889247365056</v>
      </c>
      <c r="N376" s="496">
        <v>0.38508456936045138</v>
      </c>
      <c r="O376" s="497">
        <v>0.46169726625837954</v>
      </c>
      <c r="P376" s="496">
        <v>0.31759706025368212</v>
      </c>
      <c r="Q376" s="497">
        <v>0.47454033504704146</v>
      </c>
      <c r="R376" s="497">
        <v>0.40181822701018755</v>
      </c>
      <c r="S376" s="497">
        <v>0.46454775659637071</v>
      </c>
      <c r="T376" s="496">
        <v>0.72065795846529557</v>
      </c>
      <c r="U376" s="496">
        <v>0.72535887697272361</v>
      </c>
      <c r="V376" s="496">
        <v>1.8110312605975223</v>
      </c>
      <c r="W376" s="496">
        <v>0.55062953494804223</v>
      </c>
    </row>
    <row r="377" spans="2:23">
      <c r="B377" s="323" t="s">
        <v>375</v>
      </c>
      <c r="C377" s="496">
        <v>5.0319042836798094</v>
      </c>
      <c r="D377" s="496">
        <v>3.462148679202131</v>
      </c>
      <c r="E377" s="496">
        <v>4.9931109765393655</v>
      </c>
      <c r="F377" s="496">
        <v>5.1274477864776298</v>
      </c>
      <c r="G377" s="496">
        <v>6.459859924497855</v>
      </c>
      <c r="H377" s="496">
        <v>2.3681031972049396</v>
      </c>
      <c r="I377" s="496">
        <v>2.2171864530213869</v>
      </c>
      <c r="J377" s="496">
        <v>1.386246646001732</v>
      </c>
      <c r="K377" s="496">
        <v>0.83408662220550311</v>
      </c>
      <c r="L377" s="496">
        <v>2.0402034356006729</v>
      </c>
      <c r="M377" s="496">
        <v>1.9159494572128983</v>
      </c>
      <c r="N377" s="496">
        <v>2.5772444006543873</v>
      </c>
      <c r="O377" s="497">
        <v>1.5792266776061565</v>
      </c>
      <c r="P377" s="496">
        <v>2.1127442798067029</v>
      </c>
      <c r="Q377" s="497">
        <v>2.2584600307615168</v>
      </c>
      <c r="R377" s="497">
        <v>2.2936453040817528</v>
      </c>
      <c r="S377" s="497">
        <v>1.9624496346140496</v>
      </c>
      <c r="T377" s="496">
        <v>2.0526447950421058</v>
      </c>
      <c r="U377" s="496">
        <v>1.9178700379112956</v>
      </c>
      <c r="V377" s="496">
        <v>1.6226559736184456</v>
      </c>
      <c r="W377" s="496">
        <v>2.5440289725657541</v>
      </c>
    </row>
    <row r="378" spans="2:23">
      <c r="B378" s="323" t="s">
        <v>621</v>
      </c>
      <c r="C378" s="495">
        <v>3.6398235883436247</v>
      </c>
      <c r="D378" s="495">
        <v>3.5467040345749568</v>
      </c>
      <c r="E378" s="495">
        <v>2.391655669829905</v>
      </c>
      <c r="F378" s="495">
        <v>6.4791297454619272</v>
      </c>
      <c r="G378" s="495">
        <v>1.8512437190557223</v>
      </c>
      <c r="H378" s="495">
        <v>1.3531186920314886</v>
      </c>
      <c r="I378" s="495">
        <v>1.245402312824496</v>
      </c>
      <c r="J378" s="496">
        <v>1.3713483977233034</v>
      </c>
      <c r="K378" s="496">
        <v>1.7018984481260475</v>
      </c>
      <c r="L378" s="496">
        <v>1.3308601455751441</v>
      </c>
      <c r="M378" s="496">
        <v>1.1770270116108519</v>
      </c>
      <c r="N378" s="496">
        <v>1.4479278233523603</v>
      </c>
      <c r="O378" s="497">
        <v>0.68180877382726834</v>
      </c>
      <c r="P378" s="496">
        <v>0.93550579749010954</v>
      </c>
      <c r="Q378" s="497">
        <v>0.805332179510726</v>
      </c>
      <c r="R378" s="497">
        <v>1.009018456749144</v>
      </c>
      <c r="S378" s="497">
        <v>1.0750444231349268</v>
      </c>
      <c r="T378" s="497">
        <v>0.83662292493071622</v>
      </c>
      <c r="U378" s="496">
        <v>1.0864274235136739</v>
      </c>
      <c r="V378" s="496">
        <v>1.2107019842845785</v>
      </c>
      <c r="W378" s="496">
        <v>1.54435942550081</v>
      </c>
    </row>
    <row r="379" spans="2:23">
      <c r="B379" s="323" t="s">
        <v>659</v>
      </c>
      <c r="C379" s="496">
        <v>2.4771013670953397</v>
      </c>
      <c r="D379" s="496">
        <v>3.3265440021419259</v>
      </c>
      <c r="E379" s="496">
        <v>3.8278776680319102</v>
      </c>
      <c r="F379" s="496">
        <v>5.27324189292223</v>
      </c>
      <c r="G379" s="496">
        <v>0.65986330348529354</v>
      </c>
      <c r="H379" s="496">
        <v>1.4152222353210062</v>
      </c>
      <c r="I379" s="496">
        <v>1.6815104769258449</v>
      </c>
      <c r="J379" s="496">
        <v>1.7981852763889559</v>
      </c>
      <c r="K379" s="496">
        <v>1.4886137553800369</v>
      </c>
      <c r="L379" s="496">
        <v>1.2390332295450264</v>
      </c>
      <c r="M379" s="496">
        <v>0.6383819161947496</v>
      </c>
      <c r="N379" s="496">
        <v>1.5367195049643632</v>
      </c>
      <c r="O379" s="497">
        <v>1.368390122711076</v>
      </c>
      <c r="P379" s="496">
        <v>2.0164067204690901</v>
      </c>
      <c r="Q379" s="497">
        <v>2.1489827634491898</v>
      </c>
      <c r="R379" s="497">
        <v>2.3720635979120996</v>
      </c>
      <c r="S379" s="497">
        <v>0.87803828774613768</v>
      </c>
      <c r="T379" s="497">
        <v>1.3370283900054931</v>
      </c>
      <c r="U379" s="496">
        <v>2.2415365807978183</v>
      </c>
      <c r="V379" s="496">
        <v>1.5318492366445522</v>
      </c>
      <c r="W379" s="496">
        <v>1.1951953600168583</v>
      </c>
    </row>
    <row r="380" spans="2:23">
      <c r="B380" s="323" t="s">
        <v>376</v>
      </c>
      <c r="C380" s="496">
        <v>3.9878925504548297</v>
      </c>
      <c r="D380" s="496">
        <v>4.3054302033476564</v>
      </c>
      <c r="E380" s="496">
        <v>3.6590147183787729</v>
      </c>
      <c r="F380" s="496">
        <v>6.7151151096802604</v>
      </c>
      <c r="G380" s="496">
        <v>4.0737414942973</v>
      </c>
      <c r="H380" s="496">
        <v>4.2192781081888677</v>
      </c>
      <c r="I380" s="496">
        <v>3.3509195889242096</v>
      </c>
      <c r="J380" s="496">
        <v>2.4134627613986943</v>
      </c>
      <c r="K380" s="496">
        <v>1.0027364143629123</v>
      </c>
      <c r="L380" s="496">
        <v>3.6283435804091879</v>
      </c>
      <c r="M380" s="496">
        <v>2.5275909613214735</v>
      </c>
      <c r="N380" s="496">
        <v>2.5663446833967196</v>
      </c>
      <c r="O380" s="497">
        <v>2.0609938337561493</v>
      </c>
      <c r="P380" s="496">
        <v>0.97706890866696028</v>
      </c>
      <c r="Q380" s="497">
        <v>1.8021550875564405</v>
      </c>
      <c r="R380" s="497">
        <v>1.9210131043817329</v>
      </c>
      <c r="S380" s="497">
        <v>2.1705486919618764</v>
      </c>
      <c r="T380" s="497">
        <v>2.2208727518847442</v>
      </c>
      <c r="U380" s="496">
        <v>1.1437321749432059</v>
      </c>
      <c r="V380" s="496">
        <v>1.2232844374484844</v>
      </c>
      <c r="W380" s="496">
        <v>1.4502964742449986</v>
      </c>
    </row>
    <row r="381" spans="2:23">
      <c r="B381" s="323" t="s">
        <v>660</v>
      </c>
      <c r="C381" s="495">
        <v>9.1161795106111576</v>
      </c>
      <c r="D381" s="495">
        <v>7.8949844963331754</v>
      </c>
      <c r="E381" s="495">
        <v>5.1140303453472393</v>
      </c>
      <c r="F381" s="495">
        <v>6.2858181697231785</v>
      </c>
      <c r="G381" s="495">
        <v>5.8905206394111413</v>
      </c>
      <c r="H381" s="495">
        <v>7.666334014038946</v>
      </c>
      <c r="I381" s="495">
        <v>7.511166114193859</v>
      </c>
      <c r="J381" s="496">
        <v>8.1785210882429897</v>
      </c>
      <c r="K381" s="496">
        <v>7.118041115719234</v>
      </c>
      <c r="L381" s="496">
        <v>6.4323638626839026</v>
      </c>
      <c r="M381" s="496">
        <v>6.351127885972601</v>
      </c>
      <c r="N381" s="496">
        <v>8.2905395858382711</v>
      </c>
      <c r="O381" s="497">
        <v>4.7053860473188527</v>
      </c>
      <c r="P381" s="496">
        <v>2.4242768833062875</v>
      </c>
      <c r="Q381" s="497">
        <v>4.2152047284870049</v>
      </c>
      <c r="R381" s="497">
        <v>8.453889769850468</v>
      </c>
      <c r="S381" s="497">
        <v>5.9536983630685807</v>
      </c>
      <c r="T381" s="497">
        <v>5.0652901117618683</v>
      </c>
      <c r="U381" s="496">
        <v>5.8677083516043105</v>
      </c>
      <c r="V381" s="496">
        <v>11.61588810884678</v>
      </c>
      <c r="W381" s="496">
        <v>4.1983430202694692</v>
      </c>
    </row>
    <row r="382" spans="2:23">
      <c r="B382" s="323" t="s">
        <v>580</v>
      </c>
      <c r="C382" s="496">
        <v>0.44895929274404073</v>
      </c>
      <c r="D382" s="496">
        <v>0.40234314527063469</v>
      </c>
      <c r="E382" s="496">
        <v>0.35592116272580088</v>
      </c>
      <c r="F382" s="496">
        <v>0.17061968580366405</v>
      </c>
      <c r="G382" s="496">
        <v>0.25388891874168179</v>
      </c>
      <c r="H382" s="496">
        <v>0.23714090081488204</v>
      </c>
      <c r="I382" s="496">
        <v>1.0649884211646456</v>
      </c>
      <c r="J382" s="496">
        <v>0.72623310638330441</v>
      </c>
      <c r="K382" s="496">
        <v>0.88164091868879402</v>
      </c>
      <c r="L382" s="496">
        <v>0.36870994051661954</v>
      </c>
      <c r="M382" s="496">
        <v>0.29347762578797187</v>
      </c>
      <c r="N382" s="496">
        <v>0.61933053439293628</v>
      </c>
      <c r="O382" s="497">
        <v>0.68554524830900132</v>
      </c>
      <c r="P382" s="496">
        <v>0.3567209073578157</v>
      </c>
      <c r="Q382" s="497">
        <v>0.88763273241788021</v>
      </c>
      <c r="R382" s="497">
        <v>0.4791077675262298</v>
      </c>
      <c r="S382" s="497">
        <v>0.72819497833676694</v>
      </c>
      <c r="T382" s="497">
        <v>0.29805157778446356</v>
      </c>
      <c r="U382" s="496">
        <v>0.92288464391771652</v>
      </c>
      <c r="V382" s="496">
        <v>0.98673331715999657</v>
      </c>
      <c r="W382" s="496">
        <v>1.169331922767922</v>
      </c>
    </row>
    <row r="383" spans="2:23">
      <c r="B383" s="323" t="s">
        <v>379</v>
      </c>
      <c r="C383" s="496">
        <v>7.3766229655527571</v>
      </c>
      <c r="D383" s="496">
        <v>10.706882699352668</v>
      </c>
      <c r="E383" s="496">
        <v>7.170491661569443</v>
      </c>
      <c r="F383" s="496">
        <v>10.044843797234167</v>
      </c>
      <c r="G383" s="496">
        <v>5.2513832965277523</v>
      </c>
      <c r="H383" s="496">
        <v>4.9793129890755621</v>
      </c>
      <c r="I383" s="496">
        <v>7.7052906965753376</v>
      </c>
      <c r="J383" s="496">
        <v>6.126934371840524</v>
      </c>
      <c r="K383" s="496">
        <v>6.3344353179663733</v>
      </c>
      <c r="L383" s="496">
        <v>6.2427081988964792</v>
      </c>
      <c r="M383" s="496">
        <v>6.224400562922801</v>
      </c>
      <c r="N383" s="496">
        <v>7.1228793530757422</v>
      </c>
      <c r="O383" s="497">
        <v>7.5621259024491945</v>
      </c>
      <c r="P383" s="496">
        <v>10.602901250518478</v>
      </c>
      <c r="Q383" s="497">
        <v>10.351423085047951</v>
      </c>
      <c r="R383" s="497">
        <v>6.4014771805585937</v>
      </c>
      <c r="S383" s="497">
        <v>5.767474077324013</v>
      </c>
      <c r="T383" s="497">
        <v>9.5436712860469015</v>
      </c>
      <c r="U383" s="496">
        <v>11.935101617378352</v>
      </c>
      <c r="V383" s="496">
        <v>9.2969750110864116</v>
      </c>
      <c r="W383" s="496">
        <v>6.191172282587222</v>
      </c>
    </row>
    <row r="384" spans="2:23">
      <c r="B384" s="323" t="s">
        <v>747</v>
      </c>
      <c r="C384" s="496">
        <v>6.5413064360896014</v>
      </c>
      <c r="D384" s="496">
        <v>7.2263089944200392</v>
      </c>
      <c r="E384" s="496">
        <v>6.5419920692628555</v>
      </c>
      <c r="F384" s="496">
        <v>7.9113464739104691</v>
      </c>
      <c r="G384" s="496">
        <v>10.662777173244242</v>
      </c>
      <c r="H384" s="496">
        <v>8.0596432519409849</v>
      </c>
      <c r="I384" s="496">
        <v>7.4923323574891585</v>
      </c>
      <c r="J384" s="496">
        <v>1.5146908814447568</v>
      </c>
      <c r="K384" s="496">
        <v>1.5555173704194196</v>
      </c>
      <c r="L384" s="496">
        <v>6.4194527133972059</v>
      </c>
      <c r="M384" s="496">
        <v>4.3201348061465952</v>
      </c>
      <c r="N384" s="496">
        <v>8.0929715748789803</v>
      </c>
      <c r="O384" s="497">
        <v>8.3371145414031531</v>
      </c>
      <c r="P384" s="496">
        <v>6.3141681471389202</v>
      </c>
      <c r="Q384" s="497">
        <v>5.7890953908489298</v>
      </c>
      <c r="R384" s="497">
        <v>7.8445701589830383</v>
      </c>
      <c r="S384" s="497">
        <v>7.0757209311466198</v>
      </c>
      <c r="T384" s="497">
        <v>6.4557139863616948</v>
      </c>
      <c r="U384" s="496">
        <v>6.522527180505012</v>
      </c>
      <c r="V384" s="496">
        <v>6.8278295060447363</v>
      </c>
      <c r="W384" s="496">
        <v>6.7736047545668869</v>
      </c>
    </row>
    <row r="385" spans="2:23">
      <c r="B385" s="323" t="s">
        <v>661</v>
      </c>
      <c r="C385" s="495">
        <v>1.2150691727410101</v>
      </c>
      <c r="D385" s="495">
        <v>0.5558313659707681</v>
      </c>
      <c r="E385" s="495">
        <v>0.17292404464091629</v>
      </c>
      <c r="F385" s="495">
        <v>0.37299772640990003</v>
      </c>
      <c r="G385" s="495">
        <v>0.17039815227967767</v>
      </c>
      <c r="H385" s="495">
        <v>1.8596542398842244</v>
      </c>
      <c r="I385" s="495">
        <v>1.3022861051986656</v>
      </c>
      <c r="J385" s="496">
        <v>0.84261002801933582</v>
      </c>
      <c r="K385" s="496">
        <v>2.3890833511746483</v>
      </c>
      <c r="L385" s="496">
        <v>1.3771374854398366</v>
      </c>
      <c r="M385" s="496">
        <v>1.3509401537495642</v>
      </c>
      <c r="N385" s="496">
        <v>0.7773974070759061</v>
      </c>
      <c r="O385" s="497">
        <v>0.92068043854450765</v>
      </c>
      <c r="P385" s="496">
        <v>0.57679292944310534</v>
      </c>
      <c r="Q385" s="497">
        <v>0.97336055267637378</v>
      </c>
      <c r="R385" s="497">
        <v>0.93219372202450823</v>
      </c>
      <c r="S385" s="497">
        <v>0.84431806779883178</v>
      </c>
      <c r="T385" s="497">
        <v>1.0506291674178523</v>
      </c>
      <c r="U385" s="496">
        <v>1.0121937230159679</v>
      </c>
      <c r="V385" s="496">
        <v>0.83980459311614508</v>
      </c>
      <c r="W385" s="496">
        <v>0.82780334531852973</v>
      </c>
    </row>
    <row r="386" spans="2:23">
      <c r="B386" s="323" t="s">
        <v>748</v>
      </c>
      <c r="C386" s="496">
        <v>0</v>
      </c>
      <c r="D386" s="496">
        <v>0</v>
      </c>
      <c r="E386" s="496">
        <v>0</v>
      </c>
      <c r="F386" s="496">
        <v>7.7937980245672278E-3</v>
      </c>
      <c r="G386" s="496">
        <v>0.84297049283078151</v>
      </c>
      <c r="H386" s="496">
        <v>1.3967584433210809</v>
      </c>
      <c r="I386" s="496">
        <v>1.1584167508847261</v>
      </c>
      <c r="J386" s="496">
        <v>1.3343275507942767</v>
      </c>
      <c r="K386" s="496">
        <v>1.5906761211413809</v>
      </c>
      <c r="L386" s="496">
        <v>1.5706139086484148</v>
      </c>
      <c r="M386" s="496">
        <v>1.1948026524508695</v>
      </c>
      <c r="N386" s="496">
        <v>0.79313716729459183</v>
      </c>
      <c r="O386" s="497">
        <v>2.773134883891216</v>
      </c>
      <c r="P386" s="496">
        <v>1.0821558625405829</v>
      </c>
      <c r="Q386" s="497">
        <v>1.8141766378856807</v>
      </c>
      <c r="R386" s="497">
        <v>1.5463504357490758</v>
      </c>
      <c r="S386" s="497">
        <v>1.1328290673837778</v>
      </c>
      <c r="T386" s="497">
        <v>1.5300132463441656</v>
      </c>
      <c r="U386" s="496">
        <v>1.3178876033902394</v>
      </c>
      <c r="V386" s="496">
        <v>1.8308886625412339</v>
      </c>
      <c r="W386" s="496">
        <v>0.96946223477814231</v>
      </c>
    </row>
    <row r="387" spans="2:23">
      <c r="B387" s="323" t="s">
        <v>662</v>
      </c>
      <c r="C387" s="496">
        <v>0.5609503913798296</v>
      </c>
      <c r="D387" s="496">
        <v>0.56134131210860172</v>
      </c>
      <c r="E387" s="496">
        <v>1.1873020138769645</v>
      </c>
      <c r="F387" s="496">
        <v>1.5926550795088457</v>
      </c>
      <c r="G387" s="496">
        <v>3.0712883250361904</v>
      </c>
      <c r="H387" s="496">
        <v>1.2494259142866935</v>
      </c>
      <c r="I387" s="496">
        <v>0.59681942706577018</v>
      </c>
      <c r="J387" s="496">
        <v>0.54845528155051304</v>
      </c>
      <c r="K387" s="496">
        <v>1.31589868066569</v>
      </c>
      <c r="L387" s="496">
        <v>0.45767905275205317</v>
      </c>
      <c r="M387" s="496">
        <v>1.2190528503020002</v>
      </c>
      <c r="N387" s="496">
        <v>1.4061044410260104</v>
      </c>
      <c r="O387" s="497">
        <v>1.0231454870120169</v>
      </c>
      <c r="P387" s="496">
        <v>0.57518817843751013</v>
      </c>
      <c r="Q387" s="497">
        <v>1.0367620606557399</v>
      </c>
      <c r="R387" s="497">
        <v>1.0270384607779532</v>
      </c>
      <c r="S387" s="497">
        <v>0.38500986786216579</v>
      </c>
      <c r="T387" s="497">
        <v>1.018730856780063</v>
      </c>
      <c r="U387" s="496">
        <v>0.71152424322091201</v>
      </c>
      <c r="V387" s="496">
        <v>0</v>
      </c>
      <c r="W387" s="496">
        <v>0</v>
      </c>
    </row>
    <row r="388" spans="2:23">
      <c r="B388" s="323" t="s">
        <v>381</v>
      </c>
      <c r="C388" s="496">
        <v>2.8768055458324833</v>
      </c>
      <c r="D388" s="496">
        <v>4.7300546049127172</v>
      </c>
      <c r="E388" s="496">
        <v>2.0609225016490567</v>
      </c>
      <c r="F388" s="496">
        <v>4.7288423566111302</v>
      </c>
      <c r="G388" s="496">
        <v>2.3603331186717806</v>
      </c>
      <c r="H388" s="496">
        <v>1.4605682116138921</v>
      </c>
      <c r="I388" s="496">
        <v>1.19555966233746</v>
      </c>
      <c r="J388" s="496">
        <v>0.88484319635714215</v>
      </c>
      <c r="K388" s="496">
        <v>1.4630191167788718</v>
      </c>
      <c r="L388" s="496">
        <v>0.67641642021721304</v>
      </c>
      <c r="M388" s="496">
        <v>1.1810284545705094</v>
      </c>
      <c r="N388" s="496">
        <v>1.3859039765310557</v>
      </c>
      <c r="O388" s="497">
        <v>1.9760639129054856</v>
      </c>
      <c r="P388" s="496">
        <v>2.1705649700396208</v>
      </c>
      <c r="Q388" s="497">
        <v>3.2430196381944594</v>
      </c>
      <c r="R388" s="497">
        <v>1.7792440657689526</v>
      </c>
      <c r="S388" s="497">
        <v>2.3317069666173857</v>
      </c>
      <c r="T388" s="497">
        <v>1.5763140267049398</v>
      </c>
      <c r="U388" s="496">
        <v>2.4147730842430764</v>
      </c>
      <c r="V388" s="496">
        <v>2.6406233805147199</v>
      </c>
      <c r="W388" s="496">
        <v>4.7958935872614488</v>
      </c>
    </row>
    <row r="389" spans="2:23">
      <c r="B389" s="323" t="s">
        <v>382</v>
      </c>
      <c r="C389" s="495">
        <v>4.7333047213418462</v>
      </c>
      <c r="D389" s="495">
        <v>3.6013095764787866</v>
      </c>
      <c r="E389" s="495">
        <v>3.9640783672384372</v>
      </c>
      <c r="F389" s="495">
        <v>5.5159164763958044</v>
      </c>
      <c r="G389" s="495">
        <v>2.9227244033605455</v>
      </c>
      <c r="H389" s="495">
        <v>1.9128488511922599</v>
      </c>
      <c r="I389" s="495">
        <v>2.9796079633767514</v>
      </c>
      <c r="J389" s="496">
        <v>5.0373623684851925</v>
      </c>
      <c r="K389" s="496">
        <v>2.632879059321676</v>
      </c>
      <c r="L389" s="496">
        <v>2.3075456554931213</v>
      </c>
      <c r="M389" s="496">
        <v>2.1829517237603144</v>
      </c>
      <c r="N389" s="496">
        <v>1.8722691362866086</v>
      </c>
      <c r="O389" s="497">
        <v>2.7708140682959996</v>
      </c>
      <c r="P389" s="496">
        <v>2.9948430849311314</v>
      </c>
      <c r="Q389" s="497">
        <v>6.1448845016072218</v>
      </c>
      <c r="R389" s="497">
        <v>5.0963148677276839</v>
      </c>
      <c r="S389" s="497">
        <v>3.1454728113494062</v>
      </c>
      <c r="T389" s="497">
        <v>3.1585100198583276</v>
      </c>
      <c r="U389" s="496">
        <v>2.7125657414465003</v>
      </c>
      <c r="V389" s="496">
        <v>3.369309464595228</v>
      </c>
      <c r="W389" s="496">
        <v>4.4046029752262044</v>
      </c>
    </row>
    <row r="390" spans="2:23">
      <c r="B390" s="323" t="s">
        <v>749</v>
      </c>
      <c r="C390" s="496">
        <v>7.8402187414444349</v>
      </c>
      <c r="D390" s="496">
        <v>4.3790132290608774</v>
      </c>
      <c r="E390" s="496">
        <v>5.0257378207524299</v>
      </c>
      <c r="F390" s="496">
        <v>7.1102249936897906</v>
      </c>
      <c r="G390" s="496">
        <v>8.7495031231227287</v>
      </c>
      <c r="H390" s="496">
        <v>3.6192109618520223</v>
      </c>
      <c r="I390" s="496">
        <v>3.5428118806879985</v>
      </c>
      <c r="J390" s="496">
        <v>0.62914784892643583</v>
      </c>
      <c r="K390" s="496">
        <v>0.57663774579853722</v>
      </c>
      <c r="L390" s="496">
        <v>0.39985733932855577</v>
      </c>
      <c r="M390" s="496">
        <v>0.75416939679394734</v>
      </c>
      <c r="N390" s="496">
        <v>0.59287518473586664</v>
      </c>
      <c r="O390" s="497">
        <v>1.3961532008505513</v>
      </c>
      <c r="P390" s="496">
        <v>3.2128866587562293</v>
      </c>
      <c r="Q390" s="497">
        <v>3.434689152608049</v>
      </c>
      <c r="R390" s="497">
        <v>3.72892398309614</v>
      </c>
      <c r="S390" s="497">
        <v>3.7186807359646505</v>
      </c>
      <c r="T390" s="497">
        <v>3.6792750115011326</v>
      </c>
      <c r="U390" s="496">
        <v>3.6474134932518947</v>
      </c>
      <c r="V390" s="496">
        <v>3.6565300419702869</v>
      </c>
      <c r="W390" s="496">
        <v>3.1233038220922733</v>
      </c>
    </row>
    <row r="391" spans="2:23">
      <c r="B391" s="323" t="s">
        <v>383</v>
      </c>
      <c r="C391" s="496">
        <v>7.6006969995813387</v>
      </c>
      <c r="D391" s="496">
        <v>4.8601310425212185</v>
      </c>
      <c r="E391" s="496">
        <v>4.1850663739186746</v>
      </c>
      <c r="F391" s="496">
        <v>4.8603832804887954</v>
      </c>
      <c r="G391" s="496">
        <v>4.5422708349597789</v>
      </c>
      <c r="H391" s="496">
        <v>3.6826307358583663</v>
      </c>
      <c r="I391" s="496">
        <v>4.8022254374384632</v>
      </c>
      <c r="J391" s="496">
        <v>3.8801686960559558</v>
      </c>
      <c r="K391" s="496">
        <v>5.4775355662776093</v>
      </c>
      <c r="L391" s="496">
        <v>2.566483092175738</v>
      </c>
      <c r="M391" s="496">
        <v>6.8383078413568228</v>
      </c>
      <c r="N391" s="496">
        <v>2.3308438321895393</v>
      </c>
      <c r="O391" s="497">
        <v>3.6097299377742953</v>
      </c>
      <c r="P391" s="496">
        <v>6.6845200654569918</v>
      </c>
      <c r="Q391" s="497">
        <v>14.229026617095979</v>
      </c>
      <c r="R391" s="497">
        <v>10.596712136526842</v>
      </c>
      <c r="S391" s="497">
        <v>10.753712757487854</v>
      </c>
      <c r="T391" s="497">
        <v>8.4458540340218899</v>
      </c>
      <c r="U391" s="496">
        <v>6.2228924148658269</v>
      </c>
      <c r="V391" s="496">
        <v>8.8305571717005442</v>
      </c>
      <c r="W391" s="496">
        <v>4.0371861498544659</v>
      </c>
    </row>
    <row r="392" spans="2:23">
      <c r="B392" s="323" t="s">
        <v>750</v>
      </c>
      <c r="C392" s="496">
        <v>9.8628085185284853</v>
      </c>
      <c r="D392" s="496">
        <v>9.6559208414966573</v>
      </c>
      <c r="E392" s="496">
        <v>12.703777840210392</v>
      </c>
      <c r="F392" s="496">
        <v>14.430131283265</v>
      </c>
      <c r="G392" s="496">
        <v>11.164308696070648</v>
      </c>
      <c r="H392" s="496">
        <v>8.419702430091343</v>
      </c>
      <c r="I392" s="496">
        <v>7.7415100900001885</v>
      </c>
      <c r="J392" s="496">
        <v>7.9681134023952342</v>
      </c>
      <c r="K392" s="496">
        <v>8.7847998319890834</v>
      </c>
      <c r="L392" s="496">
        <v>11.445632887631795</v>
      </c>
      <c r="M392" s="496">
        <v>9.9458002285240745</v>
      </c>
      <c r="N392" s="496">
        <v>7.1442020399081843</v>
      </c>
      <c r="O392" s="497">
        <v>7.1128782852992289</v>
      </c>
      <c r="P392" s="496">
        <v>8.2491691537089054</v>
      </c>
      <c r="Q392" s="497">
        <v>9.2390033782911818</v>
      </c>
      <c r="R392" s="497">
        <v>11.336563588223445</v>
      </c>
      <c r="S392" s="497">
        <v>10.100951018225405</v>
      </c>
      <c r="T392" s="497">
        <v>12.248381016098415</v>
      </c>
      <c r="U392" s="496">
        <v>12.330965357874417</v>
      </c>
      <c r="V392" s="496">
        <v>9.5945495374373575</v>
      </c>
      <c r="W392" s="496">
        <v>8.5212077548171266</v>
      </c>
    </row>
    <row r="393" spans="2:23">
      <c r="B393" s="323" t="s">
        <v>384</v>
      </c>
      <c r="C393" s="495">
        <v>6.9187057624692079</v>
      </c>
      <c r="D393" s="495">
        <v>2.8373259092996692</v>
      </c>
      <c r="E393" s="495">
        <v>1.4388633032245712</v>
      </c>
      <c r="F393" s="495">
        <v>8.7169891802739201</v>
      </c>
      <c r="G393" s="495">
        <v>3.4422767898901752</v>
      </c>
      <c r="H393" s="495">
        <v>0.39713910366836008</v>
      </c>
      <c r="I393" s="495">
        <v>0.8255513447760946</v>
      </c>
      <c r="J393" s="496">
        <v>2.3410224287566725</v>
      </c>
      <c r="K393" s="496">
        <v>0.95490396696783097</v>
      </c>
      <c r="L393" s="496">
        <v>1.1455266881480022</v>
      </c>
      <c r="M393" s="496">
        <v>0.98584909661682096</v>
      </c>
      <c r="N393" s="496">
        <v>2.3189708783600143</v>
      </c>
      <c r="O393" s="497">
        <v>1.1575897173038583</v>
      </c>
      <c r="P393" s="496">
        <v>1.7444146366670303</v>
      </c>
      <c r="Q393" s="497">
        <v>1.5519405890184723</v>
      </c>
      <c r="R393" s="497">
        <v>1.186235924183584</v>
      </c>
      <c r="S393" s="497">
        <v>0.89934360897494214</v>
      </c>
      <c r="T393" s="497">
        <v>1.0282544193690368</v>
      </c>
      <c r="U393" s="496">
        <v>1.3471453852247059</v>
      </c>
      <c r="V393" s="496">
        <v>2.1731056104609783</v>
      </c>
      <c r="W393" s="496">
        <v>2.2832462918329446</v>
      </c>
    </row>
    <row r="394" spans="2:23">
      <c r="B394" s="323" t="s">
        <v>751</v>
      </c>
      <c r="C394" s="496">
        <v>4.1630443787206568</v>
      </c>
      <c r="D394" s="496">
        <v>5.1635219944028421</v>
      </c>
      <c r="E394" s="496">
        <v>5.2412697268431572</v>
      </c>
      <c r="F394" s="496">
        <v>3.2407826536723019</v>
      </c>
      <c r="G394" s="496">
        <v>1.0569616914958946</v>
      </c>
      <c r="H394" s="496">
        <v>1.7421044776483963</v>
      </c>
      <c r="I394" s="496">
        <v>1.2504570712611267</v>
      </c>
      <c r="J394" s="496">
        <v>1.1610306213823665</v>
      </c>
      <c r="K394" s="496">
        <v>1.4536832310472374</v>
      </c>
      <c r="L394" s="496">
        <v>1.0305644303731876</v>
      </c>
      <c r="M394" s="496">
        <v>1.8369786718792689</v>
      </c>
      <c r="N394" s="496">
        <v>0.77072879307811515</v>
      </c>
      <c r="O394" s="497">
        <v>1.256514559105129</v>
      </c>
      <c r="P394" s="496">
        <v>1.4424302682827281</v>
      </c>
      <c r="Q394" s="497">
        <v>2.4254282392235891</v>
      </c>
      <c r="R394" s="497">
        <v>2.3984309851369803</v>
      </c>
      <c r="S394" s="497">
        <v>1.7999450329460303</v>
      </c>
      <c r="T394" s="497">
        <v>2.6177331788575384</v>
      </c>
      <c r="U394" s="496">
        <v>1.1941892586868417</v>
      </c>
      <c r="V394" s="496">
        <v>1.2866480321096767</v>
      </c>
      <c r="W394" s="496">
        <v>0.67633750576211371</v>
      </c>
    </row>
    <row r="395" spans="2:23">
      <c r="B395" s="323" t="s">
        <v>663</v>
      </c>
      <c r="C395" s="496">
        <v>0.32223987420361011</v>
      </c>
      <c r="D395" s="496">
        <v>0.24062293332871787</v>
      </c>
      <c r="E395" s="496">
        <v>0.67364254007832469</v>
      </c>
      <c r="F395" s="496">
        <v>1.3475277823083505</v>
      </c>
      <c r="G395" s="496">
        <v>0.59437700619985401</v>
      </c>
      <c r="H395" s="496">
        <v>0.39247135955220736</v>
      </c>
      <c r="I395" s="496">
        <v>0.53320051061252216</v>
      </c>
      <c r="J395" s="496">
        <v>0.73246845218047429</v>
      </c>
      <c r="K395" s="496">
        <v>0.77918391146285859</v>
      </c>
      <c r="L395" s="496">
        <v>0.52203067034306216</v>
      </c>
      <c r="M395" s="496">
        <v>0.31383539434982016</v>
      </c>
      <c r="N395" s="496">
        <v>0.2669057340204613</v>
      </c>
      <c r="O395" s="497">
        <v>0.29076313477046312</v>
      </c>
      <c r="P395" s="496">
        <v>0.72488384600662081</v>
      </c>
      <c r="Q395" s="497">
        <v>0.40448632477560464</v>
      </c>
      <c r="R395" s="497">
        <v>0.16250498479421763</v>
      </c>
      <c r="S395" s="497">
        <v>0.4351955528736961</v>
      </c>
      <c r="T395" s="497">
        <v>0.50077718112465519</v>
      </c>
      <c r="U395" s="496">
        <v>0.38635205866783756</v>
      </c>
      <c r="V395" s="496">
        <v>0.45398276884614769</v>
      </c>
      <c r="W395" s="496">
        <v>0.13234001475101084</v>
      </c>
    </row>
    <row r="396" spans="2:23">
      <c r="B396" s="323" t="s">
        <v>387</v>
      </c>
      <c r="C396" s="496">
        <v>4.6585419480768708</v>
      </c>
      <c r="D396" s="496">
        <v>3.7418314963074182</v>
      </c>
      <c r="E396" s="496">
        <v>2.4697299554232064</v>
      </c>
      <c r="F396" s="496">
        <v>2.9849903397207598</v>
      </c>
      <c r="G396" s="496">
        <v>1.9715828236357802</v>
      </c>
      <c r="H396" s="496">
        <v>2.2246005339368731</v>
      </c>
      <c r="I396" s="496">
        <v>2.5738529406119053</v>
      </c>
      <c r="J396" s="496">
        <v>2.7013845920570181</v>
      </c>
      <c r="K396" s="496">
        <v>2.1783091487094137</v>
      </c>
      <c r="L396" s="496">
        <v>2.9525262339688103</v>
      </c>
      <c r="M396" s="496">
        <v>3.7148823581311907</v>
      </c>
      <c r="N396" s="496">
        <v>4.4162001483121474</v>
      </c>
      <c r="O396" s="497">
        <v>3.5043230569542518</v>
      </c>
      <c r="P396" s="496">
        <v>5.1655057832670233</v>
      </c>
      <c r="Q396" s="497">
        <v>4.6217282786638165</v>
      </c>
      <c r="R396" s="497">
        <v>4.7678387075651623</v>
      </c>
      <c r="S396" s="497">
        <v>3.5112687310767918</v>
      </c>
      <c r="T396" s="497">
        <v>2.6717124711497742</v>
      </c>
      <c r="U396" s="496">
        <v>2.3537396242592159</v>
      </c>
      <c r="V396" s="496">
        <v>2.3214975884186368</v>
      </c>
      <c r="W396" s="496">
        <v>2.9106566122723136</v>
      </c>
    </row>
    <row r="397" spans="2:23">
      <c r="B397" s="323" t="s">
        <v>752</v>
      </c>
      <c r="C397" s="495">
        <v>1.9621611909749055</v>
      </c>
      <c r="D397" s="495">
        <v>0.31246809422422983</v>
      </c>
      <c r="E397" s="495">
        <v>0.52338202553049817</v>
      </c>
      <c r="F397" s="495">
        <v>0.48650177088035795</v>
      </c>
      <c r="G397" s="495">
        <v>0.3098729483757493</v>
      </c>
      <c r="H397" s="495">
        <v>0.2567472542009413</v>
      </c>
      <c r="I397" s="495">
        <v>0.33453211024179091</v>
      </c>
      <c r="J397" s="496">
        <v>0.15953834488206795</v>
      </c>
      <c r="K397" s="496">
        <v>0.25260382035372653</v>
      </c>
      <c r="L397" s="496">
        <v>0.66027914770266616</v>
      </c>
      <c r="M397" s="496">
        <v>0.76168065243509964</v>
      </c>
      <c r="N397" s="496">
        <v>0.73661104522965459</v>
      </c>
      <c r="O397" s="497">
        <v>0.15049786985465916</v>
      </c>
      <c r="P397" s="496">
        <v>0.40680350400813836</v>
      </c>
      <c r="Q397" s="497">
        <v>0.45227883495223331</v>
      </c>
      <c r="R397" s="497">
        <v>0.30014069846847286</v>
      </c>
      <c r="S397" s="497">
        <v>0.53463061533697154</v>
      </c>
      <c r="T397" s="497">
        <v>0.20843867215649564</v>
      </c>
      <c r="U397" s="496">
        <v>0.49807478075533568</v>
      </c>
      <c r="V397" s="496">
        <v>0.9133215196503186</v>
      </c>
      <c r="W397" s="496">
        <v>0.62232126779669938</v>
      </c>
    </row>
    <row r="398" spans="2:23">
      <c r="B398" s="323" t="s">
        <v>753</v>
      </c>
      <c r="C398" s="496">
        <v>0.97700916592690756</v>
      </c>
      <c r="D398" s="496">
        <v>0.89273201020061133</v>
      </c>
      <c r="E398" s="496">
        <v>0.22419935206290137</v>
      </c>
      <c r="F398" s="496">
        <v>0.33115751756058381</v>
      </c>
      <c r="G398" s="496">
        <v>0.27010310560711837</v>
      </c>
      <c r="H398" s="496">
        <v>0.1599829687016629</v>
      </c>
      <c r="I398" s="496">
        <v>0.30773642592393308</v>
      </c>
      <c r="J398" s="496">
        <v>0.51261783813014661</v>
      </c>
      <c r="K398" s="496">
        <v>0.34626935688050642</v>
      </c>
      <c r="L398" s="496">
        <v>0.41821784119269395</v>
      </c>
      <c r="M398" s="496">
        <v>0.10235956143650024</v>
      </c>
      <c r="N398" s="496">
        <v>0.3851140364282809</v>
      </c>
      <c r="O398" s="497">
        <v>0.52715070983672263</v>
      </c>
      <c r="P398" s="496">
        <v>0.45156533863388559</v>
      </c>
      <c r="Q398" s="497">
        <v>0.6050198314172327</v>
      </c>
      <c r="R398" s="497">
        <v>1.3909394797728005</v>
      </c>
      <c r="S398" s="497">
        <v>0.3743709293180652</v>
      </c>
      <c r="T398" s="496">
        <v>0.9206849991289513</v>
      </c>
      <c r="U398" s="496">
        <v>0.47792512878297627</v>
      </c>
      <c r="V398" s="496">
        <v>0.27514120189159907</v>
      </c>
      <c r="W398" s="496">
        <v>0.89543775205131249</v>
      </c>
    </row>
    <row r="399" spans="2:23">
      <c r="B399" s="323" t="s">
        <v>754</v>
      </c>
      <c r="C399" s="496">
        <v>2.2420451875416023</v>
      </c>
      <c r="D399" s="496">
        <v>6.9495787181734734</v>
      </c>
      <c r="E399" s="496">
        <v>9.5343782224288578</v>
      </c>
      <c r="F399" s="496">
        <v>4.8043276231298817</v>
      </c>
      <c r="G399" s="496">
        <v>0.95412538357664578</v>
      </c>
      <c r="H399" s="496">
        <v>1.3951436232286782</v>
      </c>
      <c r="I399" s="496">
        <v>1.8815095083012459</v>
      </c>
      <c r="J399" s="496">
        <v>1.2011011015831967</v>
      </c>
      <c r="K399" s="496">
        <v>0.96139890962604979</v>
      </c>
      <c r="L399" s="496">
        <v>1.8904948987693739</v>
      </c>
      <c r="M399" s="496">
        <v>1.647912629558391</v>
      </c>
      <c r="N399" s="496">
        <v>2.0687761279105477</v>
      </c>
      <c r="O399" s="497">
        <v>5.234379962535022</v>
      </c>
      <c r="P399" s="496">
        <v>1.3297806357582374</v>
      </c>
      <c r="Q399" s="497">
        <v>1.1996846013609013</v>
      </c>
      <c r="R399" s="497">
        <v>1.668459293849692</v>
      </c>
      <c r="S399" s="497">
        <v>4.5018317485367128</v>
      </c>
      <c r="T399" s="496">
        <v>2.2406453559283941</v>
      </c>
      <c r="U399" s="496">
        <v>3.4982153631570121</v>
      </c>
      <c r="V399" s="496">
        <v>1.6967686274820952</v>
      </c>
      <c r="W399" s="496">
        <v>1.4353793775600248</v>
      </c>
    </row>
    <row r="400" spans="2:23">
      <c r="B400" s="323" t="s">
        <v>391</v>
      </c>
      <c r="C400" s="496">
        <v>1.0906533261887825</v>
      </c>
      <c r="D400" s="496">
        <v>1.8591824166370867</v>
      </c>
      <c r="E400" s="496">
        <v>1.4073871616017672</v>
      </c>
      <c r="F400" s="496">
        <v>1.0226375486345993</v>
      </c>
      <c r="G400" s="496">
        <v>0.28493359442256211</v>
      </c>
      <c r="H400" s="496">
        <v>1.61803754526606</v>
      </c>
      <c r="I400" s="496">
        <v>0.24851378315962505</v>
      </c>
      <c r="J400" s="496">
        <v>0.11611448307558922</v>
      </c>
      <c r="K400" s="496">
        <v>0.26652087537613239</v>
      </c>
      <c r="L400" s="496">
        <v>0.36232203902213578</v>
      </c>
      <c r="M400" s="496">
        <v>0.33631358567661523</v>
      </c>
      <c r="N400" s="496">
        <v>0.62616702759210396</v>
      </c>
      <c r="O400" s="497">
        <v>0.4721873194194407</v>
      </c>
      <c r="P400" s="496">
        <v>0.55790603116834558</v>
      </c>
      <c r="Q400" s="497">
        <v>0.65568429749478652</v>
      </c>
      <c r="R400" s="497">
        <v>0.49075500388017224</v>
      </c>
      <c r="S400" s="497">
        <v>0.30200761530618725</v>
      </c>
      <c r="T400" s="496">
        <v>0.3977305508833911</v>
      </c>
      <c r="U400" s="496">
        <v>0.4313265851513165</v>
      </c>
      <c r="V400" s="496">
        <v>0.52483672579241591</v>
      </c>
      <c r="W400" s="496">
        <v>0.62489652692718001</v>
      </c>
    </row>
    <row r="401" spans="2:23">
      <c r="B401" s="323" t="s">
        <v>392</v>
      </c>
      <c r="C401" s="496">
        <v>1.8891050507776022</v>
      </c>
      <c r="D401" s="496">
        <v>2.5452804706806105</v>
      </c>
      <c r="E401" s="496">
        <v>1.3720552811457538</v>
      </c>
      <c r="F401" s="496">
        <v>1.2347681278780911</v>
      </c>
      <c r="G401" s="496">
        <v>0.85531229249943741</v>
      </c>
      <c r="H401" s="496">
        <v>0.50739780084547159</v>
      </c>
      <c r="I401" s="496">
        <v>0.29496291473947445</v>
      </c>
      <c r="J401" s="496">
        <v>0.19147808968253557</v>
      </c>
      <c r="K401" s="496">
        <v>0.47941805873221233</v>
      </c>
      <c r="L401" s="496">
        <v>0.72790126435684599</v>
      </c>
      <c r="M401" s="496">
        <v>0.8519653467353252</v>
      </c>
      <c r="N401" s="496">
        <v>1.3349640932113827</v>
      </c>
      <c r="O401" s="497">
        <v>1.5752913903668866</v>
      </c>
      <c r="P401" s="496">
        <v>0.87128202603193028</v>
      </c>
      <c r="Q401" s="497">
        <v>1.0735724296792277</v>
      </c>
      <c r="R401" s="497">
        <v>1.4336173371895486</v>
      </c>
      <c r="S401" s="497">
        <v>0.7045007996082483</v>
      </c>
      <c r="T401" s="496">
        <v>0.50191475106845496</v>
      </c>
      <c r="U401" s="496">
        <v>1.3089576844491813</v>
      </c>
      <c r="V401" s="496">
        <v>0.77581866531411647</v>
      </c>
      <c r="W401" s="496">
        <v>0.86769487402373335</v>
      </c>
    </row>
    <row r="402" spans="2:23">
      <c r="B402" s="323" t="s">
        <v>393</v>
      </c>
      <c r="C402" s="495">
        <v>1.1282719577768661</v>
      </c>
      <c r="D402" s="495">
        <v>1.5606867555472443</v>
      </c>
      <c r="E402" s="495">
        <v>2.2007735835342235</v>
      </c>
      <c r="F402" s="495">
        <v>2.1940879283007795</v>
      </c>
      <c r="G402" s="495">
        <v>0.69926918776210178</v>
      </c>
      <c r="H402" s="495">
        <v>0.87471148209019012</v>
      </c>
      <c r="I402" s="495">
        <v>0.48734155623392267</v>
      </c>
      <c r="J402" s="496">
        <v>0.52747234664850162</v>
      </c>
      <c r="K402" s="496">
        <v>0.43492579963683714</v>
      </c>
      <c r="L402" s="496">
        <v>0.44422873706620358</v>
      </c>
      <c r="M402" s="496">
        <v>0.87377021833333191</v>
      </c>
      <c r="N402" s="496">
        <v>0.95992303631627773</v>
      </c>
      <c r="O402" s="497">
        <v>0.49419545413723731</v>
      </c>
      <c r="P402" s="496">
        <v>0.37013243154480829</v>
      </c>
      <c r="Q402" s="497">
        <v>1.1432973287733084</v>
      </c>
      <c r="R402" s="497">
        <v>0.89936183869007247</v>
      </c>
      <c r="S402" s="497">
        <v>0.82741574123044959</v>
      </c>
      <c r="T402" s="496">
        <v>0.72501180436514379</v>
      </c>
      <c r="U402" s="496">
        <v>0.71712030407801741</v>
      </c>
      <c r="V402" s="496">
        <v>0.7988038621548178</v>
      </c>
      <c r="W402" s="496">
        <v>0.73566445138093173</v>
      </c>
    </row>
    <row r="403" spans="2:23">
      <c r="B403" s="323" t="s">
        <v>394</v>
      </c>
      <c r="C403" s="496">
        <v>6.9237606106360134</v>
      </c>
      <c r="D403" s="496">
        <v>7.0203372562250701</v>
      </c>
      <c r="E403" s="496">
        <v>7.3926870208136144</v>
      </c>
      <c r="F403" s="496">
        <v>8.1738623108057418</v>
      </c>
      <c r="G403" s="496">
        <v>3.8114651357170355</v>
      </c>
      <c r="H403" s="496">
        <v>6.4494969973151575</v>
      </c>
      <c r="I403" s="496">
        <v>5.2254671920921938</v>
      </c>
      <c r="J403" s="496">
        <v>3.5659616995800234</v>
      </c>
      <c r="K403" s="496">
        <v>4.7397961406715332</v>
      </c>
      <c r="L403" s="496">
        <v>4.3448491302555547</v>
      </c>
      <c r="M403" s="496">
        <v>5.6565162910936859</v>
      </c>
      <c r="N403" s="496">
        <v>4.1027551582204795</v>
      </c>
      <c r="O403" s="497">
        <v>4.244297222033814</v>
      </c>
      <c r="P403" s="496">
        <v>3.4659992547623459</v>
      </c>
      <c r="Q403" s="497">
        <v>4.1666226295900222</v>
      </c>
      <c r="R403" s="497">
        <v>2.7458024274830626</v>
      </c>
      <c r="S403" s="497">
        <v>3.3618741220771118</v>
      </c>
      <c r="T403" s="496">
        <v>7.5377391672829823</v>
      </c>
      <c r="U403" s="496">
        <v>5.3289690274273553</v>
      </c>
      <c r="V403" s="496">
        <v>2.0810898439933858</v>
      </c>
      <c r="W403" s="496">
        <v>2.7903074914062191</v>
      </c>
    </row>
    <row r="404" spans="2:23">
      <c r="B404" s="323" t="s">
        <v>755</v>
      </c>
      <c r="C404" s="496">
        <v>3.7968491366956338</v>
      </c>
      <c r="D404" s="496">
        <v>1.8676924662497041</v>
      </c>
      <c r="E404" s="496">
        <v>1.7135661068181447</v>
      </c>
      <c r="F404" s="496">
        <v>1.3159889711121042</v>
      </c>
      <c r="G404" s="496">
        <v>0.49261617922941453</v>
      </c>
      <c r="H404" s="496">
        <v>0.14377687800073835</v>
      </c>
      <c r="I404" s="496">
        <v>0</v>
      </c>
      <c r="J404" s="496">
        <v>0</v>
      </c>
      <c r="K404" s="496">
        <v>0</v>
      </c>
      <c r="L404" s="496">
        <v>0.64258872095187769</v>
      </c>
      <c r="M404" s="496">
        <v>0.41584867706865769</v>
      </c>
      <c r="N404" s="496">
        <v>0.61737685614135107</v>
      </c>
      <c r="O404" s="497">
        <v>0.58836214033506962</v>
      </c>
      <c r="P404" s="496">
        <v>1.1701996953210578</v>
      </c>
      <c r="Q404" s="497">
        <v>0.97908647464824372</v>
      </c>
      <c r="R404" s="497">
        <v>1.4384510670498791</v>
      </c>
      <c r="S404" s="497">
        <v>0.74145018575074639</v>
      </c>
      <c r="T404" s="496">
        <v>0.46060855236723891</v>
      </c>
      <c r="U404" s="496">
        <v>0.88150528393683991</v>
      </c>
      <c r="V404" s="496">
        <v>0.32256853123157925</v>
      </c>
      <c r="W404" s="496">
        <v>1.004048529508607</v>
      </c>
    </row>
    <row r="405" spans="2:23">
      <c r="B405" s="323" t="s">
        <v>395</v>
      </c>
      <c r="C405" s="496">
        <v>8.6332444443068894</v>
      </c>
      <c r="D405" s="496">
        <v>14.643900195996933</v>
      </c>
      <c r="E405" s="496">
        <v>21.403893144077404</v>
      </c>
      <c r="F405" s="496">
        <v>13.007200563290271</v>
      </c>
      <c r="G405" s="496">
        <v>9.8068582832584319</v>
      </c>
      <c r="H405" s="496">
        <v>8.4960773268012648</v>
      </c>
      <c r="I405" s="496">
        <v>6.0437642754362599</v>
      </c>
      <c r="J405" s="496">
        <v>1.0343821460890332</v>
      </c>
      <c r="K405" s="496">
        <v>1.437593270611357</v>
      </c>
      <c r="L405" s="496">
        <v>4.2775975518263065</v>
      </c>
      <c r="M405" s="496">
        <v>3.5034685133833787</v>
      </c>
      <c r="N405" s="496">
        <v>1.6945923059144987</v>
      </c>
      <c r="O405" s="497">
        <v>1.6942734350524011</v>
      </c>
      <c r="P405" s="496">
        <v>5.578271676153812</v>
      </c>
      <c r="Q405" s="497">
        <v>4.7593355029808313</v>
      </c>
      <c r="R405" s="497">
        <v>2.9424738341803378</v>
      </c>
      <c r="S405" s="497">
        <v>2.7083749135672459</v>
      </c>
      <c r="T405" s="496">
        <v>2.3627774340908516</v>
      </c>
      <c r="U405" s="496">
        <v>2.5593091929390464</v>
      </c>
      <c r="V405" s="496">
        <v>3.3244329347424593</v>
      </c>
      <c r="W405" s="496">
        <v>2.2604775797805785</v>
      </c>
    </row>
    <row r="406" spans="2:23">
      <c r="B406" s="323" t="s">
        <v>396</v>
      </c>
      <c r="C406" s="496">
        <v>1.2818038828311509</v>
      </c>
      <c r="D406" s="496">
        <v>1.6286500752394086</v>
      </c>
      <c r="E406" s="496">
        <v>1.5752799804557311</v>
      </c>
      <c r="F406" s="496">
        <v>2.465553597522677</v>
      </c>
      <c r="G406" s="496">
        <v>0.79106542142939418</v>
      </c>
      <c r="H406" s="496">
        <v>0.89737380633036234</v>
      </c>
      <c r="I406" s="496">
        <v>2.147769592026231</v>
      </c>
      <c r="J406" s="496">
        <v>2.9619982325093428</v>
      </c>
      <c r="K406" s="496">
        <v>2.0637442560668209</v>
      </c>
      <c r="L406" s="496">
        <v>1.2094079218846068</v>
      </c>
      <c r="M406" s="496">
        <v>1.4741833143932526</v>
      </c>
      <c r="N406" s="496">
        <v>0.88729899456793859</v>
      </c>
      <c r="O406" s="497">
        <v>0.70171710514256924</v>
      </c>
      <c r="P406" s="496">
        <v>0.64345441301396833</v>
      </c>
      <c r="Q406" s="497">
        <v>1.1011040371586489</v>
      </c>
      <c r="R406" s="497">
        <v>0.8932464281098188</v>
      </c>
      <c r="S406" s="497">
        <v>0.47623579625296847</v>
      </c>
      <c r="T406" s="496">
        <v>0.56144100255462459</v>
      </c>
      <c r="U406" s="496">
        <v>1.0903596359918235</v>
      </c>
      <c r="V406" s="496">
        <v>1.0541777833068442</v>
      </c>
      <c r="W406" s="496">
        <v>1.4838674029001542</v>
      </c>
    </row>
    <row r="407" spans="2:23">
      <c r="B407" s="323" t="s">
        <v>756</v>
      </c>
      <c r="C407" s="496">
        <v>1.2567477542950132</v>
      </c>
      <c r="D407" s="496">
        <v>0.83754108225292079</v>
      </c>
      <c r="E407" s="496">
        <v>1.1433628780458063</v>
      </c>
      <c r="F407" s="496">
        <v>6.131527039639999</v>
      </c>
      <c r="G407" s="496">
        <v>1.5240843817710585</v>
      </c>
      <c r="H407" s="496">
        <v>0.89182857506965874</v>
      </c>
      <c r="I407" s="496">
        <v>1.0642780226816595</v>
      </c>
      <c r="J407" s="496">
        <v>1.3172447444988349</v>
      </c>
      <c r="K407" s="496">
        <v>0.63456921091401164</v>
      </c>
      <c r="L407" s="496">
        <v>0.94899276988579462</v>
      </c>
      <c r="M407" s="496">
        <v>0.92265109312043236</v>
      </c>
      <c r="N407" s="496">
        <v>0.4879444148864604</v>
      </c>
      <c r="O407" s="497">
        <v>1.0487010805383041</v>
      </c>
      <c r="P407" s="496">
        <v>0.71371396559292544</v>
      </c>
      <c r="Q407" s="497">
        <v>1.0312977043965932</v>
      </c>
      <c r="R407" s="497">
        <v>1.227878732699099</v>
      </c>
      <c r="S407" s="497">
        <v>1.7628249937904474</v>
      </c>
      <c r="T407" s="496">
        <v>2.1018884575715395</v>
      </c>
      <c r="U407" s="496">
        <v>1.2588115183704636</v>
      </c>
      <c r="V407" s="496">
        <v>1.3448551076877995</v>
      </c>
      <c r="W407" s="496">
        <v>0.815976481357093</v>
      </c>
    </row>
    <row r="408" spans="2:23">
      <c r="B408" s="418"/>
      <c r="C408" s="500"/>
      <c r="D408" s="500"/>
      <c r="E408" s="500"/>
      <c r="F408" s="500"/>
      <c r="G408" s="500"/>
      <c r="H408" s="500"/>
      <c r="I408" s="500"/>
      <c r="J408" s="500"/>
      <c r="K408" s="500"/>
      <c r="L408" s="500"/>
      <c r="M408" s="500"/>
      <c r="N408" s="500"/>
      <c r="O408" s="501"/>
      <c r="P408" s="500"/>
      <c r="Q408" s="501"/>
      <c r="R408" s="501"/>
      <c r="S408" s="501"/>
      <c r="T408" s="500"/>
      <c r="U408" s="483"/>
      <c r="V408" s="483"/>
      <c r="W408" s="483"/>
    </row>
    <row r="409" spans="2:23">
      <c r="B409" s="327" t="s">
        <v>2</v>
      </c>
      <c r="C409" s="498">
        <f>SUM(C375:C407)</f>
        <v>121.0011569471495</v>
      </c>
      <c r="D409" s="498">
        <f t="shared" ref="D409:V409" si="28">SUM(D375:D407)</f>
        <v>121.59840129515773</v>
      </c>
      <c r="E409" s="498">
        <f t="shared" si="28"/>
        <v>122.08440030085038</v>
      </c>
      <c r="F409" s="498">
        <f t="shared" si="28"/>
        <v>144.52317879868644</v>
      </c>
      <c r="G409" s="498">
        <f t="shared" si="28"/>
        <v>96.581113986652795</v>
      </c>
      <c r="H409" s="498">
        <f t="shared" si="28"/>
        <v>81.000110121037252</v>
      </c>
      <c r="I409" s="498">
        <f t="shared" si="28"/>
        <v>79.805703819625734</v>
      </c>
      <c r="J409" s="498">
        <f t="shared" si="28"/>
        <v>63.929202268245646</v>
      </c>
      <c r="K409" s="498">
        <f t="shared" si="28"/>
        <v>62.959646695075286</v>
      </c>
      <c r="L409" s="498">
        <f t="shared" si="28"/>
        <v>71.235385763330584</v>
      </c>
      <c r="M409" s="498">
        <f t="shared" si="28"/>
        <v>72.395617254851771</v>
      </c>
      <c r="N409" s="498">
        <f t="shared" si="28"/>
        <v>71.01156077471687</v>
      </c>
      <c r="O409" s="498">
        <f t="shared" si="28"/>
        <v>72.583858244878712</v>
      </c>
      <c r="P409" s="498">
        <f t="shared" si="28"/>
        <v>77.19451730815787</v>
      </c>
      <c r="Q409" s="498">
        <f t="shared" si="28"/>
        <v>95.963568110604953</v>
      </c>
      <c r="R409" s="498">
        <f t="shared" si="28"/>
        <v>92.364405807510579</v>
      </c>
      <c r="S409" s="498">
        <f t="shared" si="28"/>
        <v>82.105596126598243</v>
      </c>
      <c r="T409" s="498">
        <f t="shared" si="28"/>
        <v>86.643232700486493</v>
      </c>
      <c r="U409" s="498">
        <f t="shared" si="28"/>
        <v>86.790733567861352</v>
      </c>
      <c r="V409" s="498">
        <f t="shared" si="28"/>
        <v>86.497404621641195</v>
      </c>
      <c r="W409" s="499">
        <f t="shared" ref="W409" si="29">SUM(W375:W407)</f>
        <v>72.519533386015539</v>
      </c>
    </row>
    <row r="410" spans="2:23">
      <c r="B410" s="187" t="s">
        <v>682</v>
      </c>
    </row>
    <row r="411" spans="2:23">
      <c r="B411" s="197" t="s">
        <v>807</v>
      </c>
    </row>
    <row r="412" spans="2:23">
      <c r="B412" s="197" t="s">
        <v>757</v>
      </c>
    </row>
    <row r="413" spans="2:23">
      <c r="B413" s="197"/>
    </row>
    <row r="417" spans="2:23">
      <c r="B417" s="186" t="s">
        <v>162</v>
      </c>
      <c r="C417" s="186"/>
      <c r="D417" s="191"/>
      <c r="E417" s="191"/>
      <c r="F417" s="191"/>
      <c r="G417" s="191"/>
      <c r="H417" s="191"/>
      <c r="I417" s="191"/>
      <c r="J417" s="216"/>
      <c r="K417" s="216"/>
    </row>
    <row r="418" spans="2:23">
      <c r="B418" s="262" t="s">
        <v>215</v>
      </c>
      <c r="C418" s="262"/>
      <c r="D418" s="244"/>
      <c r="E418" s="244"/>
      <c r="F418" s="191"/>
      <c r="G418" s="191"/>
      <c r="H418" s="191"/>
      <c r="I418" s="191"/>
      <c r="J418" s="216"/>
      <c r="K418" s="216"/>
    </row>
    <row r="419" spans="2:23">
      <c r="B419" s="329" t="s">
        <v>224</v>
      </c>
      <c r="C419" s="329"/>
      <c r="D419" s="330"/>
      <c r="E419" s="328"/>
      <c r="F419" s="191"/>
      <c r="G419" s="191"/>
      <c r="H419" s="191"/>
      <c r="I419" s="191"/>
      <c r="J419" s="216"/>
      <c r="K419" s="216"/>
    </row>
    <row r="420" spans="2:23">
      <c r="B420" s="1" t="s">
        <v>787</v>
      </c>
      <c r="C420" s="185"/>
      <c r="D420" s="191"/>
      <c r="E420" s="191"/>
      <c r="F420" s="191"/>
      <c r="G420" s="191"/>
      <c r="H420" s="191"/>
      <c r="I420" s="191"/>
      <c r="J420" s="216"/>
      <c r="K420" s="216"/>
      <c r="M420" s="216"/>
      <c r="N420" s="219"/>
      <c r="O420" s="388" t="s">
        <v>182</v>
      </c>
      <c r="P420" s="219"/>
    </row>
    <row r="421" spans="2:23">
      <c r="B421" s="2" t="s">
        <v>788</v>
      </c>
      <c r="C421" s="185"/>
      <c r="D421" s="191"/>
      <c r="E421" s="191"/>
      <c r="F421" s="191"/>
      <c r="G421" s="191"/>
      <c r="H421" s="191"/>
      <c r="I421" s="191"/>
      <c r="J421" s="216"/>
      <c r="K421" s="216"/>
    </row>
    <row r="422" spans="2:23">
      <c r="B422" s="325" t="s">
        <v>214</v>
      </c>
      <c r="C422" s="326">
        <v>2001</v>
      </c>
      <c r="D422" s="326">
        <v>2002</v>
      </c>
      <c r="E422" s="326">
        <v>2003</v>
      </c>
      <c r="F422" s="326">
        <v>2004</v>
      </c>
      <c r="G422" s="326">
        <v>2005</v>
      </c>
      <c r="H422" s="326">
        <v>2006</v>
      </c>
      <c r="I422" s="326">
        <v>2007</v>
      </c>
      <c r="J422" s="326">
        <v>2008</v>
      </c>
      <c r="K422" s="326">
        <v>2009</v>
      </c>
      <c r="L422" s="326">
        <v>2010</v>
      </c>
      <c r="M422" s="326">
        <v>2011</v>
      </c>
      <c r="N422" s="326">
        <v>2012</v>
      </c>
      <c r="O422" s="326">
        <v>2013</v>
      </c>
      <c r="P422" s="326">
        <v>2014</v>
      </c>
      <c r="Q422" s="326">
        <v>2015</v>
      </c>
      <c r="R422" s="326">
        <v>2016</v>
      </c>
      <c r="S422" s="326">
        <v>2017</v>
      </c>
      <c r="T422" s="326">
        <v>2018</v>
      </c>
      <c r="U422" s="326">
        <v>2019</v>
      </c>
      <c r="V422" s="326">
        <v>2020</v>
      </c>
      <c r="W422" s="333">
        <v>2021</v>
      </c>
    </row>
    <row r="423" spans="2:23">
      <c r="B423" s="323" t="s">
        <v>397</v>
      </c>
      <c r="C423" s="496">
        <v>3.8306833285888118</v>
      </c>
      <c r="D423" s="496">
        <v>2.4425598546342493</v>
      </c>
      <c r="E423" s="496">
        <v>2.6094287905041238</v>
      </c>
      <c r="F423" s="496">
        <v>3.5555464385042739</v>
      </c>
      <c r="G423" s="496">
        <v>2.3169827112808936</v>
      </c>
      <c r="H423" s="496">
        <v>2.6069015737373067</v>
      </c>
      <c r="I423" s="496">
        <v>3.5861817080742893</v>
      </c>
      <c r="J423" s="496">
        <v>2.340303152702127</v>
      </c>
      <c r="K423" s="496">
        <v>1.9223247249662339</v>
      </c>
      <c r="L423" s="496">
        <v>2.0767291856535359</v>
      </c>
      <c r="M423" s="496">
        <v>2.130336596382123</v>
      </c>
      <c r="N423" s="496">
        <v>2.4960862592071544</v>
      </c>
      <c r="O423" s="497">
        <v>1.8279229176470773</v>
      </c>
      <c r="P423" s="496">
        <v>2.3202683887193141</v>
      </c>
      <c r="Q423" s="497">
        <v>2.9616036341597751</v>
      </c>
      <c r="R423" s="497">
        <v>1.4832275074406105</v>
      </c>
      <c r="S423" s="497">
        <v>6.4204009411775171</v>
      </c>
      <c r="T423" s="496">
        <v>2.4463304734644447</v>
      </c>
      <c r="U423" s="496">
        <v>4.2427995666340177</v>
      </c>
      <c r="V423" s="496">
        <v>2.3685383742461785</v>
      </c>
      <c r="W423" s="496">
        <v>4.0801291609045531</v>
      </c>
    </row>
    <row r="424" spans="2:23">
      <c r="B424" s="323" t="s">
        <v>398</v>
      </c>
      <c r="C424" s="496">
        <v>2.0018270169378876</v>
      </c>
      <c r="D424" s="496">
        <v>2.0867841691526907</v>
      </c>
      <c r="E424" s="496">
        <v>2.851954409050673</v>
      </c>
      <c r="F424" s="496">
        <v>4.2974528916562553</v>
      </c>
      <c r="G424" s="496">
        <v>2.0109132930899585</v>
      </c>
      <c r="H424" s="496">
        <v>2.2561839774799797</v>
      </c>
      <c r="I424" s="496">
        <v>1.7918408259372753</v>
      </c>
      <c r="J424" s="496">
        <v>1.6188765599535859</v>
      </c>
      <c r="K424" s="496">
        <v>2.1860617138662404</v>
      </c>
      <c r="L424" s="496">
        <v>3.0935171379512632</v>
      </c>
      <c r="M424" s="496">
        <v>3.4323146494725418</v>
      </c>
      <c r="N424" s="496">
        <v>2.7421391440920151</v>
      </c>
      <c r="O424" s="497">
        <v>1.4761071888091648</v>
      </c>
      <c r="P424" s="496">
        <v>0.42739652425915459</v>
      </c>
      <c r="Q424" s="497">
        <v>1.4293533866630992</v>
      </c>
      <c r="R424" s="497">
        <v>0.85858417738396176</v>
      </c>
      <c r="S424" s="497">
        <v>0.81385916855341112</v>
      </c>
      <c r="T424" s="496">
        <v>0.44961697407372242</v>
      </c>
      <c r="U424" s="496">
        <v>1.2779182907176398</v>
      </c>
      <c r="V424" s="496">
        <v>1.0988986995187804</v>
      </c>
      <c r="W424" s="496">
        <v>0.64541355512531773</v>
      </c>
    </row>
    <row r="425" spans="2:23">
      <c r="B425" s="323" t="s">
        <v>399</v>
      </c>
      <c r="C425" s="496">
        <v>0</v>
      </c>
      <c r="D425" s="496">
        <v>0</v>
      </c>
      <c r="E425" s="496">
        <v>0</v>
      </c>
      <c r="F425" s="496">
        <v>0</v>
      </c>
      <c r="G425" s="496">
        <v>2.7256851452605098</v>
      </c>
      <c r="H425" s="496">
        <v>2.506234298542994</v>
      </c>
      <c r="I425" s="496">
        <v>1.6021289110558821</v>
      </c>
      <c r="J425" s="496">
        <v>1.0229976585365235</v>
      </c>
      <c r="K425" s="496">
        <v>0.38035354168683255</v>
      </c>
      <c r="L425" s="496">
        <v>0.67753691005907291</v>
      </c>
      <c r="M425" s="496">
        <v>0.67365318236852734</v>
      </c>
      <c r="N425" s="496">
        <v>0.45832161484416467</v>
      </c>
      <c r="O425" s="497">
        <v>1.1974436360008267</v>
      </c>
      <c r="P425" s="496">
        <v>0.72880823850814314</v>
      </c>
      <c r="Q425" s="497">
        <v>1.3354435020223407</v>
      </c>
      <c r="R425" s="497">
        <v>0.82265867018605787</v>
      </c>
      <c r="S425" s="497">
        <v>0.75131425843828581</v>
      </c>
      <c r="T425" s="496">
        <v>0.8874906000560514</v>
      </c>
      <c r="U425" s="496">
        <v>1.0549085079809943</v>
      </c>
      <c r="V425" s="496">
        <v>0.78009808114926549</v>
      </c>
      <c r="W425" s="496">
        <v>0.46440291727580441</v>
      </c>
    </row>
    <row r="426" spans="2:23">
      <c r="B426" s="323" t="s">
        <v>400</v>
      </c>
      <c r="C426" s="496">
        <v>3.1265288207861932</v>
      </c>
      <c r="D426" s="496">
        <v>2.670011601976114</v>
      </c>
      <c r="E426" s="496">
        <v>3.1958728586042238</v>
      </c>
      <c r="F426" s="496">
        <v>2.5946383773045723</v>
      </c>
      <c r="G426" s="496">
        <v>1.0977676683493545</v>
      </c>
      <c r="H426" s="496">
        <v>1.8254383349074654</v>
      </c>
      <c r="I426" s="496">
        <v>2.6301574849922558</v>
      </c>
      <c r="J426" s="496">
        <v>2.2678263702600439</v>
      </c>
      <c r="K426" s="496">
        <v>1.1924068079053769</v>
      </c>
      <c r="L426" s="496">
        <v>2.8333882100902725</v>
      </c>
      <c r="M426" s="496">
        <v>0.97233567653618214</v>
      </c>
      <c r="N426" s="496">
        <v>2.1513225054809206</v>
      </c>
      <c r="O426" s="497">
        <v>1.019858649120146</v>
      </c>
      <c r="P426" s="496">
        <v>1.1497821125946923</v>
      </c>
      <c r="Q426" s="497">
        <v>0.96247836563927647</v>
      </c>
      <c r="R426" s="497">
        <v>1.2858706206919592</v>
      </c>
      <c r="S426" s="497">
        <v>1.434319684426135</v>
      </c>
      <c r="T426" s="497">
        <v>0.99151452065696344</v>
      </c>
      <c r="U426" s="496">
        <v>0.83675958267023864</v>
      </c>
      <c r="V426" s="496">
        <v>2.0892027808357878</v>
      </c>
      <c r="W426" s="496">
        <v>3.567193658382394</v>
      </c>
    </row>
    <row r="427" spans="2:23">
      <c r="B427" s="323" t="s">
        <v>401</v>
      </c>
      <c r="C427" s="495">
        <v>1.013973460621332</v>
      </c>
      <c r="D427" s="495">
        <v>0.45520350503120699</v>
      </c>
      <c r="E427" s="495">
        <v>0.36184816622147836</v>
      </c>
      <c r="F427" s="495">
        <v>0.64022002936578148</v>
      </c>
      <c r="G427" s="495">
        <v>0.65631552791635461</v>
      </c>
      <c r="H427" s="495">
        <v>0.64409689191290531</v>
      </c>
      <c r="I427" s="495">
        <v>0.90399573110888731</v>
      </c>
      <c r="J427" s="496">
        <v>0.31179644969853937</v>
      </c>
      <c r="K427" s="496">
        <v>0.96259947552736769</v>
      </c>
      <c r="L427" s="496">
        <v>0.73252078881378091</v>
      </c>
      <c r="M427" s="496">
        <v>1.1394557707444504</v>
      </c>
      <c r="N427" s="496">
        <v>1.9259667769937132</v>
      </c>
      <c r="O427" s="497">
        <v>0.44621142400190655</v>
      </c>
      <c r="P427" s="496">
        <v>1.8758307228546691</v>
      </c>
      <c r="Q427" s="497">
        <v>1.0688608003918845</v>
      </c>
      <c r="R427" s="497">
        <v>0.99475680800823774</v>
      </c>
      <c r="S427" s="497">
        <v>1.1803314160274201</v>
      </c>
      <c r="T427" s="497">
        <v>1.3538315607340641</v>
      </c>
      <c r="U427" s="496">
        <v>1.2263942210490095</v>
      </c>
      <c r="V427" s="496">
        <v>1.4555629672745307</v>
      </c>
      <c r="W427" s="496">
        <v>1.5344267994257643</v>
      </c>
    </row>
    <row r="428" spans="2:23">
      <c r="B428" s="323" t="s">
        <v>402</v>
      </c>
      <c r="C428" s="496">
        <v>0.70653078389011736</v>
      </c>
      <c r="D428" s="496">
        <v>2.1712919619094522</v>
      </c>
      <c r="E428" s="496">
        <v>1.3474444082076085</v>
      </c>
      <c r="F428" s="496">
        <v>2.2331563991202321</v>
      </c>
      <c r="G428" s="496">
        <v>0.6086599178248977</v>
      </c>
      <c r="H428" s="496">
        <v>0.48065577074921029</v>
      </c>
      <c r="I428" s="496">
        <v>1.1451404961584621</v>
      </c>
      <c r="J428" s="496">
        <v>1.1416393277497028</v>
      </c>
      <c r="K428" s="496">
        <v>1.6869591290688559</v>
      </c>
      <c r="L428" s="496">
        <v>1.2312563644049896</v>
      </c>
      <c r="M428" s="496">
        <v>0.90606177751685135</v>
      </c>
      <c r="N428" s="496">
        <v>1.2598305216022827</v>
      </c>
      <c r="O428" s="497">
        <v>0.85612642272755357</v>
      </c>
      <c r="P428" s="496">
        <v>1.0800474144771806</v>
      </c>
      <c r="Q428" s="497">
        <v>2.9445169127535924</v>
      </c>
      <c r="R428" s="497">
        <v>2.7331922253044625</v>
      </c>
      <c r="S428" s="497">
        <v>1.0448144339381491</v>
      </c>
      <c r="T428" s="497">
        <v>1.4042666389694105</v>
      </c>
      <c r="U428" s="496">
        <v>0.99120976228099</v>
      </c>
      <c r="V428" s="496">
        <v>1.8711364626118205</v>
      </c>
      <c r="W428" s="496">
        <v>2.0157184795922403</v>
      </c>
    </row>
    <row r="429" spans="2:23">
      <c r="B429" s="323" t="s">
        <v>581</v>
      </c>
      <c r="C429" s="496">
        <v>0.44217867885185447</v>
      </c>
      <c r="D429" s="496">
        <v>0.37039570192696658</v>
      </c>
      <c r="E429" s="496">
        <v>0.41956386752556479</v>
      </c>
      <c r="F429" s="496">
        <v>0.48605925329885746</v>
      </c>
      <c r="G429" s="496">
        <v>0.76548340203118659</v>
      </c>
      <c r="H429" s="496">
        <v>0.46727713862517195</v>
      </c>
      <c r="I429" s="496">
        <v>0.8507595617146646</v>
      </c>
      <c r="J429" s="496">
        <v>1.1175192800557403</v>
      </c>
      <c r="K429" s="496">
        <v>1.3833324465882288</v>
      </c>
      <c r="L429" s="496">
        <v>0.52155584890512552</v>
      </c>
      <c r="M429" s="496">
        <v>1.1052126531089179</v>
      </c>
      <c r="N429" s="496">
        <v>0.93301530438414826</v>
      </c>
      <c r="O429" s="497">
        <v>0.29544928736550857</v>
      </c>
      <c r="P429" s="496">
        <v>0.87222584887535004</v>
      </c>
      <c r="Q429" s="497">
        <v>0.99949972786501295</v>
      </c>
      <c r="R429" s="497">
        <v>0.90605030349546656</v>
      </c>
      <c r="S429" s="497">
        <v>0.94628089202395749</v>
      </c>
      <c r="T429" s="497">
        <v>0.57270140075060583</v>
      </c>
      <c r="U429" s="496">
        <v>0.47083095296380001</v>
      </c>
      <c r="V429" s="496">
        <v>0.89135867593131479</v>
      </c>
      <c r="W429" s="496">
        <v>0.66443619924401076</v>
      </c>
    </row>
    <row r="430" spans="2:23">
      <c r="B430" s="323" t="s">
        <v>403</v>
      </c>
      <c r="C430" s="496">
        <v>0.71910859306823061</v>
      </c>
      <c r="D430" s="496">
        <v>0.40356147997441866</v>
      </c>
      <c r="E430" s="496">
        <v>0.81294128472016691</v>
      </c>
      <c r="F430" s="496">
        <v>0.52388593059502941</v>
      </c>
      <c r="G430" s="496">
        <v>0.38013988963486051</v>
      </c>
      <c r="H430" s="496">
        <v>1.1429696614026359</v>
      </c>
      <c r="I430" s="496">
        <v>1.0679065195486031</v>
      </c>
      <c r="J430" s="496">
        <v>1.420570207726215</v>
      </c>
      <c r="K430" s="496">
        <v>0.73047421888443786</v>
      </c>
      <c r="L430" s="496">
        <v>1.7597459375790494</v>
      </c>
      <c r="M430" s="496">
        <v>4.2282555197267628</v>
      </c>
      <c r="N430" s="496">
        <v>4.0198291393245107</v>
      </c>
      <c r="O430" s="497">
        <v>2.6986678004028914</v>
      </c>
      <c r="P430" s="496">
        <v>2.0331209685443201</v>
      </c>
      <c r="Q430" s="497">
        <v>2.356012499384275</v>
      </c>
      <c r="R430" s="497">
        <v>1.0430696946538938</v>
      </c>
      <c r="S430" s="497">
        <v>1.1708484494235381</v>
      </c>
      <c r="T430" s="497">
        <v>0.58738793614283924</v>
      </c>
      <c r="U430" s="496">
        <v>2.2710411417567062</v>
      </c>
      <c r="V430" s="496">
        <v>1.6236784424486381</v>
      </c>
      <c r="W430" s="496">
        <v>1.3426328051944632</v>
      </c>
    </row>
    <row r="431" spans="2:23">
      <c r="B431" s="323" t="s">
        <v>474</v>
      </c>
      <c r="C431" s="495">
        <v>2.0328448816162523</v>
      </c>
      <c r="D431" s="495">
        <v>1.1793004306468033</v>
      </c>
      <c r="E431" s="495">
        <v>0.93761017366061128</v>
      </c>
      <c r="F431" s="495">
        <v>1.1748327233511375</v>
      </c>
      <c r="G431" s="495">
        <v>0.99967593644512787</v>
      </c>
      <c r="H431" s="495">
        <v>1.0750040164946602</v>
      </c>
      <c r="I431" s="495">
        <v>1.4030643269157932</v>
      </c>
      <c r="J431" s="496">
        <v>0.56645905279417286</v>
      </c>
      <c r="K431" s="496">
        <v>0.9164739713345561</v>
      </c>
      <c r="L431" s="496">
        <v>0.57814169531492809</v>
      </c>
      <c r="M431" s="496">
        <v>1.601466393409672</v>
      </c>
      <c r="N431" s="496">
        <v>1.5788878264257502</v>
      </c>
      <c r="O431" s="497">
        <v>1.7436255185769081</v>
      </c>
      <c r="P431" s="496">
        <v>1.3840845862929076</v>
      </c>
      <c r="Q431" s="497">
        <v>1.9917741213536195</v>
      </c>
      <c r="R431" s="497">
        <v>1.2475211925961387</v>
      </c>
      <c r="S431" s="497">
        <v>0.8032731238701406</v>
      </c>
      <c r="T431" s="497">
        <v>0.89406209088637012</v>
      </c>
      <c r="U431" s="496">
        <v>2.3160294843214659</v>
      </c>
      <c r="V431" s="496">
        <v>0.7736439755757909</v>
      </c>
      <c r="W431" s="496">
        <v>1.1605155557311628</v>
      </c>
    </row>
    <row r="432" spans="2:23">
      <c r="B432" s="323" t="s">
        <v>404</v>
      </c>
      <c r="C432" s="496">
        <v>1.085020671759156</v>
      </c>
      <c r="D432" s="496">
        <v>1.0883350980937088</v>
      </c>
      <c r="E432" s="496">
        <v>0.29877904240516717</v>
      </c>
      <c r="F432" s="496">
        <v>0.41171286923792189</v>
      </c>
      <c r="G432" s="496">
        <v>0.5361403686028835</v>
      </c>
      <c r="H432" s="496">
        <v>0.55743894272777739</v>
      </c>
      <c r="I432" s="496">
        <v>1.2188580002775409</v>
      </c>
      <c r="J432" s="496">
        <v>1.3467350627351768</v>
      </c>
      <c r="K432" s="496">
        <v>1.1926231475034359</v>
      </c>
      <c r="L432" s="496">
        <v>1.2704823840371466</v>
      </c>
      <c r="M432" s="496">
        <v>1.7017867579532699</v>
      </c>
      <c r="N432" s="496">
        <v>1.7107255763045599</v>
      </c>
      <c r="O432" s="497">
        <v>0.60418704993277927</v>
      </c>
      <c r="P432" s="496">
        <v>0.70398733154213344</v>
      </c>
      <c r="Q432" s="497">
        <v>3.7630311913673844</v>
      </c>
      <c r="R432" s="497">
        <v>2.6659446342548421</v>
      </c>
      <c r="S432" s="497">
        <v>1.8798346235612624</v>
      </c>
      <c r="T432" s="497">
        <v>1.183016118622098</v>
      </c>
      <c r="U432" s="496">
        <v>0.66967927876961553</v>
      </c>
      <c r="V432" s="496">
        <v>1.0338903457415578</v>
      </c>
      <c r="W432" s="496">
        <v>1.3424679007467701</v>
      </c>
    </row>
    <row r="433" spans="2:23">
      <c r="B433" s="323" t="s">
        <v>405</v>
      </c>
      <c r="C433" s="496">
        <v>1.0304772911613997</v>
      </c>
      <c r="D433" s="496">
        <v>0.85483923984898846</v>
      </c>
      <c r="E433" s="496">
        <v>0.71483415218627766</v>
      </c>
      <c r="F433" s="496">
        <v>0.69014561759181636</v>
      </c>
      <c r="G433" s="496">
        <v>0.67948099408507234</v>
      </c>
      <c r="H433" s="496">
        <v>1.1046618632483356</v>
      </c>
      <c r="I433" s="496">
        <v>1.3279178289251696</v>
      </c>
      <c r="J433" s="496">
        <v>1.1915974237138549</v>
      </c>
      <c r="K433" s="496">
        <v>1.292167890909343</v>
      </c>
      <c r="L433" s="496">
        <v>0.51765965056392604</v>
      </c>
      <c r="M433" s="496">
        <v>0.77666682582727919</v>
      </c>
      <c r="N433" s="496">
        <v>0.55362038859012974</v>
      </c>
      <c r="O433" s="497">
        <v>0.89378415258371957</v>
      </c>
      <c r="P433" s="496">
        <v>0.53517131649844785</v>
      </c>
      <c r="Q433" s="497">
        <v>1.2631547706384367</v>
      </c>
      <c r="R433" s="497">
        <v>0.51863835420573512</v>
      </c>
      <c r="S433" s="497">
        <v>1.2908676759036006</v>
      </c>
      <c r="T433" s="497">
        <v>0.37398262438030383</v>
      </c>
      <c r="U433" s="496">
        <v>0.95749925503482047</v>
      </c>
      <c r="V433" s="496">
        <v>1.6625053364861033</v>
      </c>
      <c r="W433" s="496">
        <v>0.99240535514375638</v>
      </c>
    </row>
    <row r="434" spans="2:23">
      <c r="B434" s="323" t="s">
        <v>406</v>
      </c>
      <c r="C434" s="496">
        <v>2.5281587774584566</v>
      </c>
      <c r="D434" s="496">
        <v>3.8188390303772217</v>
      </c>
      <c r="E434" s="496">
        <v>4.0623094215897391</v>
      </c>
      <c r="F434" s="496">
        <v>1.5187649345048058</v>
      </c>
      <c r="G434" s="496">
        <v>1.113670359208276</v>
      </c>
      <c r="H434" s="496">
        <v>2.2757111132766004</v>
      </c>
      <c r="I434" s="496">
        <v>3.3233998446140776</v>
      </c>
      <c r="J434" s="496">
        <v>3.2335419530067449</v>
      </c>
      <c r="K434" s="496">
        <v>2.1315370030806449</v>
      </c>
      <c r="L434" s="496">
        <v>1.9152566148785926</v>
      </c>
      <c r="M434" s="496">
        <v>1.4494008733279364</v>
      </c>
      <c r="N434" s="496">
        <v>1.7295579838657817</v>
      </c>
      <c r="O434" s="497">
        <v>0.78440186492695607</v>
      </c>
      <c r="P434" s="496">
        <v>0.84578917424679878</v>
      </c>
      <c r="Q434" s="497">
        <v>2.3552072889944116</v>
      </c>
      <c r="R434" s="497">
        <v>1.5785826719807592</v>
      </c>
      <c r="S434" s="497">
        <v>2.1505137281628572</v>
      </c>
      <c r="T434" s="497">
        <v>2.1835701011441442</v>
      </c>
      <c r="U434" s="496">
        <v>2.0328651939205415</v>
      </c>
      <c r="V434" s="496">
        <v>2.195091705873486</v>
      </c>
      <c r="W434" s="496">
        <v>9.8127737405665982</v>
      </c>
    </row>
    <row r="435" spans="2:23">
      <c r="B435" s="323" t="s">
        <v>407</v>
      </c>
      <c r="C435" s="495">
        <v>0.51741594202802155</v>
      </c>
      <c r="D435" s="495">
        <v>0.54457000195200833</v>
      </c>
      <c r="E435" s="495">
        <v>0.55526887946244108</v>
      </c>
      <c r="F435" s="495">
        <v>0.37027058317507122</v>
      </c>
      <c r="G435" s="495">
        <v>0.4991051328809209</v>
      </c>
      <c r="H435" s="495">
        <v>0.39537803571853214</v>
      </c>
      <c r="I435" s="495">
        <v>1.4470079376921883</v>
      </c>
      <c r="J435" s="496">
        <v>1.5755717674939742</v>
      </c>
      <c r="K435" s="496">
        <v>0.76670753552203419</v>
      </c>
      <c r="L435" s="496">
        <v>0.59690379848872299</v>
      </c>
      <c r="M435" s="496">
        <v>1.0876144266736287</v>
      </c>
      <c r="N435" s="496">
        <v>2.2174136065593362</v>
      </c>
      <c r="O435" s="497">
        <v>1.0609438428249067</v>
      </c>
      <c r="P435" s="496">
        <v>1.096887275729689</v>
      </c>
      <c r="Q435" s="497">
        <v>1.3433549545918675</v>
      </c>
      <c r="R435" s="497">
        <v>1.3243156062142869</v>
      </c>
      <c r="S435" s="497">
        <v>1.3683414115370571</v>
      </c>
      <c r="T435" s="497">
        <v>1.016343126215506</v>
      </c>
      <c r="U435" s="496">
        <v>1.3322888751500663</v>
      </c>
      <c r="V435" s="496">
        <v>1.8318342923597184</v>
      </c>
      <c r="W435" s="496">
        <v>1.7754525886706969</v>
      </c>
    </row>
    <row r="436" spans="2:23">
      <c r="B436" s="323" t="s">
        <v>408</v>
      </c>
      <c r="C436" s="496">
        <v>0.65242362788813379</v>
      </c>
      <c r="D436" s="496">
        <v>3.0400487549512163</v>
      </c>
      <c r="E436" s="496">
        <v>0.87575902427829821</v>
      </c>
      <c r="F436" s="496">
        <v>0.83743193448566255</v>
      </c>
      <c r="G436" s="496">
        <v>0.89344924041286344</v>
      </c>
      <c r="H436" s="496">
        <v>0.83764983755436639</v>
      </c>
      <c r="I436" s="496">
        <v>1.573598215058424</v>
      </c>
      <c r="J436" s="496">
        <v>1.0335486606609627</v>
      </c>
      <c r="K436" s="496">
        <v>1.475065190881798</v>
      </c>
      <c r="L436" s="496">
        <v>1.2945917753671439</v>
      </c>
      <c r="M436" s="496">
        <v>0.4359969683815495</v>
      </c>
      <c r="N436" s="496">
        <v>2.1122687737633696</v>
      </c>
      <c r="O436" s="497">
        <v>1.9517806829475599</v>
      </c>
      <c r="P436" s="496">
        <v>1.9307111978661935</v>
      </c>
      <c r="Q436" s="497">
        <v>3.2177920870618313</v>
      </c>
      <c r="R436" s="497">
        <v>1.8085104335934494</v>
      </c>
      <c r="S436" s="497">
        <v>1.1432092826486364</v>
      </c>
      <c r="T436" s="497">
        <v>1.5004592337253286</v>
      </c>
      <c r="U436" s="496">
        <v>2.7518144693198519</v>
      </c>
      <c r="V436" s="496">
        <v>2.1900161698804474</v>
      </c>
      <c r="W436" s="496">
        <v>2.423174800795501</v>
      </c>
    </row>
    <row r="437" spans="2:23">
      <c r="B437" s="323" t="s">
        <v>409</v>
      </c>
      <c r="C437" s="496">
        <v>1.3191776164005553</v>
      </c>
      <c r="D437" s="496">
        <v>2.0864365961891487</v>
      </c>
      <c r="E437" s="496">
        <v>1.5647253822355311</v>
      </c>
      <c r="F437" s="496">
        <v>0.68022156051211868</v>
      </c>
      <c r="G437" s="496">
        <v>0.56537180963531364</v>
      </c>
      <c r="H437" s="496">
        <v>0.75028502372501693</v>
      </c>
      <c r="I437" s="496">
        <v>1.3164503580286622</v>
      </c>
      <c r="J437" s="496">
        <v>0.96503275649221754</v>
      </c>
      <c r="K437" s="496">
        <v>3.0322419573390791</v>
      </c>
      <c r="L437" s="496">
        <v>1.3410998695755063</v>
      </c>
      <c r="M437" s="496">
        <v>4.1797273362261702</v>
      </c>
      <c r="N437" s="496">
        <v>3.6322889402502065</v>
      </c>
      <c r="O437" s="497">
        <v>0.42568503183234185</v>
      </c>
      <c r="P437" s="496">
        <v>0.91291282039300159</v>
      </c>
      <c r="Q437" s="497">
        <v>0.77961382370802335</v>
      </c>
      <c r="R437" s="497">
        <v>1.0496012032438122</v>
      </c>
      <c r="S437" s="497">
        <v>0.89568468690946834</v>
      </c>
      <c r="T437" s="496">
        <v>0.93231770660133495</v>
      </c>
      <c r="U437" s="496">
        <v>1.7144087043679126</v>
      </c>
      <c r="V437" s="496">
        <v>0.97535723219440407</v>
      </c>
      <c r="W437" s="496">
        <v>2.1694655959013263</v>
      </c>
    </row>
    <row r="438" spans="2:23">
      <c r="B438" s="323" t="s">
        <v>410</v>
      </c>
      <c r="C438" s="496">
        <v>0.6964823120611775</v>
      </c>
      <c r="D438" s="496">
        <v>0.65902394951499155</v>
      </c>
      <c r="E438" s="496">
        <v>0.51085175947840555</v>
      </c>
      <c r="F438" s="496">
        <v>0.96995737422294492</v>
      </c>
      <c r="G438" s="496">
        <v>0.73880622825217923</v>
      </c>
      <c r="H438" s="496">
        <v>0.79344032898688843</v>
      </c>
      <c r="I438" s="496">
        <v>1.6306459455440521</v>
      </c>
      <c r="J438" s="496">
        <v>1.7137748294067707</v>
      </c>
      <c r="K438" s="496">
        <v>2.497595489788023</v>
      </c>
      <c r="L438" s="496">
        <v>1.8503414241790044</v>
      </c>
      <c r="M438" s="496">
        <v>0.66996809280525282</v>
      </c>
      <c r="N438" s="496">
        <v>0.88404975972321242</v>
      </c>
      <c r="O438" s="497">
        <v>0.59262968012632755</v>
      </c>
      <c r="P438" s="496">
        <v>0.79813194702141199</v>
      </c>
      <c r="Q438" s="497">
        <v>0.62794968167695453</v>
      </c>
      <c r="R438" s="497">
        <v>1.0960920806987426</v>
      </c>
      <c r="S438" s="497">
        <v>1.0828926391081768</v>
      </c>
      <c r="T438" s="496">
        <v>0.84901675597377035</v>
      </c>
      <c r="U438" s="496">
        <v>1.0834464286518952</v>
      </c>
      <c r="V438" s="496">
        <v>2.2143738451778443</v>
      </c>
      <c r="W438" s="496">
        <v>0.82140567255390051</v>
      </c>
    </row>
    <row r="439" spans="2:23">
      <c r="B439" s="323" t="s">
        <v>411</v>
      </c>
      <c r="C439" s="496">
        <v>0.86855760896734457</v>
      </c>
      <c r="D439" s="496">
        <v>0.54627128014197679</v>
      </c>
      <c r="E439" s="496">
        <v>0.48774919208933964</v>
      </c>
      <c r="F439" s="496">
        <v>0.76091069657456167</v>
      </c>
      <c r="G439" s="496">
        <v>0.73227464883136029</v>
      </c>
      <c r="H439" s="496">
        <v>0.66256373074319364</v>
      </c>
      <c r="I439" s="496">
        <v>0.55968198021675164</v>
      </c>
      <c r="J439" s="496">
        <v>0.1591592669614294</v>
      </c>
      <c r="K439" s="496">
        <v>0.21936359771565356</v>
      </c>
      <c r="L439" s="496">
        <v>7.9002299622296573E-2</v>
      </c>
      <c r="M439" s="496">
        <v>0.13793649339191841</v>
      </c>
      <c r="N439" s="496">
        <v>0.11541947827950927</v>
      </c>
      <c r="O439" s="497">
        <v>0.13793683711616628</v>
      </c>
      <c r="P439" s="496">
        <v>0.11893900530509453</v>
      </c>
      <c r="Q439" s="497">
        <v>1.1612101867135789</v>
      </c>
      <c r="R439" s="497">
        <v>0.58490304544652993</v>
      </c>
      <c r="S439" s="497">
        <v>0.70425946492602121</v>
      </c>
      <c r="T439" s="496">
        <v>0.38654021847083375</v>
      </c>
      <c r="U439" s="496">
        <v>0.36739310305406075</v>
      </c>
      <c r="V439" s="496">
        <v>1.0188303679948012</v>
      </c>
      <c r="W439" s="496">
        <v>0.79735226994349839</v>
      </c>
    </row>
    <row r="440" spans="2:23">
      <c r="B440" s="323" t="s">
        <v>412</v>
      </c>
      <c r="C440" s="495">
        <v>2.6928756542096157</v>
      </c>
      <c r="D440" s="495">
        <v>3.8396019416203861</v>
      </c>
      <c r="E440" s="495">
        <v>2.923043044765258</v>
      </c>
      <c r="F440" s="495">
        <v>4.0534953502332147</v>
      </c>
      <c r="G440" s="495">
        <v>2.7279508688447396</v>
      </c>
      <c r="H440" s="495">
        <v>2.4989980764308126</v>
      </c>
      <c r="I440" s="495">
        <v>1.8492765432866882</v>
      </c>
      <c r="J440" s="496">
        <v>1.3074494682290019</v>
      </c>
      <c r="K440" s="496">
        <v>4.0247937690856626</v>
      </c>
      <c r="L440" s="496">
        <v>2.2401742623085057</v>
      </c>
      <c r="M440" s="496">
        <v>1.3647271767676157</v>
      </c>
      <c r="N440" s="496">
        <v>1.1754175943884488</v>
      </c>
      <c r="O440" s="497">
        <v>0.94968450205952593</v>
      </c>
      <c r="P440" s="496">
        <v>0.70776824507786085</v>
      </c>
      <c r="Q440" s="497">
        <v>1.4795819303601239</v>
      </c>
      <c r="R440" s="497">
        <v>1.9591101144749739</v>
      </c>
      <c r="S440" s="497">
        <v>1.3858285368453989</v>
      </c>
      <c r="T440" s="496">
        <v>1.6006042257558653</v>
      </c>
      <c r="U440" s="496">
        <v>1.2536115557341503</v>
      </c>
      <c r="V440" s="496">
        <v>1.0621393848657301</v>
      </c>
      <c r="W440" s="496">
        <v>1.2484069329750946</v>
      </c>
    </row>
    <row r="441" spans="2:23">
      <c r="B441" s="323" t="s">
        <v>664</v>
      </c>
      <c r="C441" s="496">
        <v>2.0590221838941569</v>
      </c>
      <c r="D441" s="496">
        <v>2.4009645175552112</v>
      </c>
      <c r="E441" s="496">
        <v>1.1661928174365646</v>
      </c>
      <c r="F441" s="496">
        <v>3.4254016747480871</v>
      </c>
      <c r="G441" s="496">
        <v>1.277343476652562</v>
      </c>
      <c r="H441" s="496">
        <v>1.9261543593875858</v>
      </c>
      <c r="I441" s="496">
        <v>2.9611157444042555</v>
      </c>
      <c r="J441" s="496">
        <v>1.4583006107631036</v>
      </c>
      <c r="K441" s="496">
        <v>2.8796131822291575</v>
      </c>
      <c r="L441" s="496">
        <v>2.5278583651121829</v>
      </c>
      <c r="M441" s="496">
        <v>1.6940788502008519</v>
      </c>
      <c r="N441" s="496">
        <v>4.837323663454641</v>
      </c>
      <c r="O441" s="497">
        <v>3.9365998223479868</v>
      </c>
      <c r="P441" s="496">
        <v>3.4806223070779287</v>
      </c>
      <c r="Q441" s="497">
        <v>4.5195145024575689</v>
      </c>
      <c r="R441" s="497">
        <v>4.5463235415587118</v>
      </c>
      <c r="S441" s="497">
        <v>5.0274769454356534</v>
      </c>
      <c r="T441" s="496">
        <v>2.6817305925970816</v>
      </c>
      <c r="U441" s="496">
        <v>7.0057655298424697</v>
      </c>
      <c r="V441" s="496">
        <v>2.1969453031095689</v>
      </c>
      <c r="W441" s="496">
        <v>3.4237056211887738</v>
      </c>
    </row>
    <row r="442" spans="2:23">
      <c r="B442" s="323" t="s">
        <v>413</v>
      </c>
      <c r="C442" s="496">
        <v>0.41413785571306122</v>
      </c>
      <c r="D442" s="496">
        <v>0.31681092693711738</v>
      </c>
      <c r="E442" s="496">
        <v>0.60410115676972032</v>
      </c>
      <c r="F442" s="496">
        <v>0.27899532884510436</v>
      </c>
      <c r="G442" s="496">
        <v>0.30704981088512417</v>
      </c>
      <c r="H442" s="496">
        <v>0.751314852387719</v>
      </c>
      <c r="I442" s="496">
        <v>0.87022448014847908</v>
      </c>
      <c r="J442" s="496">
        <v>1.5139934752702489</v>
      </c>
      <c r="K442" s="496">
        <v>1.0699871237024781</v>
      </c>
      <c r="L442" s="496">
        <v>0.44149296681865274</v>
      </c>
      <c r="M442" s="496">
        <v>0.40029606009511631</v>
      </c>
      <c r="N442" s="496">
        <v>0.37529560980345722</v>
      </c>
      <c r="O442" s="497">
        <v>0.47611773922141049</v>
      </c>
      <c r="P442" s="496">
        <v>0.77927026766271934</v>
      </c>
      <c r="Q442" s="497">
        <v>2.0413294403652213</v>
      </c>
      <c r="R442" s="497">
        <v>0.89190790342750192</v>
      </c>
      <c r="S442" s="497">
        <v>0.9579970188131256</v>
      </c>
      <c r="T442" s="496">
        <v>0.73936968761625599</v>
      </c>
      <c r="U442" s="496">
        <v>1.0461225121368924</v>
      </c>
      <c r="V442" s="496">
        <v>0.18092330420185673</v>
      </c>
      <c r="W442" s="496">
        <v>0.71289395998788319</v>
      </c>
    </row>
    <row r="443" spans="2:23">
      <c r="B443" s="323" t="s">
        <v>414</v>
      </c>
      <c r="C443" s="496">
        <v>0.81436626927144007</v>
      </c>
      <c r="D443" s="496">
        <v>0.33137972210368705</v>
      </c>
      <c r="E443" s="496">
        <v>0.73397476204149437</v>
      </c>
      <c r="F443" s="496">
        <v>0.19058443250391988</v>
      </c>
      <c r="G443" s="496">
        <v>0.33800595612204765</v>
      </c>
      <c r="H443" s="496">
        <v>0.58186233491777761</v>
      </c>
      <c r="I443" s="496">
        <v>1.2212405674974014</v>
      </c>
      <c r="J443" s="496">
        <v>0.78239981829124794</v>
      </c>
      <c r="K443" s="496">
        <v>0.83912424427459731</v>
      </c>
      <c r="L443" s="496">
        <v>0.8256235101093824</v>
      </c>
      <c r="M443" s="496">
        <v>0.98393601357788218</v>
      </c>
      <c r="N443" s="496">
        <v>0.70761065710559146</v>
      </c>
      <c r="O443" s="497">
        <v>0.85355558637061257</v>
      </c>
      <c r="P443" s="496">
        <v>1.117972408082651</v>
      </c>
      <c r="Q443" s="497">
        <v>2.975076269699489</v>
      </c>
      <c r="R443" s="497">
        <v>1.6737953782142396</v>
      </c>
      <c r="S443" s="497">
        <v>1.6594478506515924</v>
      </c>
      <c r="T443" s="496">
        <v>1.2925670161313327</v>
      </c>
      <c r="U443" s="496">
        <v>1.5995795155426338</v>
      </c>
      <c r="V443" s="496">
        <v>1.5528237041129027</v>
      </c>
      <c r="W443" s="496">
        <v>1.0046884626022363</v>
      </c>
    </row>
    <row r="444" spans="2:23">
      <c r="B444" s="323" t="s">
        <v>415</v>
      </c>
      <c r="C444" s="496">
        <v>4.4633161353424144</v>
      </c>
      <c r="D444" s="496">
        <v>3.1874745714346226</v>
      </c>
      <c r="E444" s="496">
        <v>2.3705995827398243</v>
      </c>
      <c r="F444" s="496">
        <v>2.2875174542678187</v>
      </c>
      <c r="G444" s="496">
        <v>1.7215400608482252</v>
      </c>
      <c r="H444" s="496">
        <v>2.7585788828693656</v>
      </c>
      <c r="I444" s="496">
        <v>3.1774402793790455</v>
      </c>
      <c r="J444" s="496">
        <v>2.2819421628304877</v>
      </c>
      <c r="K444" s="496">
        <v>2.4826419065815091</v>
      </c>
      <c r="L444" s="496">
        <v>2.4847960545165098</v>
      </c>
      <c r="M444" s="496">
        <v>3.2456212576245385</v>
      </c>
      <c r="N444" s="496">
        <v>4.3416529950377889</v>
      </c>
      <c r="O444" s="497">
        <v>2.7417618016935457</v>
      </c>
      <c r="P444" s="496">
        <v>2.6715005608821527</v>
      </c>
      <c r="Q444" s="497">
        <v>3.8599130935136627</v>
      </c>
      <c r="R444" s="497">
        <v>2.338992365016384</v>
      </c>
      <c r="S444" s="497">
        <v>2.3604483377879344</v>
      </c>
      <c r="T444" s="496">
        <v>2.8545876586424006</v>
      </c>
      <c r="U444" s="496">
        <v>3.477506515010266</v>
      </c>
      <c r="V444" s="496">
        <v>3.0147776701191118</v>
      </c>
      <c r="W444" s="496">
        <v>2.6177962977596905</v>
      </c>
    </row>
    <row r="445" spans="2:23">
      <c r="B445" s="323" t="s">
        <v>665</v>
      </c>
      <c r="C445" s="496">
        <v>0.7981991735070566</v>
      </c>
      <c r="D445" s="496">
        <v>0.65347009942386836</v>
      </c>
      <c r="E445" s="496">
        <v>1.2691824695765106</v>
      </c>
      <c r="F445" s="496">
        <v>1.1754913541701149</v>
      </c>
      <c r="G445" s="496">
        <v>0.54148170538828222</v>
      </c>
      <c r="H445" s="496">
        <v>0.4571829896324735</v>
      </c>
      <c r="I445" s="496">
        <v>0.37730902812497458</v>
      </c>
      <c r="J445" s="496">
        <v>0.69617903123934655</v>
      </c>
      <c r="K445" s="496">
        <v>0.59537608329197822</v>
      </c>
      <c r="L445" s="496">
        <v>1.0612503204977835</v>
      </c>
      <c r="M445" s="496">
        <v>0.80749631931400101</v>
      </c>
      <c r="N445" s="496">
        <v>0.48637380099763083</v>
      </c>
      <c r="O445" s="497">
        <v>0.99438174520182698</v>
      </c>
      <c r="P445" s="496">
        <v>0.51237352064899788</v>
      </c>
      <c r="Q445" s="497">
        <v>0.76859502042792716</v>
      </c>
      <c r="R445" s="497">
        <v>1.0813515039838486</v>
      </c>
      <c r="S445" s="497">
        <v>0.76110619168100124</v>
      </c>
      <c r="T445" s="496">
        <v>0.67110444892067023</v>
      </c>
      <c r="U445" s="496">
        <v>0.46130989811782741</v>
      </c>
      <c r="V445" s="496">
        <v>1.052078244093299</v>
      </c>
      <c r="W445" s="496">
        <v>0</v>
      </c>
    </row>
    <row r="446" spans="2:23">
      <c r="B446" s="323" t="s">
        <v>416</v>
      </c>
      <c r="C446" s="496">
        <v>0.50136364220989404</v>
      </c>
      <c r="D446" s="496">
        <v>0.41748635049274213</v>
      </c>
      <c r="E446" s="496">
        <v>0.67076755391435205</v>
      </c>
      <c r="F446" s="496">
        <v>0.58951231704221063</v>
      </c>
      <c r="G446" s="496">
        <v>0.42775615286233659</v>
      </c>
      <c r="H446" s="496">
        <v>0.39357431214362204</v>
      </c>
      <c r="I446" s="496">
        <v>0.92789244315579122</v>
      </c>
      <c r="J446" s="496">
        <v>0.60405580656416946</v>
      </c>
      <c r="K446" s="496">
        <v>0.71571795641021985</v>
      </c>
      <c r="L446" s="496">
        <v>0.58350673380525886</v>
      </c>
      <c r="M446" s="496">
        <v>0.7600091094893453</v>
      </c>
      <c r="N446" s="496">
        <v>0.45314187163035291</v>
      </c>
      <c r="O446" s="497">
        <v>0.65732425592002652</v>
      </c>
      <c r="P446" s="496">
        <v>0.33744301942961602</v>
      </c>
      <c r="Q446" s="497">
        <v>1.5048428438917874</v>
      </c>
      <c r="R446" s="497">
        <v>1.5968188944980599</v>
      </c>
      <c r="S446" s="497">
        <v>2.2179213771032562</v>
      </c>
      <c r="T446" s="496">
        <v>3.3383262417486481</v>
      </c>
      <c r="U446" s="496">
        <v>2.1187331530678986</v>
      </c>
      <c r="V446" s="496">
        <v>0.86011669516137479</v>
      </c>
      <c r="W446" s="496">
        <v>1.2822045135459059</v>
      </c>
    </row>
    <row r="447" spans="2:23">
      <c r="B447" s="323" t="s">
        <v>417</v>
      </c>
      <c r="C447" s="495">
        <v>0.63586239937493816</v>
      </c>
      <c r="D447" s="495">
        <v>1.1838042445217523</v>
      </c>
      <c r="E447" s="495">
        <v>2.2825619830265493</v>
      </c>
      <c r="F447" s="495">
        <v>0.78127679643013193</v>
      </c>
      <c r="G447" s="495">
        <v>0.5268709032300648</v>
      </c>
      <c r="H447" s="495">
        <v>0.86034263009816891</v>
      </c>
      <c r="I447" s="495">
        <v>1.7180714080829016</v>
      </c>
      <c r="J447" s="496">
        <v>1.1302038104771068</v>
      </c>
      <c r="K447" s="496">
        <v>0.7720066669953759</v>
      </c>
      <c r="L447" s="496">
        <v>0.20374721029366541</v>
      </c>
      <c r="M447" s="496">
        <v>0.279784653779656</v>
      </c>
      <c r="N447" s="496">
        <v>1.1379105886101242</v>
      </c>
      <c r="O447" s="497">
        <v>0.49290492156783167</v>
      </c>
      <c r="P447" s="496">
        <v>0.43296161658295212</v>
      </c>
      <c r="Q447" s="497">
        <v>1.0628491806743585</v>
      </c>
      <c r="R447" s="497">
        <v>1.8744505520255363</v>
      </c>
      <c r="S447" s="497">
        <v>0.51873927829105371</v>
      </c>
      <c r="T447" s="496">
        <v>1.4741653509074</v>
      </c>
      <c r="U447" s="496">
        <v>0.72959567009219739</v>
      </c>
      <c r="V447" s="496">
        <v>0.35082513140592764</v>
      </c>
      <c r="W447" s="496">
        <v>0.83748839674950937</v>
      </c>
    </row>
    <row r="448" spans="2:23">
      <c r="B448" s="323" t="s">
        <v>758</v>
      </c>
      <c r="C448" s="496">
        <v>4.6277995936695193</v>
      </c>
      <c r="D448" s="496">
        <v>9.1437300050956658</v>
      </c>
      <c r="E448" s="496">
        <v>10.287536081805825</v>
      </c>
      <c r="F448" s="496">
        <v>9.79385743003985</v>
      </c>
      <c r="G448" s="496">
        <v>5.5005341970650754</v>
      </c>
      <c r="H448" s="496">
        <v>7.0798983867462706</v>
      </c>
      <c r="I448" s="496">
        <v>8.0108494779187325</v>
      </c>
      <c r="J448" s="496">
        <v>3.7911218345059612</v>
      </c>
      <c r="K448" s="496">
        <v>5.3500116939754445</v>
      </c>
      <c r="L448" s="496">
        <v>7.2229659635578098</v>
      </c>
      <c r="M448" s="496">
        <v>4.4414349584300652</v>
      </c>
      <c r="N448" s="496">
        <v>9.5927147989648489</v>
      </c>
      <c r="O448" s="497">
        <v>11.045162492958196</v>
      </c>
      <c r="P448" s="496">
        <v>7.2597274113829799</v>
      </c>
      <c r="Q448" s="497">
        <v>9.4397632507041145</v>
      </c>
      <c r="R448" s="497">
        <v>11.841068916730572</v>
      </c>
      <c r="S448" s="497">
        <v>8.1441131540866731</v>
      </c>
      <c r="T448" s="496">
        <v>10.565294256886522</v>
      </c>
      <c r="U448" s="496">
        <v>10.222982451642656</v>
      </c>
      <c r="V448" s="496">
        <v>10.742891228278756</v>
      </c>
      <c r="W448" s="496">
        <v>10.728685018504617</v>
      </c>
    </row>
    <row r="449" spans="2:23">
      <c r="B449" s="323" t="s">
        <v>418</v>
      </c>
      <c r="C449" s="496">
        <v>1.1504046162150185</v>
      </c>
      <c r="D449" s="496">
        <v>1.1475286031162932</v>
      </c>
      <c r="E449" s="496">
        <v>1.4235607290857908</v>
      </c>
      <c r="F449" s="496">
        <v>1.200852071069598</v>
      </c>
      <c r="G449" s="496">
        <v>1.1341241706676477</v>
      </c>
      <c r="H449" s="496">
        <v>1.0749430798873996</v>
      </c>
      <c r="I449" s="496">
        <v>1.4486609803160597</v>
      </c>
      <c r="J449" s="496">
        <v>0.94540575415249017</v>
      </c>
      <c r="K449" s="496">
        <v>0.66034928345637056</v>
      </c>
      <c r="L449" s="496">
        <v>0.54005169706699341</v>
      </c>
      <c r="M449" s="496">
        <v>0.67677182835044003</v>
      </c>
      <c r="N449" s="496">
        <v>0.83862650211467982</v>
      </c>
      <c r="O449" s="497">
        <v>0.89290545573169811</v>
      </c>
      <c r="P449" s="496">
        <v>0.46105766842961404</v>
      </c>
      <c r="Q449" s="497">
        <v>1.9325732062574636</v>
      </c>
      <c r="R449" s="497">
        <v>0.96572768567815104</v>
      </c>
      <c r="S449" s="497">
        <v>0.61855579860203969</v>
      </c>
      <c r="T449" s="496">
        <v>0.97703570748187907</v>
      </c>
      <c r="U449" s="496">
        <v>1.5705745297292861</v>
      </c>
      <c r="V449" s="496">
        <v>0.53755507358399934</v>
      </c>
      <c r="W449" s="496">
        <v>0.78918855347899952</v>
      </c>
    </row>
    <row r="450" spans="2:23">
      <c r="B450" s="323" t="s">
        <v>419</v>
      </c>
      <c r="C450" s="496">
        <v>0.69964685364630064</v>
      </c>
      <c r="D450" s="496">
        <v>0.59059597965051314</v>
      </c>
      <c r="E450" s="496">
        <v>0.63062042569601973</v>
      </c>
      <c r="F450" s="496">
        <v>0.96379986213927504</v>
      </c>
      <c r="G450" s="496">
        <v>0.72852358113185389</v>
      </c>
      <c r="H450" s="496">
        <v>0.53993185546184164</v>
      </c>
      <c r="I450" s="496">
        <v>1.0342500252662157</v>
      </c>
      <c r="J450" s="496">
        <v>0.67943885306448182</v>
      </c>
      <c r="K450" s="496">
        <v>0.41486089625639544</v>
      </c>
      <c r="L450" s="496">
        <v>0.46659415806807825</v>
      </c>
      <c r="M450" s="496">
        <v>0.35664356644013256</v>
      </c>
      <c r="N450" s="496">
        <v>0.84244841051231811</v>
      </c>
      <c r="O450" s="497">
        <v>0.52589416638215714</v>
      </c>
      <c r="P450" s="496">
        <v>1.0494378095504144</v>
      </c>
      <c r="Q450" s="497">
        <v>0.56476507877017856</v>
      </c>
      <c r="R450" s="497">
        <v>0.7235737926514002</v>
      </c>
      <c r="S450" s="497">
        <v>0.65084210228756934</v>
      </c>
      <c r="T450" s="496">
        <v>0.32244041971900195</v>
      </c>
      <c r="U450" s="496">
        <v>0.77275317417692724</v>
      </c>
      <c r="V450" s="496">
        <v>0.63178078659690695</v>
      </c>
      <c r="W450" s="496">
        <v>0.55497560551582448</v>
      </c>
    </row>
    <row r="451" spans="2:23">
      <c r="B451" s="323" t="s">
        <v>475</v>
      </c>
      <c r="C451" s="495">
        <v>0.69593129151914879</v>
      </c>
      <c r="D451" s="495">
        <v>0.77066804406744593</v>
      </c>
      <c r="E451" s="495">
        <v>0.87179352612109462</v>
      </c>
      <c r="F451" s="495">
        <v>0.27243303323727114</v>
      </c>
      <c r="G451" s="495">
        <v>0.25118382184299931</v>
      </c>
      <c r="H451" s="495">
        <v>0.23133059531259531</v>
      </c>
      <c r="I451" s="495">
        <v>0.17024699644757874</v>
      </c>
      <c r="J451" s="496">
        <v>0.23304544167255378</v>
      </c>
      <c r="K451" s="496">
        <v>0.40064667145643568</v>
      </c>
      <c r="L451" s="496">
        <v>0.45569989049672854</v>
      </c>
      <c r="M451" s="496">
        <v>0.35529692698255544</v>
      </c>
      <c r="N451" s="496">
        <v>0.31204527617341621</v>
      </c>
      <c r="O451" s="497">
        <v>0.47580379705613568</v>
      </c>
      <c r="P451" s="496">
        <v>0.76348979553174401</v>
      </c>
      <c r="Q451" s="497">
        <v>1.2958204442379149</v>
      </c>
      <c r="R451" s="497">
        <v>0.83576826717091657</v>
      </c>
      <c r="S451" s="497">
        <v>1.0754807823527388</v>
      </c>
      <c r="T451" s="496">
        <v>1.6307137911424332</v>
      </c>
      <c r="U451" s="496">
        <v>1.4103871341454086</v>
      </c>
      <c r="V451" s="496">
        <v>0.7776166767605811</v>
      </c>
      <c r="W451" s="496">
        <v>1.3708987290423698</v>
      </c>
    </row>
    <row r="452" spans="2:23">
      <c r="B452" s="323" t="s">
        <v>759</v>
      </c>
      <c r="C452" s="496">
        <v>3.2945326881318149</v>
      </c>
      <c r="D452" s="496">
        <v>1.2623923209099785</v>
      </c>
      <c r="E452" s="496">
        <v>1.5870631749799937</v>
      </c>
      <c r="F452" s="496">
        <v>2.3001926671642869</v>
      </c>
      <c r="G452" s="496">
        <v>1.0107553575610653</v>
      </c>
      <c r="H452" s="496">
        <v>1.3304807424342204</v>
      </c>
      <c r="I452" s="496">
        <v>1.7814881341986841</v>
      </c>
      <c r="J452" s="496">
        <v>1.8483888010068548</v>
      </c>
      <c r="K452" s="496">
        <v>1.4812700958371241</v>
      </c>
      <c r="L452" s="496">
        <v>2.141009801908031</v>
      </c>
      <c r="M452" s="496">
        <v>1.3211388088010878</v>
      </c>
      <c r="N452" s="496">
        <v>3.4736866658324499</v>
      </c>
      <c r="O452" s="497">
        <v>2.9798833155239235</v>
      </c>
      <c r="P452" s="496">
        <v>3.0886932294628902</v>
      </c>
      <c r="Q452" s="497">
        <v>3.2629412524252519</v>
      </c>
      <c r="R452" s="497">
        <v>3.4113294402477399</v>
      </c>
      <c r="S452" s="497">
        <v>2.3670240726581842</v>
      </c>
      <c r="T452" s="496">
        <v>1.0641309318608025</v>
      </c>
      <c r="U452" s="496">
        <v>1.6751262306527506</v>
      </c>
      <c r="V452" s="496">
        <v>1.6398678693860036</v>
      </c>
      <c r="W452" s="496">
        <v>2.5643277898507777</v>
      </c>
    </row>
    <row r="453" spans="2:23">
      <c r="B453" s="323" t="s">
        <v>465</v>
      </c>
      <c r="C453" s="496">
        <v>0.61469020035379429</v>
      </c>
      <c r="D453" s="496">
        <v>0.5452066092747061</v>
      </c>
      <c r="E453" s="496">
        <v>1.1868806796977618</v>
      </c>
      <c r="F453" s="496">
        <v>0.49108131329356103</v>
      </c>
      <c r="G453" s="496">
        <v>0.66559483000516872</v>
      </c>
      <c r="H453" s="496">
        <v>1.0079402333741394</v>
      </c>
      <c r="I453" s="496">
        <v>1.4998042064873314</v>
      </c>
      <c r="J453" s="496">
        <v>2.1660050687818639</v>
      </c>
      <c r="K453" s="496">
        <v>2.7327804064606478</v>
      </c>
      <c r="L453" s="496">
        <v>1.2229225825316721</v>
      </c>
      <c r="M453" s="496">
        <v>2.1673136058688316</v>
      </c>
      <c r="N453" s="496">
        <v>2.812558742390399</v>
      </c>
      <c r="O453" s="497">
        <v>0.83479040531815507</v>
      </c>
      <c r="P453" s="496">
        <v>1.110673220267814</v>
      </c>
      <c r="Q453" s="497">
        <v>3.4074719133127309</v>
      </c>
      <c r="R453" s="497">
        <v>2.0682336316695658</v>
      </c>
      <c r="S453" s="497">
        <v>2.3024641713319514</v>
      </c>
      <c r="T453" s="496">
        <v>2.4689866277309624</v>
      </c>
      <c r="U453" s="496">
        <v>3.1971898352493993</v>
      </c>
      <c r="V453" s="496">
        <v>2.1804422847231395</v>
      </c>
      <c r="W453" s="496">
        <v>2.3473885310890723</v>
      </c>
    </row>
    <row r="454" spans="2:23">
      <c r="B454" s="323" t="s">
        <v>420</v>
      </c>
      <c r="C454" s="496">
        <v>1.9555872097859803</v>
      </c>
      <c r="D454" s="496">
        <v>2.7681515722292689</v>
      </c>
      <c r="E454" s="496">
        <v>2.1409476707107684</v>
      </c>
      <c r="F454" s="496">
        <v>1.5113724896355529</v>
      </c>
      <c r="G454" s="496">
        <v>1.0480791369522209</v>
      </c>
      <c r="H454" s="496">
        <v>1.0908688621949258</v>
      </c>
      <c r="I454" s="496">
        <v>2.1639721420420255</v>
      </c>
      <c r="J454" s="496">
        <v>1.7316886911436125</v>
      </c>
      <c r="K454" s="496">
        <v>0.94077294970558623</v>
      </c>
      <c r="L454" s="496">
        <v>1.1476123524080977</v>
      </c>
      <c r="M454" s="496">
        <v>1.3364648483420847</v>
      </c>
      <c r="N454" s="496">
        <v>1.9954677306176558</v>
      </c>
      <c r="O454" s="497">
        <v>1.9772250134928719</v>
      </c>
      <c r="P454" s="496">
        <v>2.0388325672856245</v>
      </c>
      <c r="Q454" s="497">
        <v>1.4028698181549253</v>
      </c>
      <c r="R454" s="497">
        <v>1.1898463714266867</v>
      </c>
      <c r="S454" s="497">
        <v>1.4968170638551588</v>
      </c>
      <c r="T454" s="496">
        <v>1.0388659237789286</v>
      </c>
      <c r="U454" s="496">
        <v>2.9599142763232038</v>
      </c>
      <c r="V454" s="496">
        <v>2.4048586265865408</v>
      </c>
      <c r="W454" s="496">
        <v>3.6204845298773822</v>
      </c>
    </row>
    <row r="455" spans="2:23">
      <c r="B455" s="323"/>
      <c r="C455" s="495"/>
      <c r="D455" s="495"/>
      <c r="E455" s="495"/>
      <c r="F455" s="495"/>
      <c r="G455" s="495"/>
      <c r="H455" s="495"/>
      <c r="I455" s="495"/>
      <c r="J455" s="496"/>
      <c r="K455" s="496"/>
      <c r="L455" s="496"/>
      <c r="M455" s="496"/>
      <c r="N455" s="496"/>
      <c r="O455" s="497"/>
      <c r="P455" s="496"/>
      <c r="Q455" s="497"/>
      <c r="R455" s="497"/>
      <c r="S455" s="497"/>
      <c r="T455" s="496"/>
      <c r="U455" s="483"/>
      <c r="V455" s="483"/>
      <c r="W455" s="483"/>
    </row>
    <row r="456" spans="2:23">
      <c r="B456" s="327" t="s">
        <v>2</v>
      </c>
      <c r="C456" s="498">
        <f>SUM(C423:C454)</f>
        <v>47.989125178929093</v>
      </c>
      <c r="D456" s="498">
        <f t="shared" ref="D456:N456" si="30">SUM(D423:D454)</f>
        <v>52.976738164754437</v>
      </c>
      <c r="E456" s="498">
        <f t="shared" si="30"/>
        <v>51.755766470587183</v>
      </c>
      <c r="F456" s="498">
        <f t="shared" si="30"/>
        <v>51.061071188321051</v>
      </c>
      <c r="G456" s="498">
        <f t="shared" si="30"/>
        <v>35.526716303801429</v>
      </c>
      <c r="H456" s="498">
        <f t="shared" si="30"/>
        <v>42.965292733111959</v>
      </c>
      <c r="I456" s="498">
        <f t="shared" si="30"/>
        <v>56.590578132619157</v>
      </c>
      <c r="J456" s="498">
        <f t="shared" si="30"/>
        <v>44.196568407940305</v>
      </c>
      <c r="K456" s="498">
        <f t="shared" si="30"/>
        <v>49.328240772287117</v>
      </c>
      <c r="L456" s="498">
        <f t="shared" si="30"/>
        <v>45.935035764983709</v>
      </c>
      <c r="M456" s="498">
        <f t="shared" si="30"/>
        <v>46.819203977917233</v>
      </c>
      <c r="N456" s="498">
        <f t="shared" si="30"/>
        <v>63.903018507324575</v>
      </c>
      <c r="O456" s="498">
        <f t="shared" ref="O456:U456" si="31">SUM(O423:O454)</f>
        <v>47.846757007788639</v>
      </c>
      <c r="P456" s="498">
        <f t="shared" si="31"/>
        <v>44.625918521084458</v>
      </c>
      <c r="Q456" s="498">
        <f t="shared" si="31"/>
        <v>70.078764180238068</v>
      </c>
      <c r="R456" s="498">
        <f t="shared" si="31"/>
        <v>58.999817588173244</v>
      </c>
      <c r="S456" s="498">
        <f t="shared" si="31"/>
        <v>56.625308562418972</v>
      </c>
      <c r="T456" s="498">
        <f t="shared" si="31"/>
        <v>50.732370961787979</v>
      </c>
      <c r="U456" s="498">
        <f t="shared" si="31"/>
        <v>65.098438800107601</v>
      </c>
      <c r="V456" s="498">
        <f t="shared" ref="V456:W456" si="32">SUM(V423:V454)</f>
        <v>55.259659738286175</v>
      </c>
      <c r="W456" s="499">
        <f t="shared" si="32"/>
        <v>68.712499997365882</v>
      </c>
    </row>
    <row r="457" spans="2:23">
      <c r="B457" s="187" t="s">
        <v>682</v>
      </c>
    </row>
    <row r="458" spans="2:23">
      <c r="B458" s="197" t="s">
        <v>760</v>
      </c>
    </row>
    <row r="459" spans="2:23">
      <c r="B459" s="197" t="s">
        <v>761</v>
      </c>
    </row>
    <row r="464" spans="2:23">
      <c r="B464" s="186" t="s">
        <v>163</v>
      </c>
      <c r="C464" s="186"/>
      <c r="D464" s="191"/>
      <c r="E464" s="191"/>
      <c r="F464" s="191"/>
      <c r="G464" s="191"/>
      <c r="H464" s="191"/>
      <c r="I464" s="191"/>
      <c r="J464" s="216"/>
      <c r="K464" s="216"/>
    </row>
    <row r="465" spans="2:23">
      <c r="B465" s="262" t="s">
        <v>215</v>
      </c>
      <c r="C465" s="262"/>
      <c r="D465" s="244"/>
      <c r="E465" s="244"/>
      <c r="F465" s="191"/>
      <c r="G465" s="191"/>
      <c r="H465" s="191"/>
      <c r="I465" s="191"/>
      <c r="J465" s="216"/>
      <c r="K465" s="216"/>
    </row>
    <row r="466" spans="2:23">
      <c r="B466" s="329" t="s">
        <v>225</v>
      </c>
      <c r="C466" s="329"/>
      <c r="D466" s="330"/>
      <c r="E466" s="328"/>
      <c r="F466" s="191"/>
      <c r="G466" s="191"/>
      <c r="H466" s="191"/>
      <c r="I466" s="191"/>
      <c r="J466" s="216"/>
      <c r="K466" s="216"/>
    </row>
    <row r="467" spans="2:23">
      <c r="B467" s="1" t="s">
        <v>787</v>
      </c>
      <c r="C467" s="185"/>
      <c r="D467" s="191"/>
      <c r="E467" s="191"/>
      <c r="F467" s="191"/>
      <c r="G467" s="191"/>
      <c r="H467" s="191"/>
      <c r="I467" s="191"/>
      <c r="J467" s="216"/>
      <c r="K467" s="216"/>
      <c r="M467" s="216"/>
      <c r="N467" s="219"/>
      <c r="O467" s="388" t="s">
        <v>182</v>
      </c>
      <c r="P467" s="219"/>
    </row>
    <row r="468" spans="2:23">
      <c r="B468" s="2" t="s">
        <v>788</v>
      </c>
      <c r="C468" s="185"/>
      <c r="D468" s="191"/>
      <c r="E468" s="191"/>
      <c r="F468" s="191"/>
      <c r="G468" s="191"/>
      <c r="H468" s="191"/>
      <c r="I468" s="191"/>
      <c r="J468" s="216"/>
      <c r="K468" s="216"/>
    </row>
    <row r="469" spans="2:23">
      <c r="B469" s="325" t="s">
        <v>214</v>
      </c>
      <c r="C469" s="326">
        <v>2001</v>
      </c>
      <c r="D469" s="326">
        <v>2002</v>
      </c>
      <c r="E469" s="326">
        <v>2003</v>
      </c>
      <c r="F469" s="326">
        <v>2004</v>
      </c>
      <c r="G469" s="326">
        <v>2005</v>
      </c>
      <c r="H469" s="326">
        <v>2006</v>
      </c>
      <c r="I469" s="326">
        <v>2007</v>
      </c>
      <c r="J469" s="326">
        <v>2008</v>
      </c>
      <c r="K469" s="326">
        <v>2009</v>
      </c>
      <c r="L469" s="326">
        <v>2010</v>
      </c>
      <c r="M469" s="326">
        <v>2011</v>
      </c>
      <c r="N469" s="326">
        <v>2012</v>
      </c>
      <c r="O469" s="326">
        <v>2013</v>
      </c>
      <c r="P469" s="326">
        <v>2014</v>
      </c>
      <c r="Q469" s="326">
        <v>2015</v>
      </c>
      <c r="R469" s="326">
        <v>2016</v>
      </c>
      <c r="S469" s="326">
        <v>2017</v>
      </c>
      <c r="T469" s="326">
        <v>2018</v>
      </c>
      <c r="U469" s="326">
        <v>2019</v>
      </c>
      <c r="V469" s="326">
        <v>2020</v>
      </c>
      <c r="W469" s="333">
        <v>2021</v>
      </c>
    </row>
    <row r="470" spans="2:23">
      <c r="B470" s="323" t="s">
        <v>421</v>
      </c>
      <c r="C470" s="496">
        <v>0.73350017819718816</v>
      </c>
      <c r="D470" s="496">
        <v>0.66683885320052472</v>
      </c>
      <c r="E470" s="496">
        <v>0.6631304293383804</v>
      </c>
      <c r="F470" s="496">
        <v>0.63630597850925352</v>
      </c>
      <c r="G470" s="496">
        <v>0.73843899085502474</v>
      </c>
      <c r="H470" s="496">
        <v>0.68882740847246027</v>
      </c>
      <c r="I470" s="496">
        <v>0.45090904326417491</v>
      </c>
      <c r="J470" s="496">
        <v>1.3166979974979141</v>
      </c>
      <c r="K470" s="496">
        <v>0.93370030899980272</v>
      </c>
      <c r="L470" s="496">
        <v>0.6601548953637667</v>
      </c>
      <c r="M470" s="496">
        <v>0.65683942685535035</v>
      </c>
      <c r="N470" s="496">
        <v>0.71938144427247297</v>
      </c>
      <c r="O470" s="497">
        <v>0.63608337975504647</v>
      </c>
      <c r="P470" s="496">
        <v>0.50979608347160854</v>
      </c>
      <c r="Q470" s="497">
        <v>1.1071624365763264</v>
      </c>
      <c r="R470" s="497">
        <v>0.83623431285887084</v>
      </c>
      <c r="S470" s="497">
        <v>0.43163863256700169</v>
      </c>
      <c r="T470" s="496">
        <v>0.66534947167077141</v>
      </c>
      <c r="U470" s="496">
        <v>0.39664785485022486</v>
      </c>
      <c r="V470" s="496">
        <v>0.34331144600235086</v>
      </c>
      <c r="W470" s="496">
        <v>0.36635960593728184</v>
      </c>
    </row>
    <row r="471" spans="2:23">
      <c r="B471" s="323" t="s">
        <v>422</v>
      </c>
      <c r="C471" s="496">
        <v>0.34919013585297154</v>
      </c>
      <c r="D471" s="496">
        <v>0.75686390942066861</v>
      </c>
      <c r="E471" s="496">
        <v>0.78450653855900387</v>
      </c>
      <c r="F471" s="496">
        <v>0.92260799300238983</v>
      </c>
      <c r="G471" s="496">
        <v>0.61184373490201382</v>
      </c>
      <c r="H471" s="496">
        <v>0.79378462081791024</v>
      </c>
      <c r="I471" s="496">
        <v>1.0750405596988966</v>
      </c>
      <c r="J471" s="496">
        <v>0.8044713872217597</v>
      </c>
      <c r="K471" s="496">
        <v>1.1670784334248996</v>
      </c>
      <c r="L471" s="496">
        <v>0.51351050996139569</v>
      </c>
      <c r="M471" s="496">
        <v>0.69234795807641525</v>
      </c>
      <c r="N471" s="496">
        <v>2.0418299436730134</v>
      </c>
      <c r="O471" s="497">
        <v>1.4507760742522031</v>
      </c>
      <c r="P471" s="496">
        <v>0.94326437242656436</v>
      </c>
      <c r="Q471" s="497">
        <v>1.2841314993170441</v>
      </c>
      <c r="R471" s="497">
        <v>1.2121774974601485</v>
      </c>
      <c r="S471" s="497">
        <v>0.56901197173213436</v>
      </c>
      <c r="T471" s="496">
        <v>1.4762123959708695</v>
      </c>
      <c r="U471" s="496">
        <v>1.1412766319029655</v>
      </c>
      <c r="V471" s="496">
        <v>0.92171998220348728</v>
      </c>
      <c r="W471" s="496">
        <v>1.6116068355130588</v>
      </c>
    </row>
    <row r="472" spans="2:23">
      <c r="B472" s="323" t="s">
        <v>423</v>
      </c>
      <c r="C472" s="496">
        <v>4.4958340003851918</v>
      </c>
      <c r="D472" s="496">
        <v>2.019951376257731</v>
      </c>
      <c r="E472" s="496">
        <v>1.7218759498314991</v>
      </c>
      <c r="F472" s="496">
        <v>1.5277902349461072</v>
      </c>
      <c r="G472" s="496">
        <v>1.363736074333153</v>
      </c>
      <c r="H472" s="496">
        <v>1.1029800128879463</v>
      </c>
      <c r="I472" s="496">
        <v>1.2843813311255625</v>
      </c>
      <c r="J472" s="496">
        <v>0.97044676679467057</v>
      </c>
      <c r="K472" s="496">
        <v>1.4522591934731988</v>
      </c>
      <c r="L472" s="496">
        <v>1.4704443355779153</v>
      </c>
      <c r="M472" s="496">
        <v>1.3724072967217023</v>
      </c>
      <c r="N472" s="496">
        <v>2.3451413602705795</v>
      </c>
      <c r="O472" s="497">
        <v>2.6295404068559547</v>
      </c>
      <c r="P472" s="496">
        <v>2.1765920355057866</v>
      </c>
      <c r="Q472" s="497">
        <v>2.9724391592222772</v>
      </c>
      <c r="R472" s="497">
        <v>2.8253790135405112</v>
      </c>
      <c r="S472" s="497">
        <v>2.7463036026535113</v>
      </c>
      <c r="T472" s="496">
        <v>2.1272493236250405</v>
      </c>
      <c r="U472" s="496">
        <v>1.4995437241465295</v>
      </c>
      <c r="V472" s="496">
        <v>1.9198805389118849</v>
      </c>
      <c r="W472" s="496">
        <v>2.3353162247948691</v>
      </c>
    </row>
    <row r="473" spans="2:23">
      <c r="B473" s="323" t="s">
        <v>424</v>
      </c>
      <c r="C473" s="496">
        <v>0.67875781795925483</v>
      </c>
      <c r="D473" s="496">
        <v>0.79981295172613365</v>
      </c>
      <c r="E473" s="496">
        <v>2.3739383905632558</v>
      </c>
      <c r="F473" s="496">
        <v>1.0311036989535396</v>
      </c>
      <c r="G473" s="496">
        <v>0.89086546301145519</v>
      </c>
      <c r="H473" s="496">
        <v>1.3711620214413167</v>
      </c>
      <c r="I473" s="496">
        <v>1.2366890022004877</v>
      </c>
      <c r="J473" s="496">
        <v>0.82441671781535664</v>
      </c>
      <c r="K473" s="496">
        <v>0.91521397147772732</v>
      </c>
      <c r="L473" s="496">
        <v>1.4325518097971599</v>
      </c>
      <c r="M473" s="496">
        <v>0.50877748725622107</v>
      </c>
      <c r="N473" s="496">
        <v>1.3434400275951555</v>
      </c>
      <c r="O473" s="497">
        <v>1.0581986044174765</v>
      </c>
      <c r="P473" s="496">
        <v>0.83580185088245518</v>
      </c>
      <c r="Q473" s="497">
        <v>1.569951899647398</v>
      </c>
      <c r="R473" s="497">
        <v>1.5190659264227246</v>
      </c>
      <c r="S473" s="497">
        <v>2.1165928652717847</v>
      </c>
      <c r="T473" s="496">
        <v>1.1054612995089754</v>
      </c>
      <c r="U473" s="496">
        <v>1.4872278349296042</v>
      </c>
      <c r="V473" s="496">
        <v>1.6795178836587019</v>
      </c>
      <c r="W473" s="496">
        <v>1.9464060505485534</v>
      </c>
    </row>
    <row r="474" spans="2:23">
      <c r="B474" s="323" t="s">
        <v>425</v>
      </c>
      <c r="C474" s="495">
        <v>4.0885265034743608</v>
      </c>
      <c r="D474" s="495">
        <v>5.2870201563434644</v>
      </c>
      <c r="E474" s="495">
        <v>2.573417110364018</v>
      </c>
      <c r="F474" s="495">
        <v>1.2819562817627508</v>
      </c>
      <c r="G474" s="495">
        <v>0.79005879749255115</v>
      </c>
      <c r="H474" s="495">
        <v>0.82718092842701607</v>
      </c>
      <c r="I474" s="495">
        <v>1.0957596046853668</v>
      </c>
      <c r="J474" s="496">
        <v>1.7920835798586778</v>
      </c>
      <c r="K474" s="496">
        <v>4.6134633248378041</v>
      </c>
      <c r="L474" s="496">
        <v>4.0553722437049018</v>
      </c>
      <c r="M474" s="496">
        <v>2.0710780476798845</v>
      </c>
      <c r="N474" s="496">
        <v>1.27603913452524</v>
      </c>
      <c r="O474" s="497">
        <v>1.0096648309831677</v>
      </c>
      <c r="P474" s="496">
        <v>1.0327359858450389</v>
      </c>
      <c r="Q474" s="497">
        <v>1.4059009748378712</v>
      </c>
      <c r="R474" s="497">
        <v>1.1675506524665438</v>
      </c>
      <c r="S474" s="497">
        <v>0.68143835966940336</v>
      </c>
      <c r="T474" s="496">
        <v>0.84524949493933843</v>
      </c>
      <c r="U474" s="496">
        <v>0.88093586008034086</v>
      </c>
      <c r="V474" s="496">
        <v>0.95536606980192351</v>
      </c>
      <c r="W474" s="496">
        <v>0.74302249265742093</v>
      </c>
    </row>
    <row r="475" spans="2:23">
      <c r="B475" s="323" t="s">
        <v>622</v>
      </c>
      <c r="C475" s="496">
        <v>0.98547345369751493</v>
      </c>
      <c r="D475" s="496">
        <v>0.88848430271985102</v>
      </c>
      <c r="E475" s="496">
        <v>2.7438768811501002</v>
      </c>
      <c r="F475" s="496">
        <v>4.9521559383018445</v>
      </c>
      <c r="G475" s="496">
        <v>0.97080189609385703</v>
      </c>
      <c r="H475" s="496">
        <v>1.0458153816168905</v>
      </c>
      <c r="I475" s="496">
        <v>0.98800581632568918</v>
      </c>
      <c r="J475" s="496">
        <v>1.0293496436938896</v>
      </c>
      <c r="K475" s="496">
        <v>2.7158060687667671</v>
      </c>
      <c r="L475" s="496">
        <v>1.458021320479751</v>
      </c>
      <c r="M475" s="496">
        <v>1.3888020977369666</v>
      </c>
      <c r="N475" s="496">
        <v>2.6668009496750789</v>
      </c>
      <c r="O475" s="497">
        <v>1.3767672914675404</v>
      </c>
      <c r="P475" s="496">
        <v>1.6876110711479664</v>
      </c>
      <c r="Q475" s="497">
        <v>1.8460978133591441</v>
      </c>
      <c r="R475" s="497">
        <v>2.0097994592568926</v>
      </c>
      <c r="S475" s="497">
        <v>1.6321424392465533</v>
      </c>
      <c r="T475" s="496">
        <v>1.7709816885700829</v>
      </c>
      <c r="U475" s="496">
        <v>1.8092024878099731</v>
      </c>
      <c r="V475" s="496">
        <v>1.7584490863764013</v>
      </c>
      <c r="W475" s="496">
        <v>0.60503477419099927</v>
      </c>
    </row>
    <row r="476" spans="2:23">
      <c r="B476" s="323" t="s">
        <v>426</v>
      </c>
      <c r="C476" s="496">
        <v>0.48638659775503101</v>
      </c>
      <c r="D476" s="496">
        <v>0.48367521873945529</v>
      </c>
      <c r="E476" s="496">
        <v>0.68984089192583065</v>
      </c>
      <c r="F476" s="496">
        <v>1.0561453915500805</v>
      </c>
      <c r="G476" s="496">
        <v>0.48251715080766633</v>
      </c>
      <c r="H476" s="496">
        <v>0.32013960673401809</v>
      </c>
      <c r="I476" s="496">
        <v>0.30110512931544514</v>
      </c>
      <c r="J476" s="496">
        <v>0.31186448932532063</v>
      </c>
      <c r="K476" s="496">
        <v>0.55922121947565617</v>
      </c>
      <c r="L476" s="496">
        <v>0.29850293145498086</v>
      </c>
      <c r="M476" s="496">
        <v>0.13139994821529807</v>
      </c>
      <c r="N476" s="496">
        <v>0.76378014794810334</v>
      </c>
      <c r="O476" s="497">
        <v>0.99844238686042042</v>
      </c>
      <c r="P476" s="496">
        <v>0.43386197411792776</v>
      </c>
      <c r="Q476" s="497">
        <v>1.1459282936352329</v>
      </c>
      <c r="R476" s="497">
        <v>0.48691502719307678</v>
      </c>
      <c r="S476" s="497">
        <v>0.42245234049343078</v>
      </c>
      <c r="T476" s="496">
        <v>0.62799058522412388</v>
      </c>
      <c r="U476" s="496">
        <v>0.54804291012159478</v>
      </c>
      <c r="V476" s="496">
        <v>1.4617014343585286</v>
      </c>
      <c r="W476" s="496">
        <v>0.59604826478064454</v>
      </c>
    </row>
    <row r="477" spans="2:23">
      <c r="B477" s="323" t="s">
        <v>427</v>
      </c>
      <c r="C477" s="496">
        <v>1.2367349943310546</v>
      </c>
      <c r="D477" s="496">
        <v>1.5598855083997105</v>
      </c>
      <c r="E477" s="496">
        <v>1.6253620978072008</v>
      </c>
      <c r="F477" s="496">
        <v>1.2204772112538185</v>
      </c>
      <c r="G477" s="496">
        <v>1.473002315607937</v>
      </c>
      <c r="H477" s="496">
        <v>1.7661988121591901</v>
      </c>
      <c r="I477" s="496">
        <v>1.9862878199379557</v>
      </c>
      <c r="J477" s="496">
        <v>1.4800903012398072</v>
      </c>
      <c r="K477" s="496">
        <v>2.302307398770679</v>
      </c>
      <c r="L477" s="496">
        <v>1.0246757570260669</v>
      </c>
      <c r="M477" s="496">
        <v>1.1585417131519202</v>
      </c>
      <c r="N477" s="496">
        <v>2.891901051912793</v>
      </c>
      <c r="O477" s="497">
        <v>1.3353730984404952</v>
      </c>
      <c r="P477" s="496">
        <v>2.1854535204855683</v>
      </c>
      <c r="Q477" s="497">
        <v>2.3479442278425382</v>
      </c>
      <c r="R477" s="497">
        <v>7.8940178191018555</v>
      </c>
      <c r="S477" s="497">
        <v>1.4369787081715502</v>
      </c>
      <c r="T477" s="496">
        <v>0.85353341080219369</v>
      </c>
      <c r="U477" s="496">
        <v>4.0876833607810079</v>
      </c>
      <c r="V477" s="496">
        <v>1.9744481709129393</v>
      </c>
      <c r="W477" s="496">
        <v>1.8384966862907792</v>
      </c>
    </row>
    <row r="478" spans="2:23">
      <c r="B478" s="323" t="s">
        <v>762</v>
      </c>
      <c r="C478" s="495">
        <v>2.3077199483946464</v>
      </c>
      <c r="D478" s="495">
        <v>1.4648407668534658</v>
      </c>
      <c r="E478" s="495">
        <v>0.87082339532192155</v>
      </c>
      <c r="F478" s="495">
        <v>0.59149850060568976</v>
      </c>
      <c r="G478" s="495">
        <v>0.70782713067793357</v>
      </c>
      <c r="H478" s="495">
        <v>1.5005548132982187</v>
      </c>
      <c r="I478" s="495">
        <v>2.7323619682790703</v>
      </c>
      <c r="J478" s="496">
        <v>2.988677056167615</v>
      </c>
      <c r="K478" s="496">
        <v>1.7092753906840459</v>
      </c>
      <c r="L478" s="496">
        <v>2.4427699196755861</v>
      </c>
      <c r="M478" s="496">
        <v>0.75162574448519059</v>
      </c>
      <c r="N478" s="496">
        <v>0.82020665418039518</v>
      </c>
      <c r="O478" s="497">
        <v>0.61000653308466679</v>
      </c>
      <c r="P478" s="496">
        <v>1.1583163929570399</v>
      </c>
      <c r="Q478" s="497">
        <v>1.9880580680934734</v>
      </c>
      <c r="R478" s="497">
        <v>2.2480693831789504</v>
      </c>
      <c r="S478" s="497">
        <v>1.6291027969788199</v>
      </c>
      <c r="T478" s="496">
        <v>1.6622027119738176</v>
      </c>
      <c r="U478" s="496">
        <v>1.0724068630381192</v>
      </c>
      <c r="V478" s="496">
        <v>1.5129198896845786</v>
      </c>
      <c r="W478" s="496">
        <v>0.83208544786439609</v>
      </c>
    </row>
    <row r="479" spans="2:23">
      <c r="B479" s="323" t="s">
        <v>763</v>
      </c>
      <c r="C479" s="496">
        <v>1.9790553277322438</v>
      </c>
      <c r="D479" s="496">
        <v>1.5553414492342463</v>
      </c>
      <c r="E479" s="496">
        <v>1.9805255671351074</v>
      </c>
      <c r="F479" s="496">
        <v>2.7184129461084607</v>
      </c>
      <c r="G479" s="496">
        <v>3.5437589099074165</v>
      </c>
      <c r="H479" s="496">
        <v>2.6854305795138869</v>
      </c>
      <c r="I479" s="496">
        <v>2.1453269141655027</v>
      </c>
      <c r="J479" s="496">
        <v>1.1377416291298041</v>
      </c>
      <c r="K479" s="496">
        <v>0.49622360399244242</v>
      </c>
      <c r="L479" s="496">
        <v>1.1131922357412245</v>
      </c>
      <c r="M479" s="496">
        <v>0.97020242863354422</v>
      </c>
      <c r="N479" s="496">
        <v>1.1056969799021505</v>
      </c>
      <c r="O479" s="497">
        <v>1.4877401245428696</v>
      </c>
      <c r="P479" s="496">
        <v>1.0867361171757273</v>
      </c>
      <c r="Q479" s="497">
        <v>4.0982506547724009</v>
      </c>
      <c r="R479" s="497">
        <v>0.64907788593241755</v>
      </c>
      <c r="S479" s="497">
        <v>0.59075540445456964</v>
      </c>
      <c r="T479" s="496">
        <v>0.81470417756505309</v>
      </c>
      <c r="U479" s="496">
        <v>0.91058908648114478</v>
      </c>
      <c r="V479" s="496">
        <v>0.90076362240036079</v>
      </c>
      <c r="W479" s="496">
        <v>0.89398921727448732</v>
      </c>
    </row>
    <row r="480" spans="2:23">
      <c r="B480" s="323" t="s">
        <v>428</v>
      </c>
      <c r="C480" s="496">
        <v>3.5361934611268131</v>
      </c>
      <c r="D480" s="496">
        <v>4.145656400001573</v>
      </c>
      <c r="E480" s="496">
        <v>2.1554146577378526</v>
      </c>
      <c r="F480" s="496">
        <v>1.5379406963698281</v>
      </c>
      <c r="G480" s="496">
        <v>1.4288223451681208</v>
      </c>
      <c r="H480" s="496">
        <v>1.1218947357815992</v>
      </c>
      <c r="I480" s="496">
        <v>2.1029434477498188</v>
      </c>
      <c r="J480" s="496">
        <v>0.92852949672406293</v>
      </c>
      <c r="K480" s="496">
        <v>0.77915776052243368</v>
      </c>
      <c r="L480" s="496">
        <v>1.3475920542829949</v>
      </c>
      <c r="M480" s="496">
        <v>1.1532983693591636</v>
      </c>
      <c r="N480" s="496">
        <v>1.7345772466010398</v>
      </c>
      <c r="O480" s="497">
        <v>1.6213158961902712</v>
      </c>
      <c r="P480" s="496">
        <v>1.8456322587309395</v>
      </c>
      <c r="Q480" s="497">
        <v>1.9175052051599264</v>
      </c>
      <c r="R480" s="497">
        <v>1.6064072143204708</v>
      </c>
      <c r="S480" s="497">
        <v>1.8351187632309367</v>
      </c>
      <c r="T480" s="496">
        <v>1.3379633026165676</v>
      </c>
      <c r="U480" s="496">
        <v>1.7815681483842354</v>
      </c>
      <c r="V480" s="496">
        <v>1.460273514390708</v>
      </c>
      <c r="W480" s="496">
        <v>1.8479633885179185</v>
      </c>
    </row>
    <row r="481" spans="2:23">
      <c r="B481" s="323" t="s">
        <v>429</v>
      </c>
      <c r="C481" s="496">
        <v>10.959281999192447</v>
      </c>
      <c r="D481" s="496">
        <v>6.0778840189240864</v>
      </c>
      <c r="E481" s="496">
        <v>3.877694238631781</v>
      </c>
      <c r="F481" s="496">
        <v>7.3545804578992975</v>
      </c>
      <c r="G481" s="496">
        <v>3.2926832919403646</v>
      </c>
      <c r="H481" s="496">
        <v>3.3240279426215329</v>
      </c>
      <c r="I481" s="496">
        <v>4.7933263302881359</v>
      </c>
      <c r="J481" s="496">
        <v>5.8431216486424553</v>
      </c>
      <c r="K481" s="496">
        <v>5.9899917721991578</v>
      </c>
      <c r="L481" s="496">
        <v>7.7943314688191947</v>
      </c>
      <c r="M481" s="496">
        <v>4.9073315978157233</v>
      </c>
      <c r="N481" s="496">
        <v>5.0985226832358181</v>
      </c>
      <c r="O481" s="497">
        <v>7.6872302576531428</v>
      </c>
      <c r="P481" s="496">
        <v>11.667995886344828</v>
      </c>
      <c r="Q481" s="497">
        <v>9.93653807550848</v>
      </c>
      <c r="R481" s="497">
        <v>8.5442747236863141</v>
      </c>
      <c r="S481" s="497">
        <v>6.5146085885673175</v>
      </c>
      <c r="T481" s="496">
        <v>7.8786716488628059</v>
      </c>
      <c r="U481" s="496">
        <v>6.363849473587246</v>
      </c>
      <c r="V481" s="496">
        <v>6.5086206666762116</v>
      </c>
      <c r="W481" s="496">
        <v>7.0303939573537733</v>
      </c>
    </row>
    <row r="482" spans="2:23">
      <c r="B482" s="323"/>
      <c r="C482" s="495"/>
      <c r="D482" s="495"/>
      <c r="E482" s="495"/>
      <c r="F482" s="495"/>
      <c r="G482" s="495"/>
      <c r="H482" s="495"/>
      <c r="I482" s="495"/>
      <c r="J482" s="496"/>
      <c r="K482" s="496"/>
      <c r="L482" s="496"/>
      <c r="M482" s="496"/>
      <c r="N482" s="496"/>
      <c r="O482" s="497"/>
      <c r="P482" s="496"/>
      <c r="Q482" s="497"/>
      <c r="R482" s="497"/>
      <c r="S482" s="497"/>
      <c r="T482" s="496"/>
      <c r="U482" s="483"/>
      <c r="V482" s="483"/>
      <c r="W482" s="483"/>
    </row>
    <row r="483" spans="2:23">
      <c r="B483" s="327" t="s">
        <v>2</v>
      </c>
      <c r="C483" s="498">
        <f t="shared" ref="C483:N483" si="33">SUM(C470:C481)</f>
        <v>31.836654418098718</v>
      </c>
      <c r="D483" s="498">
        <f t="shared" si="33"/>
        <v>25.706254911820913</v>
      </c>
      <c r="E483" s="498">
        <f t="shared" si="33"/>
        <v>22.060406148365956</v>
      </c>
      <c r="F483" s="498">
        <f t="shared" si="33"/>
        <v>24.830975329263062</v>
      </c>
      <c r="G483" s="498">
        <f t="shared" si="33"/>
        <v>16.294356100797494</v>
      </c>
      <c r="H483" s="498">
        <f t="shared" si="33"/>
        <v>16.547996863771985</v>
      </c>
      <c r="I483" s="498">
        <f t="shared" si="33"/>
        <v>20.192136967036106</v>
      </c>
      <c r="J483" s="498">
        <f t="shared" si="33"/>
        <v>19.427490714111336</v>
      </c>
      <c r="K483" s="498">
        <f t="shared" si="33"/>
        <v>23.633698446624617</v>
      </c>
      <c r="L483" s="498">
        <f t="shared" si="33"/>
        <v>23.611119481884938</v>
      </c>
      <c r="M483" s="498">
        <f t="shared" si="33"/>
        <v>15.762652115987382</v>
      </c>
      <c r="N483" s="498">
        <f t="shared" si="33"/>
        <v>22.807317623791842</v>
      </c>
      <c r="O483" s="498">
        <f t="shared" ref="O483:U483" si="34">SUM(O470:O481)</f>
        <v>21.901138884503254</v>
      </c>
      <c r="P483" s="498">
        <f t="shared" si="34"/>
        <v>25.563797549091451</v>
      </c>
      <c r="Q483" s="498">
        <f t="shared" si="34"/>
        <v>31.619908307972111</v>
      </c>
      <c r="R483" s="498">
        <f t="shared" si="34"/>
        <v>30.998968915418775</v>
      </c>
      <c r="S483" s="498">
        <f t="shared" si="34"/>
        <v>20.606144473037013</v>
      </c>
      <c r="T483" s="498">
        <f t="shared" si="34"/>
        <v>21.16556951132964</v>
      </c>
      <c r="U483" s="498">
        <f t="shared" si="34"/>
        <v>21.978974236112983</v>
      </c>
      <c r="V483" s="498">
        <f t="shared" ref="V483:W483" si="35">SUM(V470:V481)</f>
        <v>21.396972305378078</v>
      </c>
      <c r="W483" s="499">
        <f t="shared" si="35"/>
        <v>20.646722945724182</v>
      </c>
    </row>
    <row r="484" spans="2:23">
      <c r="B484" s="187" t="s">
        <v>682</v>
      </c>
    </row>
    <row r="485" spans="2:23">
      <c r="B485" s="197" t="s">
        <v>764</v>
      </c>
    </row>
    <row r="486" spans="2:23">
      <c r="B486" s="197" t="s">
        <v>765</v>
      </c>
    </row>
    <row r="491" spans="2:23">
      <c r="B491" s="186" t="s">
        <v>76</v>
      </c>
      <c r="C491" s="186"/>
      <c r="D491" s="191"/>
      <c r="E491" s="191"/>
      <c r="F491" s="191"/>
      <c r="G491" s="191"/>
      <c r="H491" s="191"/>
      <c r="I491" s="191"/>
      <c r="J491" s="216"/>
      <c r="K491" s="216"/>
    </row>
    <row r="492" spans="2:23">
      <c r="B492" s="262" t="s">
        <v>215</v>
      </c>
      <c r="C492" s="262"/>
      <c r="D492" s="244"/>
      <c r="E492" s="244"/>
      <c r="F492" s="191"/>
      <c r="G492" s="191"/>
      <c r="H492" s="191"/>
      <c r="I492" s="191"/>
      <c r="J492" s="216"/>
      <c r="K492" s="216"/>
    </row>
    <row r="493" spans="2:23">
      <c r="B493" s="329" t="s">
        <v>226</v>
      </c>
      <c r="C493" s="329"/>
      <c r="D493" s="330"/>
      <c r="E493" s="328"/>
      <c r="F493" s="191"/>
      <c r="G493" s="191"/>
      <c r="H493" s="191"/>
      <c r="I493" s="191"/>
      <c r="J493" s="216"/>
      <c r="K493" s="216"/>
    </row>
    <row r="494" spans="2:23">
      <c r="B494" s="1" t="s">
        <v>787</v>
      </c>
      <c r="C494" s="185"/>
      <c r="D494" s="191"/>
      <c r="E494" s="191"/>
      <c r="F494" s="191"/>
      <c r="G494" s="191"/>
      <c r="H494" s="191"/>
      <c r="I494" s="191"/>
      <c r="J494" s="216"/>
      <c r="K494" s="216"/>
      <c r="M494" s="216"/>
      <c r="N494" s="219"/>
      <c r="O494" s="388" t="s">
        <v>182</v>
      </c>
      <c r="P494" s="219"/>
    </row>
    <row r="495" spans="2:23">
      <c r="B495" s="2" t="s">
        <v>788</v>
      </c>
      <c r="C495" s="185"/>
      <c r="D495" s="191"/>
      <c r="E495" s="191"/>
      <c r="F495" s="191"/>
      <c r="G495" s="191"/>
      <c r="H495" s="191"/>
      <c r="I495" s="191"/>
      <c r="J495" s="216"/>
      <c r="K495" s="216"/>
    </row>
    <row r="496" spans="2:23">
      <c r="B496" s="325" t="s">
        <v>214</v>
      </c>
      <c r="C496" s="326">
        <v>2001</v>
      </c>
      <c r="D496" s="326">
        <v>2002</v>
      </c>
      <c r="E496" s="326">
        <v>2003</v>
      </c>
      <c r="F496" s="326">
        <v>2004</v>
      </c>
      <c r="G496" s="326">
        <v>2005</v>
      </c>
      <c r="H496" s="326">
        <v>2006</v>
      </c>
      <c r="I496" s="326">
        <v>2007</v>
      </c>
      <c r="J496" s="326">
        <v>2008</v>
      </c>
      <c r="K496" s="326">
        <v>2009</v>
      </c>
      <c r="L496" s="326">
        <v>2010</v>
      </c>
      <c r="M496" s="326">
        <v>2011</v>
      </c>
      <c r="N496" s="326">
        <v>2012</v>
      </c>
      <c r="O496" s="326">
        <v>2013</v>
      </c>
      <c r="P496" s="326">
        <v>2014</v>
      </c>
      <c r="Q496" s="326">
        <v>2015</v>
      </c>
      <c r="R496" s="326">
        <v>2016</v>
      </c>
      <c r="S496" s="326">
        <v>2017</v>
      </c>
      <c r="T496" s="326">
        <v>2018</v>
      </c>
      <c r="U496" s="326">
        <v>2019</v>
      </c>
      <c r="V496" s="326">
        <v>2020</v>
      </c>
      <c r="W496" s="333">
        <v>2021</v>
      </c>
    </row>
    <row r="497" spans="2:23">
      <c r="B497" s="323" t="s">
        <v>430</v>
      </c>
      <c r="C497" s="496">
        <v>1.6935042379520437</v>
      </c>
      <c r="D497" s="496">
        <v>2.0214148413673811</v>
      </c>
      <c r="E497" s="496">
        <v>2.0864291522959273</v>
      </c>
      <c r="F497" s="496">
        <v>2.2197710998720535</v>
      </c>
      <c r="G497" s="496">
        <v>1.924117390053564</v>
      </c>
      <c r="H497" s="496">
        <v>1.9577012409663357</v>
      </c>
      <c r="I497" s="496">
        <v>1.8027099227269603</v>
      </c>
      <c r="J497" s="496">
        <v>1.3097968353529561</v>
      </c>
      <c r="K497" s="496">
        <v>1.7800208166076459</v>
      </c>
      <c r="L497" s="496">
        <v>1.9385783351316386</v>
      </c>
      <c r="M497" s="496">
        <v>3.6057361613330916</v>
      </c>
      <c r="N497" s="496">
        <v>3.2627150639429847</v>
      </c>
      <c r="O497" s="497">
        <v>1.6372951442694605</v>
      </c>
      <c r="P497" s="496">
        <v>3.099856243365843</v>
      </c>
      <c r="Q497" s="497">
        <v>2.2054789270581221</v>
      </c>
      <c r="R497" s="497">
        <v>3.3996789828953284</v>
      </c>
      <c r="S497" s="497">
        <v>1.9088242403506008</v>
      </c>
      <c r="T497" s="496">
        <v>1.4219537327080678</v>
      </c>
      <c r="U497" s="496">
        <v>1.0662508332351883</v>
      </c>
      <c r="V497" s="496">
        <v>0.75793254185994585</v>
      </c>
      <c r="W497" s="496">
        <v>1.2147658250688163</v>
      </c>
    </row>
    <row r="498" spans="2:23">
      <c r="B498" s="323" t="s">
        <v>431</v>
      </c>
      <c r="C498" s="496">
        <v>4.1468122319200624</v>
      </c>
      <c r="D498" s="496">
        <v>4.637757519109841</v>
      </c>
      <c r="E498" s="496">
        <v>4.3642431594038955</v>
      </c>
      <c r="F498" s="496">
        <v>4.9407979870433314</v>
      </c>
      <c r="G498" s="496">
        <v>2.3664646716421274</v>
      </c>
      <c r="H498" s="496">
        <v>1.5976085476819841</v>
      </c>
      <c r="I498" s="496">
        <v>2.3401974149541167</v>
      </c>
      <c r="J498" s="496">
        <v>3.4055582794431647</v>
      </c>
      <c r="K498" s="496">
        <v>2.4900973019607817</v>
      </c>
      <c r="L498" s="496">
        <v>2.1151542214581456</v>
      </c>
      <c r="M498" s="496">
        <v>1.6614688000980005</v>
      </c>
      <c r="N498" s="496">
        <v>2.193469066877419</v>
      </c>
      <c r="O498" s="497">
        <v>2.7542596029905542</v>
      </c>
      <c r="P498" s="496">
        <v>2.6283784737000708</v>
      </c>
      <c r="Q498" s="497">
        <v>2.1866333483008664</v>
      </c>
      <c r="R498" s="497">
        <v>2.8578284673508807</v>
      </c>
      <c r="S498" s="497">
        <v>3.0690960838202792</v>
      </c>
      <c r="T498" s="496">
        <v>3.2274603407068767</v>
      </c>
      <c r="U498" s="496">
        <v>2.4225174779916574</v>
      </c>
      <c r="V498" s="496">
        <v>3.1561333702097394</v>
      </c>
      <c r="W498" s="496">
        <v>3.5428945394918805</v>
      </c>
    </row>
    <row r="499" spans="2:23">
      <c r="B499" s="323" t="s">
        <v>432</v>
      </c>
      <c r="C499" s="496">
        <v>1.8883971424423571</v>
      </c>
      <c r="D499" s="496">
        <v>1.7606399934787775</v>
      </c>
      <c r="E499" s="496">
        <v>1.7880289565897074</v>
      </c>
      <c r="F499" s="496">
        <v>1.94015144389646</v>
      </c>
      <c r="G499" s="496">
        <v>1.7762518752135787</v>
      </c>
      <c r="H499" s="496">
        <v>1.520669987354903</v>
      </c>
      <c r="I499" s="496">
        <v>2.1778331093658245</v>
      </c>
      <c r="J499" s="496">
        <v>2.3892212143711942</v>
      </c>
      <c r="K499" s="496">
        <v>3.8167725474396876</v>
      </c>
      <c r="L499" s="496">
        <v>3.7390058197413802</v>
      </c>
      <c r="M499" s="496">
        <v>2.0784845646965588</v>
      </c>
      <c r="N499" s="496">
        <v>1.9404447542099501</v>
      </c>
      <c r="O499" s="497">
        <v>2.5574987775539406</v>
      </c>
      <c r="P499" s="496">
        <v>2.4764605210170294</v>
      </c>
      <c r="Q499" s="497">
        <v>2.9778635041476922</v>
      </c>
      <c r="R499" s="497">
        <v>4.043425754296468</v>
      </c>
      <c r="S499" s="497">
        <v>4.4184729446641073</v>
      </c>
      <c r="T499" s="496">
        <v>2.2281546399967787</v>
      </c>
      <c r="U499" s="496">
        <v>3.1930400555984026</v>
      </c>
      <c r="V499" s="496">
        <v>2.0531092685767116</v>
      </c>
      <c r="W499" s="496">
        <v>2.6694582190788521</v>
      </c>
    </row>
    <row r="500" spans="2:23">
      <c r="B500" s="323" t="s">
        <v>433</v>
      </c>
      <c r="C500" s="496">
        <v>2.0249698797030922</v>
      </c>
      <c r="D500" s="496">
        <v>1.9448024428771835</v>
      </c>
      <c r="E500" s="496">
        <v>0.81188617896048221</v>
      </c>
      <c r="F500" s="496">
        <v>0.86416822929353088</v>
      </c>
      <c r="G500" s="496">
        <v>0.70829601414037191</v>
      </c>
      <c r="H500" s="496">
        <v>1.7123247576802003</v>
      </c>
      <c r="I500" s="496">
        <v>1.564663587983947</v>
      </c>
      <c r="J500" s="496">
        <v>0.6675878080711859</v>
      </c>
      <c r="K500" s="496">
        <v>0.32802075518047435</v>
      </c>
      <c r="L500" s="496">
        <v>0.39735897979997331</v>
      </c>
      <c r="M500" s="496">
        <v>0.66809776022528455</v>
      </c>
      <c r="N500" s="496">
        <v>0.73590025842452877</v>
      </c>
      <c r="O500" s="497">
        <v>0.77841688513658724</v>
      </c>
      <c r="P500" s="496">
        <v>0.86941887976344856</v>
      </c>
      <c r="Q500" s="497">
        <v>1.0882164498624756</v>
      </c>
      <c r="R500" s="497">
        <v>0.86485201326296723</v>
      </c>
      <c r="S500" s="497">
        <v>0.76144364793592634</v>
      </c>
      <c r="T500" s="496">
        <v>0.90774419309490595</v>
      </c>
      <c r="U500" s="496">
        <v>1.4455371359074747</v>
      </c>
      <c r="V500" s="496">
        <v>1.6961446901358277</v>
      </c>
      <c r="W500" s="496">
        <v>1.9685337732295496</v>
      </c>
    </row>
    <row r="501" spans="2:23">
      <c r="B501" s="323" t="s">
        <v>434</v>
      </c>
      <c r="C501" s="495">
        <v>0.90802828182169115</v>
      </c>
      <c r="D501" s="495">
        <v>1.0447092031750305</v>
      </c>
      <c r="E501" s="495">
        <v>1.5348673054858006</v>
      </c>
      <c r="F501" s="495">
        <v>0.85350321254248362</v>
      </c>
      <c r="G501" s="495">
        <v>1.1286188886156621</v>
      </c>
      <c r="H501" s="495">
        <v>1.5372660723422946</v>
      </c>
      <c r="I501" s="495">
        <v>1.6411980953182508</v>
      </c>
      <c r="J501" s="496">
        <v>2.5634123788779437</v>
      </c>
      <c r="K501" s="496">
        <v>3.2406578204496452</v>
      </c>
      <c r="L501" s="496">
        <v>3.6121796823934478</v>
      </c>
      <c r="M501" s="496">
        <v>1.4139821180707099</v>
      </c>
      <c r="N501" s="496">
        <v>0.76241308728548263</v>
      </c>
      <c r="O501" s="497">
        <v>0.93994218114781436</v>
      </c>
      <c r="P501" s="496">
        <v>0.68452344998038728</v>
      </c>
      <c r="Q501" s="497">
        <v>1.9500074262080067</v>
      </c>
      <c r="R501" s="497">
        <v>2.0586710166445954</v>
      </c>
      <c r="S501" s="497">
        <v>0.42287211608127051</v>
      </c>
      <c r="T501" s="496">
        <v>0.39459348228503843</v>
      </c>
      <c r="U501" s="496">
        <v>1.0452771091160968</v>
      </c>
      <c r="V501" s="496">
        <v>0.59296660906589693</v>
      </c>
      <c r="W501" s="496">
        <v>1.4134884428464183</v>
      </c>
    </row>
    <row r="502" spans="2:23">
      <c r="B502" s="323" t="s">
        <v>666</v>
      </c>
      <c r="C502" s="496">
        <v>0.2263967386744952</v>
      </c>
      <c r="D502" s="496">
        <v>0.72273224440084727</v>
      </c>
      <c r="E502" s="496">
        <v>0.34780605399695197</v>
      </c>
      <c r="F502" s="496">
        <v>0.17825911723003343</v>
      </c>
      <c r="G502" s="496">
        <v>0.15164281378214539</v>
      </c>
      <c r="H502" s="496">
        <v>0.39668817277463253</v>
      </c>
      <c r="I502" s="496">
        <v>0.30495767493471504</v>
      </c>
      <c r="J502" s="496">
        <v>0.27015376812172759</v>
      </c>
      <c r="K502" s="496">
        <v>0.17546567817538625</v>
      </c>
      <c r="L502" s="496">
        <v>0.19273978434224673</v>
      </c>
      <c r="M502" s="496">
        <v>0.25957223677830815</v>
      </c>
      <c r="N502" s="496">
        <v>0.20706430553851274</v>
      </c>
      <c r="O502" s="497">
        <v>0.15857245631307174</v>
      </c>
      <c r="P502" s="496">
        <v>0.30188774192751777</v>
      </c>
      <c r="Q502" s="497">
        <v>0.26024453339913933</v>
      </c>
      <c r="R502" s="497">
        <v>0.22779995396966229</v>
      </c>
      <c r="S502" s="497">
        <v>0.21732798649687868</v>
      </c>
      <c r="T502" s="497">
        <v>0.18557047890436099</v>
      </c>
      <c r="U502" s="496">
        <v>0.21270821831426653</v>
      </c>
      <c r="V502" s="496">
        <v>0.31929913770665613</v>
      </c>
      <c r="W502" s="496">
        <v>0.4640773269061072</v>
      </c>
    </row>
    <row r="503" spans="2:23">
      <c r="B503" s="323" t="s">
        <v>435</v>
      </c>
      <c r="C503" s="496">
        <v>0.43647714685447425</v>
      </c>
      <c r="D503" s="496">
        <v>0.37483731853475555</v>
      </c>
      <c r="E503" s="496">
        <v>1.6504049267946128</v>
      </c>
      <c r="F503" s="496">
        <v>0.93146520537009769</v>
      </c>
      <c r="G503" s="496">
        <v>0.45110195882429988</v>
      </c>
      <c r="H503" s="496">
        <v>0.74080328763528636</v>
      </c>
      <c r="I503" s="496">
        <v>0.95588760798915207</v>
      </c>
      <c r="J503" s="496">
        <v>0.96388823277028979</v>
      </c>
      <c r="K503" s="496">
        <v>1.2763204210119468</v>
      </c>
      <c r="L503" s="496">
        <v>1.4148991025063946</v>
      </c>
      <c r="M503" s="496">
        <v>0.56025117737989483</v>
      </c>
      <c r="N503" s="496">
        <v>1.4777839237724595</v>
      </c>
      <c r="O503" s="497">
        <v>0.46736686174964925</v>
      </c>
      <c r="P503" s="496">
        <v>0.53398495341049179</v>
      </c>
      <c r="Q503" s="497">
        <v>0.51380435377022593</v>
      </c>
      <c r="R503" s="497">
        <v>0.81311827424385197</v>
      </c>
      <c r="S503" s="497">
        <v>0.35254860164487112</v>
      </c>
      <c r="T503" s="497">
        <v>0.59235643597095644</v>
      </c>
      <c r="U503" s="496">
        <v>0.29193503182615232</v>
      </c>
      <c r="V503" s="496">
        <v>0.44734218831916267</v>
      </c>
      <c r="W503" s="496">
        <v>0.28614072464340751</v>
      </c>
    </row>
    <row r="504" spans="2:23">
      <c r="B504" s="323" t="s">
        <v>436</v>
      </c>
      <c r="C504" s="496">
        <v>1.4367707572136357</v>
      </c>
      <c r="D504" s="496">
        <v>1.5665589092997163</v>
      </c>
      <c r="E504" s="496">
        <v>3.9840404017119315</v>
      </c>
      <c r="F504" s="496">
        <v>1.6772308234770255</v>
      </c>
      <c r="G504" s="496">
        <v>1.3505843850475583</v>
      </c>
      <c r="H504" s="496">
        <v>1.5409588307422799</v>
      </c>
      <c r="I504" s="496">
        <v>1.9396638210392172</v>
      </c>
      <c r="J504" s="496">
        <v>1.7739850391348584</v>
      </c>
      <c r="K504" s="496">
        <v>1.9253201963239774</v>
      </c>
      <c r="L504" s="496">
        <v>2.0578517053079057</v>
      </c>
      <c r="M504" s="496">
        <v>0.92206327430958512</v>
      </c>
      <c r="N504" s="496">
        <v>1.2342070094499438</v>
      </c>
      <c r="O504" s="497">
        <v>0.87949287218964189</v>
      </c>
      <c r="P504" s="496">
        <v>1.0811842295465945</v>
      </c>
      <c r="Q504" s="497">
        <v>1.4479802518102287</v>
      </c>
      <c r="R504" s="497">
        <v>1.1871935376173581</v>
      </c>
      <c r="S504" s="497">
        <v>1.2141269560210364</v>
      </c>
      <c r="T504" s="497">
        <v>1.2854864440095426</v>
      </c>
      <c r="U504" s="496">
        <v>2.1183667462445452</v>
      </c>
      <c r="V504" s="496">
        <v>1.4418475479531669</v>
      </c>
      <c r="W504" s="496">
        <v>1.6133599101768807</v>
      </c>
    </row>
    <row r="505" spans="2:23">
      <c r="B505" s="323" t="s">
        <v>437</v>
      </c>
      <c r="C505" s="495">
        <v>1.0569913282149883</v>
      </c>
      <c r="D505" s="495">
        <v>0.6151821934926397</v>
      </c>
      <c r="E505" s="495">
        <v>0.94970494304008246</v>
      </c>
      <c r="F505" s="495">
        <v>0.59985830949031571</v>
      </c>
      <c r="G505" s="495">
        <v>0.52612003390909723</v>
      </c>
      <c r="H505" s="495">
        <v>0.57814824870525139</v>
      </c>
      <c r="I505" s="495">
        <v>1.1203803767245446</v>
      </c>
      <c r="J505" s="496">
        <v>1.300903084137975</v>
      </c>
      <c r="K505" s="496">
        <v>2.04864565400886</v>
      </c>
      <c r="L505" s="496">
        <v>2.468137365936939</v>
      </c>
      <c r="M505" s="496">
        <v>1.1541127656025554</v>
      </c>
      <c r="N505" s="496">
        <v>0.85521375445285053</v>
      </c>
      <c r="O505" s="497">
        <v>2.0062614467855338</v>
      </c>
      <c r="P505" s="496">
        <v>1.2453319157887488</v>
      </c>
      <c r="Q505" s="497">
        <v>1.6710572590273773</v>
      </c>
      <c r="R505" s="497">
        <v>0.74267798374049798</v>
      </c>
      <c r="S505" s="497">
        <v>0.57413371197566909</v>
      </c>
      <c r="T505" s="497">
        <v>1.4810867307688502</v>
      </c>
      <c r="U505" s="496">
        <v>0.92657736127506962</v>
      </c>
      <c r="V505" s="496">
        <v>0.79419767981566913</v>
      </c>
      <c r="W505" s="496">
        <v>0.44100054130941568</v>
      </c>
    </row>
    <row r="506" spans="2:23">
      <c r="B506" s="323" t="s">
        <v>766</v>
      </c>
      <c r="C506" s="496">
        <v>0.68422593153258116</v>
      </c>
      <c r="D506" s="496">
        <v>0.88806721516360065</v>
      </c>
      <c r="E506" s="496">
        <v>2.782402403872005</v>
      </c>
      <c r="F506" s="496">
        <v>1.4897405836747606</v>
      </c>
      <c r="G506" s="496">
        <v>0.8163785705903992</v>
      </c>
      <c r="H506" s="496">
        <v>0.91236116488607732</v>
      </c>
      <c r="I506" s="496">
        <v>1.3641672776704556</v>
      </c>
      <c r="J506" s="496">
        <v>1.4454945810081989</v>
      </c>
      <c r="K506" s="496">
        <v>2.2500625745184766</v>
      </c>
      <c r="L506" s="496">
        <v>2.0685973138309297</v>
      </c>
      <c r="M506" s="496">
        <v>0.94815387941940454</v>
      </c>
      <c r="N506" s="496">
        <v>3.56465782020488</v>
      </c>
      <c r="O506" s="497">
        <v>1.0892572090694714</v>
      </c>
      <c r="P506" s="496">
        <v>1.8398850518047205</v>
      </c>
      <c r="Q506" s="497">
        <v>3.1410952262877969</v>
      </c>
      <c r="R506" s="497">
        <v>3.1306363859199604</v>
      </c>
      <c r="S506" s="497">
        <v>0.87717622367104853</v>
      </c>
      <c r="T506" s="497">
        <v>1.0711182667401538</v>
      </c>
      <c r="U506" s="496">
        <v>2.2650698594193677</v>
      </c>
      <c r="V506" s="496">
        <v>1.4104923899900756</v>
      </c>
      <c r="W506" s="496">
        <v>1.7218264596256931</v>
      </c>
    </row>
    <row r="507" spans="2:23">
      <c r="B507" s="323" t="s">
        <v>767</v>
      </c>
      <c r="C507" s="496">
        <v>0.16661866292746633</v>
      </c>
      <c r="D507" s="496">
        <v>0.99527335177104037</v>
      </c>
      <c r="E507" s="496">
        <v>1.1505397215856741</v>
      </c>
      <c r="F507" s="496">
        <v>0.49613424660790412</v>
      </c>
      <c r="G507" s="496">
        <v>0.4149651431632328</v>
      </c>
      <c r="H507" s="496">
        <v>1.1714575252969099</v>
      </c>
      <c r="I507" s="496">
        <v>0.53511038961101132</v>
      </c>
      <c r="J507" s="496">
        <v>0.76911994113554538</v>
      </c>
      <c r="K507" s="496">
        <v>1.6164585710419601</v>
      </c>
      <c r="L507" s="496">
        <v>1.0284632345707296</v>
      </c>
      <c r="M507" s="496">
        <v>0.60494464471081522</v>
      </c>
      <c r="N507" s="496">
        <v>0.85292707164224568</v>
      </c>
      <c r="O507" s="497">
        <v>1.1601853904099961</v>
      </c>
      <c r="P507" s="496">
        <v>0.70299317340369305</v>
      </c>
      <c r="Q507" s="497">
        <v>0.78746968934083195</v>
      </c>
      <c r="R507" s="497">
        <v>0.86452207440060458</v>
      </c>
      <c r="S507" s="497">
        <v>0.55897792338182739</v>
      </c>
      <c r="T507" s="497">
        <v>0.70332940433254321</v>
      </c>
      <c r="U507" s="496">
        <v>0.56345682663792296</v>
      </c>
      <c r="V507" s="496">
        <v>1.2032218372025647</v>
      </c>
      <c r="W507" s="496">
        <v>0.69107244853609384</v>
      </c>
    </row>
    <row r="508" spans="2:23">
      <c r="B508" s="323" t="s">
        <v>438</v>
      </c>
      <c r="C508" s="496">
        <v>1.0381915787498013</v>
      </c>
      <c r="D508" s="496">
        <v>1.8679961352599563</v>
      </c>
      <c r="E508" s="496">
        <v>2.1829323824501619</v>
      </c>
      <c r="F508" s="496">
        <v>3.1202257708486267</v>
      </c>
      <c r="G508" s="496">
        <v>2.2329115785751719</v>
      </c>
      <c r="H508" s="496">
        <v>1.2631884470364727</v>
      </c>
      <c r="I508" s="496">
        <v>1.379465435771372</v>
      </c>
      <c r="J508" s="496">
        <v>1.9544091194521076</v>
      </c>
      <c r="K508" s="496">
        <v>2.3904741057336008</v>
      </c>
      <c r="L508" s="496">
        <v>1.7632516285694229</v>
      </c>
      <c r="M508" s="496">
        <v>1.7431521020533207</v>
      </c>
      <c r="N508" s="496">
        <v>2.1782970383309785</v>
      </c>
      <c r="O508" s="497">
        <v>3.1365765979433418</v>
      </c>
      <c r="P508" s="496">
        <v>5.9437221362472981</v>
      </c>
      <c r="Q508" s="497">
        <v>5.4814942048193274</v>
      </c>
      <c r="R508" s="497">
        <v>2.7644108819730708</v>
      </c>
      <c r="S508" s="497">
        <v>1.3708667911200165</v>
      </c>
      <c r="T508" s="497">
        <v>1.0603803493203998</v>
      </c>
      <c r="U508" s="496">
        <v>1.3316677128311938</v>
      </c>
      <c r="V508" s="496">
        <v>0.50544366061081014</v>
      </c>
      <c r="W508" s="496">
        <v>0.69986002871178898</v>
      </c>
    </row>
    <row r="509" spans="2:23">
      <c r="B509" s="323" t="s">
        <v>667</v>
      </c>
      <c r="C509" s="495">
        <v>1.3037146024398751</v>
      </c>
      <c r="D509" s="495">
        <v>1.697425618067429</v>
      </c>
      <c r="E509" s="495">
        <v>2.9917948690657763</v>
      </c>
      <c r="F509" s="495">
        <v>2.5621390628306502</v>
      </c>
      <c r="G509" s="495">
        <v>1.362801586313608</v>
      </c>
      <c r="H509" s="495">
        <v>1.0634656699098881</v>
      </c>
      <c r="I509" s="495">
        <v>1.3879273746244774</v>
      </c>
      <c r="J509" s="496">
        <v>1.1140516890765662</v>
      </c>
      <c r="K509" s="496">
        <v>0.76620115822108226</v>
      </c>
      <c r="L509" s="496">
        <v>0.65920303369612732</v>
      </c>
      <c r="M509" s="496">
        <v>0.707259318165396</v>
      </c>
      <c r="N509" s="496">
        <v>0.59252356494510972</v>
      </c>
      <c r="O509" s="497">
        <v>0.72252423081146178</v>
      </c>
      <c r="P509" s="496">
        <v>0.61243931377705363</v>
      </c>
      <c r="Q509" s="497">
        <v>0.69117124017149367</v>
      </c>
      <c r="R509" s="497">
        <v>1.1798790668065677</v>
      </c>
      <c r="S509" s="497">
        <v>2.8074261458205911</v>
      </c>
      <c r="T509" s="497">
        <v>1.5484241383981892</v>
      </c>
      <c r="U509" s="496">
        <v>1.4705136388955093</v>
      </c>
      <c r="V509" s="496">
        <v>0.92649355330846417</v>
      </c>
      <c r="W509" s="496">
        <v>1.21631863632173</v>
      </c>
    </row>
    <row r="510" spans="2:23">
      <c r="B510" s="323" t="s">
        <v>768</v>
      </c>
      <c r="C510" s="496">
        <v>1.4434595343488175</v>
      </c>
      <c r="D510" s="496">
        <v>1.0473727096745942</v>
      </c>
      <c r="E510" s="496">
        <v>1.4345331208618388</v>
      </c>
      <c r="F510" s="496">
        <v>1.5751773502239996</v>
      </c>
      <c r="G510" s="496">
        <v>0.82503488066618336</v>
      </c>
      <c r="H510" s="496">
        <v>1.2018953606235194</v>
      </c>
      <c r="I510" s="496">
        <v>1.282520633560511</v>
      </c>
      <c r="J510" s="496">
        <v>0.79766742454363215</v>
      </c>
      <c r="K510" s="496">
        <v>1.1120734962787764</v>
      </c>
      <c r="L510" s="496">
        <v>1.731356496932325</v>
      </c>
      <c r="M510" s="496">
        <v>1.0566075187821784</v>
      </c>
      <c r="N510" s="496">
        <v>1.5952773884992175</v>
      </c>
      <c r="O510" s="497">
        <v>1.8907738921814568</v>
      </c>
      <c r="P510" s="496">
        <v>3.6875069545812593</v>
      </c>
      <c r="Q510" s="497">
        <v>2.0496738670578591</v>
      </c>
      <c r="R510" s="497">
        <v>1.3512891269428682</v>
      </c>
      <c r="S510" s="497">
        <v>1.3759838766252648</v>
      </c>
      <c r="T510" s="497">
        <v>0.99966978225987657</v>
      </c>
      <c r="U510" s="496">
        <v>1.0722788986392091</v>
      </c>
      <c r="V510" s="496">
        <v>1.3757826113387135</v>
      </c>
      <c r="W510" s="496">
        <v>1.0934141504339696</v>
      </c>
    </row>
    <row r="511" spans="2:23">
      <c r="B511" s="323" t="s">
        <v>769</v>
      </c>
      <c r="C511" s="496">
        <v>1.8969035220599249</v>
      </c>
      <c r="D511" s="496">
        <v>3.0278434559367318</v>
      </c>
      <c r="E511" s="496">
        <v>1.1968652375578639</v>
      </c>
      <c r="F511" s="496">
        <v>8.2575941840371048</v>
      </c>
      <c r="G511" s="496">
        <v>5.3917401181580606</v>
      </c>
      <c r="H511" s="496">
        <v>1.3347036493173716</v>
      </c>
      <c r="I511" s="496">
        <v>1.3152317514001557</v>
      </c>
      <c r="J511" s="496">
        <v>1.506664635471237</v>
      </c>
      <c r="K511" s="496">
        <v>5.7310998393523898</v>
      </c>
      <c r="L511" s="496">
        <v>2.5924496122139264</v>
      </c>
      <c r="M511" s="496">
        <v>1.7348692006277475</v>
      </c>
      <c r="N511" s="496">
        <v>0.93853521778995774</v>
      </c>
      <c r="O511" s="497">
        <v>0.60825588630475125</v>
      </c>
      <c r="P511" s="496">
        <v>0.75571967561152309</v>
      </c>
      <c r="Q511" s="497">
        <v>1.0046420535418734</v>
      </c>
      <c r="R511" s="497">
        <v>2.2887774053368046</v>
      </c>
      <c r="S511" s="497">
        <v>0.98828766031324777</v>
      </c>
      <c r="T511" s="497">
        <v>0.7687666903668493</v>
      </c>
      <c r="U511" s="496">
        <v>0.83610681563735811</v>
      </c>
      <c r="V511" s="496">
        <v>1.1010179577454811</v>
      </c>
      <c r="W511" s="496">
        <v>1.2408302474745481</v>
      </c>
    </row>
    <row r="512" spans="2:23">
      <c r="B512" s="323" t="s">
        <v>439</v>
      </c>
      <c r="C512" s="496">
        <v>8.6258018404579602</v>
      </c>
      <c r="D512" s="496">
        <v>10.1584893948017</v>
      </c>
      <c r="E512" s="496">
        <v>5.9994304870202386</v>
      </c>
      <c r="F512" s="496">
        <v>4.2535373096533906</v>
      </c>
      <c r="G512" s="496">
        <v>3.1634386804793109</v>
      </c>
      <c r="H512" s="496">
        <v>6.7671351563211326</v>
      </c>
      <c r="I512" s="496">
        <v>4.256800608314868</v>
      </c>
      <c r="J512" s="496">
        <v>3.8340572689916166</v>
      </c>
      <c r="K512" s="496">
        <v>4.523611070896596</v>
      </c>
      <c r="L512" s="496">
        <v>5.6884407029843453</v>
      </c>
      <c r="M512" s="496">
        <v>6.7959741993610852</v>
      </c>
      <c r="N512" s="496">
        <v>5.9063963319038235</v>
      </c>
      <c r="O512" s="497">
        <v>7.6022367170216896</v>
      </c>
      <c r="P512" s="496">
        <v>8.5359089123910401</v>
      </c>
      <c r="Q512" s="497">
        <v>7.5622482091497334</v>
      </c>
      <c r="R512" s="497">
        <v>6.4427130382902158</v>
      </c>
      <c r="S512" s="497">
        <v>7.9760053306278866</v>
      </c>
      <c r="T512" s="497">
        <v>6.1077162558715807</v>
      </c>
      <c r="U512" s="496">
        <v>5.6032412557539706</v>
      </c>
      <c r="V512" s="496">
        <v>4.9292292107271019</v>
      </c>
      <c r="W512" s="496">
        <v>4.3484901036521926</v>
      </c>
    </row>
    <row r="513" spans="2:23">
      <c r="B513" s="323" t="s">
        <v>770</v>
      </c>
      <c r="C513" s="496">
        <v>0.43438020756953183</v>
      </c>
      <c r="D513" s="496">
        <v>0.42739400928507537</v>
      </c>
      <c r="E513" s="496">
        <v>0.81988090649527323</v>
      </c>
      <c r="F513" s="496">
        <v>2.002028437191858</v>
      </c>
      <c r="G513" s="496">
        <v>0.29873122805850894</v>
      </c>
      <c r="H513" s="496">
        <v>0.89015281836999549</v>
      </c>
      <c r="I513" s="496">
        <v>0.46370441286349456</v>
      </c>
      <c r="J513" s="496">
        <v>0.83425330385859264</v>
      </c>
      <c r="K513" s="496">
        <v>0.99100415154508303</v>
      </c>
      <c r="L513" s="496">
        <v>0.6134981421070782</v>
      </c>
      <c r="M513" s="496">
        <v>1.0440859093496597</v>
      </c>
      <c r="N513" s="496">
        <v>1.2832197360069324</v>
      </c>
      <c r="O513" s="497">
        <v>0.81403702882520945</v>
      </c>
      <c r="P513" s="496">
        <v>0.23109151878827014</v>
      </c>
      <c r="Q513" s="497">
        <v>0.3791103217161228</v>
      </c>
      <c r="R513" s="497">
        <v>0.57440526662982516</v>
      </c>
      <c r="S513" s="497">
        <v>0.5894987249200655</v>
      </c>
      <c r="T513" s="497">
        <v>0.37332577082630808</v>
      </c>
      <c r="U513" s="496">
        <v>0.29376492779304009</v>
      </c>
      <c r="V513" s="496">
        <v>0.54029614497755851</v>
      </c>
      <c r="W513" s="496">
        <v>0.48434057976740819</v>
      </c>
    </row>
    <row r="514" spans="2:23">
      <c r="B514" s="323" t="s">
        <v>466</v>
      </c>
      <c r="C514" s="496">
        <v>13.196899889740113</v>
      </c>
      <c r="D514" s="496">
        <v>15.114411546075084</v>
      </c>
      <c r="E514" s="496">
        <v>22.274649267555585</v>
      </c>
      <c r="F514" s="496">
        <v>22.706287193143183</v>
      </c>
      <c r="G514" s="496">
        <v>10.318078971340121</v>
      </c>
      <c r="H514" s="496">
        <v>10.006939567217595</v>
      </c>
      <c r="I514" s="496">
        <v>12.412095956239503</v>
      </c>
      <c r="J514" s="496">
        <v>6.4355523989737096</v>
      </c>
      <c r="K514" s="496">
        <v>7.0849459119326079</v>
      </c>
      <c r="L514" s="496">
        <v>7.5946868045009728</v>
      </c>
      <c r="M514" s="496">
        <v>6.3824425971686409</v>
      </c>
      <c r="N514" s="496">
        <v>6.2718333315210266</v>
      </c>
      <c r="O514" s="497">
        <v>6.0843262894786303</v>
      </c>
      <c r="P514" s="496">
        <v>7.5215646922187709</v>
      </c>
      <c r="Q514" s="497">
        <v>9.0716935712119167</v>
      </c>
      <c r="R514" s="497">
        <v>10.148084156628887</v>
      </c>
      <c r="S514" s="497">
        <v>8.016211595428528</v>
      </c>
      <c r="T514" s="497">
        <v>8.5417481490980265</v>
      </c>
      <c r="U514" s="496">
        <v>10.14338938764846</v>
      </c>
      <c r="V514" s="496">
        <v>7.3959798384783841</v>
      </c>
      <c r="W514" s="496">
        <v>8.9873992650835657</v>
      </c>
    </row>
    <row r="515" spans="2:23">
      <c r="B515" s="323" t="s">
        <v>440</v>
      </c>
      <c r="C515" s="496">
        <v>0.29726792936139329</v>
      </c>
      <c r="D515" s="496">
        <v>0.3967600258773184</v>
      </c>
      <c r="E515" s="496">
        <v>0.29715035566202996</v>
      </c>
      <c r="F515" s="496">
        <v>0.36337211142005155</v>
      </c>
      <c r="G515" s="496">
        <v>0.43042846070770174</v>
      </c>
      <c r="H515" s="496">
        <v>0.5685933886868082</v>
      </c>
      <c r="I515" s="496">
        <v>1.0977623819470157</v>
      </c>
      <c r="J515" s="496">
        <v>2.9225984286296427</v>
      </c>
      <c r="K515" s="496">
        <v>2.5268536374068731</v>
      </c>
      <c r="L515" s="496">
        <v>1.7198365300829463</v>
      </c>
      <c r="M515" s="496">
        <v>3.4331953089273384</v>
      </c>
      <c r="N515" s="496">
        <v>0.87562599611007874</v>
      </c>
      <c r="O515" s="497">
        <v>1.0254075125608988</v>
      </c>
      <c r="P515" s="496">
        <v>0.95157734467845245</v>
      </c>
      <c r="Q515" s="497">
        <v>0.97872230684753725</v>
      </c>
      <c r="R515" s="497">
        <v>0.79143726559245586</v>
      </c>
      <c r="S515" s="497">
        <v>0.57471823257661014</v>
      </c>
      <c r="T515" s="497">
        <v>0.58133474252519157</v>
      </c>
      <c r="U515" s="496">
        <v>1.571088093675735</v>
      </c>
      <c r="V515" s="496">
        <v>1.1130549967762551</v>
      </c>
      <c r="W515" s="496">
        <v>1.3008174219974449</v>
      </c>
    </row>
    <row r="516" spans="2:23">
      <c r="B516" s="323" t="s">
        <v>771</v>
      </c>
      <c r="C516" s="496">
        <v>1.7942759461070821</v>
      </c>
      <c r="D516" s="496">
        <v>3.7043850828142384</v>
      </c>
      <c r="E516" s="496">
        <v>3.2476367720491499</v>
      </c>
      <c r="F516" s="496">
        <v>3.6190562873717198</v>
      </c>
      <c r="G516" s="496">
        <v>1.6631788248486488</v>
      </c>
      <c r="H516" s="496">
        <v>4.0266026496919576</v>
      </c>
      <c r="I516" s="496">
        <v>4.0263090882082242</v>
      </c>
      <c r="J516" s="496">
        <v>1.2032224799467699</v>
      </c>
      <c r="K516" s="496">
        <v>1.5282419395564091</v>
      </c>
      <c r="L516" s="496">
        <v>1.5521624363218682</v>
      </c>
      <c r="M516" s="496">
        <v>0.96371077143884309</v>
      </c>
      <c r="N516" s="496">
        <v>1.1141101398070916</v>
      </c>
      <c r="O516" s="497">
        <v>1.1807685838008171</v>
      </c>
      <c r="P516" s="496">
        <v>2.4375784407842911</v>
      </c>
      <c r="Q516" s="497">
        <v>2.3499075727792338</v>
      </c>
      <c r="R516" s="497">
        <v>0</v>
      </c>
      <c r="S516" s="497">
        <v>1.1232756759803175</v>
      </c>
      <c r="T516" s="497">
        <v>1.4195582158517679</v>
      </c>
      <c r="U516" s="496">
        <v>4.5248159623869446</v>
      </c>
      <c r="V516" s="496">
        <v>2.1415962516434943</v>
      </c>
      <c r="W516" s="496">
        <v>1.059491439145495</v>
      </c>
    </row>
    <row r="517" spans="2:23">
      <c r="B517" s="323" t="s">
        <v>441</v>
      </c>
      <c r="C517" s="496">
        <v>0.45240317113172007</v>
      </c>
      <c r="D517" s="496">
        <v>0.35810259500590319</v>
      </c>
      <c r="E517" s="496">
        <v>0.72185166767518616</v>
      </c>
      <c r="F517" s="496">
        <v>4.0294278823897454</v>
      </c>
      <c r="G517" s="496">
        <v>0.61498164730448546</v>
      </c>
      <c r="H517" s="496">
        <v>0.7160904465607989</v>
      </c>
      <c r="I517" s="496">
        <v>0.75169176096041868</v>
      </c>
      <c r="J517" s="496">
        <v>1.1958037306409401</v>
      </c>
      <c r="K517" s="496">
        <v>0.80186866360221576</v>
      </c>
      <c r="L517" s="496">
        <v>1.0912151032984103</v>
      </c>
      <c r="M517" s="496">
        <v>0.56120451261494142</v>
      </c>
      <c r="N517" s="496">
        <v>1.0010871446932559</v>
      </c>
      <c r="O517" s="497">
        <v>1.7373495444579226</v>
      </c>
      <c r="P517" s="496">
        <v>0.74700015934751529</v>
      </c>
      <c r="Q517" s="497">
        <v>0.35460040851476615</v>
      </c>
      <c r="R517" s="497">
        <v>0.59281378182403344</v>
      </c>
      <c r="S517" s="497">
        <v>0.33154260871984026</v>
      </c>
      <c r="T517" s="497">
        <v>0.25045752487845113</v>
      </c>
      <c r="U517" s="496">
        <v>0.26407633853735607</v>
      </c>
      <c r="V517" s="496">
        <v>0.14401194001532094</v>
      </c>
      <c r="W517" s="496">
        <v>0.69387632331054827</v>
      </c>
    </row>
    <row r="518" spans="2:23">
      <c r="B518" s="323" t="s">
        <v>442</v>
      </c>
      <c r="C518" s="496">
        <v>1.9316675611177765</v>
      </c>
      <c r="D518" s="496">
        <v>2.9786271242991891</v>
      </c>
      <c r="E518" s="496">
        <v>0.84294806765079278</v>
      </c>
      <c r="F518" s="496">
        <v>0.69827559176357001</v>
      </c>
      <c r="G518" s="496">
        <v>1.0503809284950996</v>
      </c>
      <c r="H518" s="496">
        <v>1.6444809859867453</v>
      </c>
      <c r="I518" s="496">
        <v>0.93468494557387971</v>
      </c>
      <c r="J518" s="496">
        <v>1.5411388563693071</v>
      </c>
      <c r="K518" s="496">
        <v>1.8206855289681265</v>
      </c>
      <c r="L518" s="496">
        <v>1.4635394556019399</v>
      </c>
      <c r="M518" s="496">
        <v>0.93590159787840155</v>
      </c>
      <c r="N518" s="496">
        <v>1.5322185889303113</v>
      </c>
      <c r="O518" s="497">
        <v>0.95646744371460279</v>
      </c>
      <c r="P518" s="496">
        <v>1.0796463987795819</v>
      </c>
      <c r="Q518" s="497">
        <v>1.8282991219100819</v>
      </c>
      <c r="R518" s="497">
        <v>1.8213888872193875</v>
      </c>
      <c r="S518" s="497">
        <v>1.0471089548632218</v>
      </c>
      <c r="T518" s="497">
        <v>1.2102592087967732</v>
      </c>
      <c r="U518" s="496">
        <v>0.90793953760766344</v>
      </c>
      <c r="V518" s="496">
        <v>1.321310597409562</v>
      </c>
      <c r="W518" s="496">
        <v>1.5864151632489103</v>
      </c>
    </row>
    <row r="519" spans="2:23">
      <c r="B519" s="323" t="s">
        <v>772</v>
      </c>
      <c r="C519" s="495">
        <v>0.45759194790249025</v>
      </c>
      <c r="D519" s="495">
        <v>0.3261331996855904</v>
      </c>
      <c r="E519" s="495">
        <v>0.44952462235258012</v>
      </c>
      <c r="F519" s="495">
        <v>0.37459627829346009</v>
      </c>
      <c r="G519" s="495">
        <v>0.27801182526726653</v>
      </c>
      <c r="H519" s="495">
        <v>0.26108289380752442</v>
      </c>
      <c r="I519" s="495">
        <v>0.39753625877707027</v>
      </c>
      <c r="J519" s="496">
        <v>0.48792431358188487</v>
      </c>
      <c r="K519" s="496">
        <v>0.86911461822534053</v>
      </c>
      <c r="L519" s="496">
        <v>0.8797398412835612</v>
      </c>
      <c r="M519" s="496">
        <v>0.2863831871217839</v>
      </c>
      <c r="N519" s="496">
        <v>1.3528846420202658</v>
      </c>
      <c r="O519" s="497">
        <v>0.73767003676357967</v>
      </c>
      <c r="P519" s="496">
        <v>0.57439556481546139</v>
      </c>
      <c r="Q519" s="497">
        <v>0.66919770702509873</v>
      </c>
      <c r="R519" s="497">
        <v>0.6555749711685922</v>
      </c>
      <c r="S519" s="497">
        <v>0.59075697021363471</v>
      </c>
      <c r="T519" s="497">
        <v>0.47681497593476552</v>
      </c>
      <c r="U519" s="496">
        <v>0.95444804964424146</v>
      </c>
      <c r="V519" s="496">
        <v>0.89537138654239068</v>
      </c>
      <c r="W519" s="496">
        <v>0.55192050653917579</v>
      </c>
    </row>
    <row r="520" spans="2:23">
      <c r="B520" s="323" t="s">
        <v>668</v>
      </c>
      <c r="C520" s="496">
        <v>0.57956646733100714</v>
      </c>
      <c r="D520" s="496">
        <v>0.44681419129013605</v>
      </c>
      <c r="E520" s="496">
        <v>0.71479520532937646</v>
      </c>
      <c r="F520" s="496">
        <v>1.2970224617468611</v>
      </c>
      <c r="G520" s="496">
        <v>1.511614704794465</v>
      </c>
      <c r="H520" s="496">
        <v>2.9726430905147043</v>
      </c>
      <c r="I520" s="496">
        <v>3.2024982197154448</v>
      </c>
      <c r="J520" s="496">
        <v>1.2055771370307362</v>
      </c>
      <c r="K520" s="496">
        <v>1.019313733233981</v>
      </c>
      <c r="L520" s="496">
        <v>1.9997282362042244</v>
      </c>
      <c r="M520" s="496">
        <v>0.64774854175523044</v>
      </c>
      <c r="N520" s="496">
        <v>0.86749026951344022</v>
      </c>
      <c r="O520" s="497">
        <v>1.0517269676136609</v>
      </c>
      <c r="P520" s="496">
        <v>1.5404455416025216</v>
      </c>
      <c r="Q520" s="497">
        <v>0.64107285828586547</v>
      </c>
      <c r="R520" s="497">
        <v>0.71347826633290945</v>
      </c>
      <c r="S520" s="497">
        <v>0.9575454290298625</v>
      </c>
      <c r="T520" s="497">
        <v>0.96144235332373273</v>
      </c>
      <c r="U520" s="496">
        <v>0.69883302978535455</v>
      </c>
      <c r="V520" s="496">
        <v>0.40428469171795739</v>
      </c>
      <c r="W520" s="496">
        <v>0.49522924256193446</v>
      </c>
    </row>
    <row r="521" spans="2:23">
      <c r="B521" s="323" t="s">
        <v>443</v>
      </c>
      <c r="C521" s="496">
        <v>1.0804250073773751</v>
      </c>
      <c r="D521" s="496">
        <v>1.304488894789072</v>
      </c>
      <c r="E521" s="496">
        <v>1.313932408155883</v>
      </c>
      <c r="F521" s="496">
        <v>1.600942850647646</v>
      </c>
      <c r="G521" s="496">
        <v>1.3685593440761372</v>
      </c>
      <c r="H521" s="496">
        <v>2.2691238660317428</v>
      </c>
      <c r="I521" s="496">
        <v>1.1273832663856715</v>
      </c>
      <c r="J521" s="496">
        <v>0.62488079233258143</v>
      </c>
      <c r="K521" s="496">
        <v>0.28430351486495986</v>
      </c>
      <c r="L521" s="496">
        <v>0.32049115785662546</v>
      </c>
      <c r="M521" s="496">
        <v>0.40795052977382051</v>
      </c>
      <c r="N521" s="496">
        <v>1.6967944748587078</v>
      </c>
      <c r="O521" s="497">
        <v>1.443042259303625</v>
      </c>
      <c r="P521" s="496">
        <v>1.0967785707485667</v>
      </c>
      <c r="Q521" s="497">
        <v>1.3539344538674758</v>
      </c>
      <c r="R521" s="497">
        <v>1.9995599256149723</v>
      </c>
      <c r="S521" s="497">
        <v>0.98993403224653287</v>
      </c>
      <c r="T521" s="497">
        <v>0.81685271083100042</v>
      </c>
      <c r="U521" s="496">
        <v>1.0752950062101996</v>
      </c>
      <c r="V521" s="496">
        <v>0.42435984562133916</v>
      </c>
      <c r="W521" s="496">
        <v>0.6367646225980218</v>
      </c>
    </row>
    <row r="522" spans="2:23">
      <c r="B522" s="323" t="s">
        <v>773</v>
      </c>
      <c r="C522" s="496">
        <v>0.5808904472444929</v>
      </c>
      <c r="D522" s="496">
        <v>0.6081941475940591</v>
      </c>
      <c r="E522" s="496">
        <v>0.90845668095845511</v>
      </c>
      <c r="F522" s="496">
        <v>0.82007769847937484</v>
      </c>
      <c r="G522" s="496">
        <v>0.6731199177415037</v>
      </c>
      <c r="H522" s="496">
        <v>1.1505775968191068</v>
      </c>
      <c r="I522" s="496">
        <v>0.91849605706737336</v>
      </c>
      <c r="J522" s="496">
        <v>1.6015167351776773</v>
      </c>
      <c r="K522" s="496">
        <v>2.2905703812364084</v>
      </c>
      <c r="L522" s="496">
        <v>2.0355927863108021</v>
      </c>
      <c r="M522" s="496">
        <v>0.79944854541276644</v>
      </c>
      <c r="N522" s="496">
        <v>1.6749583061356963</v>
      </c>
      <c r="O522" s="497">
        <v>1.4591706127093964</v>
      </c>
      <c r="P522" s="496">
        <v>0.73249472926605841</v>
      </c>
      <c r="Q522" s="497">
        <v>1.261927009102638</v>
      </c>
      <c r="R522" s="497">
        <v>1.2266095551232898</v>
      </c>
      <c r="S522" s="497">
        <v>0.56697457724111322</v>
      </c>
      <c r="T522" s="497">
        <v>0.28848698653386823</v>
      </c>
      <c r="U522" s="496">
        <v>0.63042511320590533</v>
      </c>
      <c r="V522" s="496">
        <v>0.72918651332206708</v>
      </c>
      <c r="W522" s="496">
        <v>0.81876641906041336</v>
      </c>
    </row>
    <row r="523" spans="2:23">
      <c r="B523" s="323" t="s">
        <v>444</v>
      </c>
      <c r="C523" s="495">
        <v>0.82260096514953529</v>
      </c>
      <c r="D523" s="495">
        <v>1.339860846489322</v>
      </c>
      <c r="E523" s="495">
        <v>1.6324185601530103</v>
      </c>
      <c r="F523" s="495">
        <v>0.85655281044910347</v>
      </c>
      <c r="G523" s="495">
        <v>0.86597529263824413</v>
      </c>
      <c r="H523" s="495">
        <v>0.63680887368455197</v>
      </c>
      <c r="I523" s="495">
        <v>1.0465125960032959</v>
      </c>
      <c r="J523" s="496">
        <v>0.74518214244188996</v>
      </c>
      <c r="K523" s="496">
        <v>2.0580219548302421</v>
      </c>
      <c r="L523" s="496">
        <v>1.8463586929589286</v>
      </c>
      <c r="M523" s="496">
        <v>1.2003302867957815</v>
      </c>
      <c r="N523" s="496">
        <v>1.6179606226369174</v>
      </c>
      <c r="O523" s="497">
        <v>0.9101801792232832</v>
      </c>
      <c r="P523" s="496">
        <v>0.24817299223754533</v>
      </c>
      <c r="Q523" s="497">
        <v>0.89979644062211617</v>
      </c>
      <c r="R523" s="497">
        <v>0.85491544987957147</v>
      </c>
      <c r="S523" s="497">
        <v>0.30111560547543675</v>
      </c>
      <c r="T523" s="497">
        <v>0.56132668950718401</v>
      </c>
      <c r="U523" s="496">
        <v>0.34247229470125978</v>
      </c>
      <c r="V523" s="496">
        <v>0.65547807065809893</v>
      </c>
      <c r="W523" s="496">
        <v>0.44839407193751896</v>
      </c>
    </row>
    <row r="524" spans="2:23">
      <c r="B524" s="323" t="s">
        <v>669</v>
      </c>
      <c r="C524" s="496">
        <v>0.81121703381248433</v>
      </c>
      <c r="D524" s="496">
        <v>0.50783702769978334</v>
      </c>
      <c r="E524" s="496">
        <v>0.30789260692002623</v>
      </c>
      <c r="F524" s="496">
        <v>0.47009431667635043</v>
      </c>
      <c r="G524" s="496">
        <v>0.29259639618283012</v>
      </c>
      <c r="H524" s="496">
        <v>0.37220384397737183</v>
      </c>
      <c r="I524" s="496">
        <v>0.2849244377145117</v>
      </c>
      <c r="J524" s="496">
        <v>0.8051517834895725</v>
      </c>
      <c r="K524" s="496">
        <v>1.109475043743845</v>
      </c>
      <c r="L524" s="496">
        <v>1.3811224354516785</v>
      </c>
      <c r="M524" s="496">
        <v>2.2468850351509992</v>
      </c>
      <c r="N524" s="496">
        <v>1.7708816798368265</v>
      </c>
      <c r="O524" s="497">
        <v>1.2976384246180888</v>
      </c>
      <c r="P524" s="496">
        <v>0.73740129175337621</v>
      </c>
      <c r="Q524" s="497">
        <v>1.0343293507496081</v>
      </c>
      <c r="R524" s="497">
        <v>1.1315372731513136</v>
      </c>
      <c r="S524" s="497">
        <v>0.5674352834397477</v>
      </c>
      <c r="T524" s="496">
        <v>0.63686852374291625</v>
      </c>
      <c r="U524" s="496">
        <v>0.61052491155635225</v>
      </c>
      <c r="V524" s="496">
        <v>1.3204125294965396</v>
      </c>
      <c r="W524" s="496">
        <v>0.73725775020743622</v>
      </c>
    </row>
    <row r="525" spans="2:23">
      <c r="B525" s="323" t="s">
        <v>774</v>
      </c>
      <c r="C525" s="496">
        <v>0.73572339302301215</v>
      </c>
      <c r="D525" s="496">
        <v>0.64514298294995753</v>
      </c>
      <c r="E525" s="496">
        <v>1.1752355694843306</v>
      </c>
      <c r="F525" s="496">
        <v>1.2973929415825363</v>
      </c>
      <c r="G525" s="496">
        <v>0.74804618347701246</v>
      </c>
      <c r="H525" s="496">
        <v>0.69234345071138992</v>
      </c>
      <c r="I525" s="496">
        <v>0.70939572820417929</v>
      </c>
      <c r="J525" s="496">
        <v>0.46820740173533937</v>
      </c>
      <c r="K525" s="496">
        <v>0.37033535414593427</v>
      </c>
      <c r="L525" s="496">
        <v>0.50432693084167746</v>
      </c>
      <c r="M525" s="496">
        <v>0.34662285885740007</v>
      </c>
      <c r="N525" s="496">
        <v>0.62836675661196795</v>
      </c>
      <c r="O525" s="497">
        <v>0.49377938250520825</v>
      </c>
      <c r="P525" s="496">
        <v>0.84679834625167871</v>
      </c>
      <c r="Q525" s="497">
        <v>1.4502517903108927</v>
      </c>
      <c r="R525" s="497">
        <v>1.3119004759690063</v>
      </c>
      <c r="S525" s="497">
        <v>2.4466784100190311</v>
      </c>
      <c r="T525" s="496">
        <v>1.4599422013264323</v>
      </c>
      <c r="U525" s="496">
        <v>0.57494646684521789</v>
      </c>
      <c r="V525" s="496">
        <v>0.89026882190200951</v>
      </c>
      <c r="W525" s="496">
        <v>0.94889165250833041</v>
      </c>
    </row>
    <row r="526" spans="2:23">
      <c r="B526" s="323" t="s">
        <v>775</v>
      </c>
      <c r="C526" s="496">
        <v>0.92342241821461768</v>
      </c>
      <c r="D526" s="496">
        <v>0.52449857797315302</v>
      </c>
      <c r="E526" s="496">
        <v>0.2533457635183482</v>
      </c>
      <c r="F526" s="496">
        <v>0.20720113920770672</v>
      </c>
      <c r="G526" s="496">
        <v>0.20168546695510647</v>
      </c>
      <c r="H526" s="496">
        <v>0.21843945604664086</v>
      </c>
      <c r="I526" s="496">
        <v>0.25830088841368509</v>
      </c>
      <c r="J526" s="496">
        <v>9.0062595978372739E-2</v>
      </c>
      <c r="K526" s="496">
        <v>9.2360366863763026E-3</v>
      </c>
      <c r="L526" s="496">
        <v>4.8178844408205017E-2</v>
      </c>
      <c r="M526" s="496">
        <v>0.12278573073270163</v>
      </c>
      <c r="N526" s="496">
        <v>0.30086643194655555</v>
      </c>
      <c r="O526" s="497">
        <v>0.19210801723775711</v>
      </c>
      <c r="P526" s="496">
        <v>9.4190590340117411E-2</v>
      </c>
      <c r="Q526" s="497">
        <v>0.15345722168959128</v>
      </c>
      <c r="R526" s="497">
        <v>0.52776558621853664</v>
      </c>
      <c r="S526" s="497">
        <v>0.11611785554017438</v>
      </c>
      <c r="T526" s="496">
        <v>0.1866961471442119</v>
      </c>
      <c r="U526" s="496">
        <v>0.21105133232307596</v>
      </c>
      <c r="V526" s="496">
        <v>0.18604975193271447</v>
      </c>
      <c r="W526" s="496">
        <v>0.32261688200508382</v>
      </c>
    </row>
    <row r="527" spans="2:23">
      <c r="B527" s="323"/>
      <c r="C527" s="495"/>
      <c r="D527" s="495"/>
      <c r="E527" s="495"/>
      <c r="F527" s="495"/>
      <c r="G527" s="495"/>
      <c r="H527" s="495"/>
      <c r="I527" s="495"/>
      <c r="J527" s="496"/>
      <c r="K527" s="496"/>
      <c r="L527" s="496"/>
      <c r="M527" s="496"/>
      <c r="N527" s="496"/>
      <c r="O527" s="497"/>
      <c r="P527" s="496"/>
      <c r="Q527" s="497"/>
      <c r="R527" s="497"/>
      <c r="S527" s="497"/>
      <c r="T527" s="496"/>
      <c r="U527" s="483"/>
      <c r="V527" s="483"/>
      <c r="W527" s="483"/>
    </row>
    <row r="528" spans="2:23">
      <c r="B528" s="327" t="s">
        <v>2</v>
      </c>
      <c r="C528" s="498">
        <f t="shared" ref="C528:N528" si="36">SUM(C497:C526)</f>
        <v>53.075595802395902</v>
      </c>
      <c r="D528" s="498">
        <f t="shared" si="36"/>
        <v>63.053752798239117</v>
      </c>
      <c r="E528" s="498">
        <f t="shared" si="36"/>
        <v>70.215627754652971</v>
      </c>
      <c r="F528" s="498">
        <f t="shared" si="36"/>
        <v>76.30208193645494</v>
      </c>
      <c r="G528" s="498">
        <f t="shared" si="36"/>
        <v>44.905857781061499</v>
      </c>
      <c r="H528" s="498">
        <f t="shared" si="36"/>
        <v>51.72245904738147</v>
      </c>
      <c r="I528" s="498">
        <f t="shared" si="36"/>
        <v>53.000011080063338</v>
      </c>
      <c r="J528" s="498">
        <f t="shared" si="36"/>
        <v>46.227043400147217</v>
      </c>
      <c r="K528" s="498">
        <f t="shared" si="36"/>
        <v>58.235272477179684</v>
      </c>
      <c r="L528" s="498">
        <f t="shared" si="36"/>
        <v>56.518144416644795</v>
      </c>
      <c r="M528" s="498">
        <f t="shared" si="36"/>
        <v>45.293425134592241</v>
      </c>
      <c r="N528" s="498">
        <f t="shared" si="36"/>
        <v>50.286123777899405</v>
      </c>
      <c r="O528" s="498">
        <f t="shared" ref="O528:U528" si="37">SUM(O497:O526)</f>
        <v>47.772588434691095</v>
      </c>
      <c r="P528" s="498">
        <f t="shared" si="37"/>
        <v>53.83833780792893</v>
      </c>
      <c r="Q528" s="498">
        <f t="shared" si="37"/>
        <v>57.445380678585984</v>
      </c>
      <c r="R528" s="498">
        <f t="shared" si="37"/>
        <v>56.566944825044473</v>
      </c>
      <c r="S528" s="498">
        <f t="shared" si="37"/>
        <v>47.112484196244637</v>
      </c>
      <c r="T528" s="498">
        <f t="shared" si="37"/>
        <v>41.748925566055597</v>
      </c>
      <c r="U528" s="498">
        <f t="shared" si="37"/>
        <v>48.667615429244186</v>
      </c>
      <c r="V528" s="498">
        <f t="shared" ref="V528:W528" si="38">SUM(V497:V526)</f>
        <v>40.872315635059671</v>
      </c>
      <c r="W528" s="499">
        <f t="shared" si="38"/>
        <v>43.697712717478638</v>
      </c>
    </row>
    <row r="529" spans="2:23">
      <c r="B529" s="187" t="s">
        <v>682</v>
      </c>
      <c r="Q529" s="335"/>
    </row>
    <row r="530" spans="2:23">
      <c r="B530" s="197" t="s">
        <v>776</v>
      </c>
      <c r="Q530" s="336"/>
    </row>
    <row r="531" spans="2:23">
      <c r="B531" s="197" t="s">
        <v>777</v>
      </c>
      <c r="Q531" s="336"/>
    </row>
    <row r="532" spans="2:23">
      <c r="B532" s="197" t="s">
        <v>778</v>
      </c>
      <c r="Q532" s="336"/>
    </row>
    <row r="533" spans="2:23">
      <c r="Q533" s="336"/>
    </row>
    <row r="534" spans="2:23">
      <c r="Q534" s="336"/>
    </row>
    <row r="535" spans="2:23">
      <c r="Q535" s="336"/>
    </row>
    <row r="536" spans="2:23">
      <c r="B536" s="186" t="s">
        <v>79</v>
      </c>
      <c r="C536" s="186"/>
      <c r="D536" s="191"/>
      <c r="E536" s="191"/>
      <c r="F536" s="191"/>
      <c r="G536" s="191"/>
      <c r="H536" s="191"/>
      <c r="I536" s="191"/>
      <c r="J536" s="216"/>
      <c r="K536" s="216"/>
      <c r="Q536" s="336"/>
    </row>
    <row r="537" spans="2:23">
      <c r="B537" s="262" t="s">
        <v>215</v>
      </c>
      <c r="C537" s="262"/>
      <c r="D537" s="244"/>
      <c r="E537" s="244"/>
      <c r="F537" s="191"/>
      <c r="G537" s="191"/>
      <c r="H537" s="191"/>
      <c r="I537" s="191"/>
      <c r="J537" s="216"/>
      <c r="K537" s="216"/>
      <c r="Q537" s="336"/>
    </row>
    <row r="538" spans="2:23">
      <c r="B538" s="329" t="s">
        <v>227</v>
      </c>
      <c r="C538" s="329"/>
      <c r="D538" s="330"/>
      <c r="E538" s="328"/>
      <c r="F538" s="191"/>
      <c r="G538" s="191"/>
      <c r="H538" s="191"/>
      <c r="I538" s="191"/>
      <c r="J538" s="216"/>
      <c r="K538" s="216"/>
      <c r="Q538" s="336"/>
    </row>
    <row r="539" spans="2:23">
      <c r="B539" s="1" t="s">
        <v>787</v>
      </c>
      <c r="C539" s="185"/>
      <c r="D539" s="191"/>
      <c r="E539" s="191"/>
      <c r="F539" s="191"/>
      <c r="G539" s="191"/>
      <c r="H539" s="191"/>
      <c r="I539" s="191"/>
      <c r="J539" s="216"/>
      <c r="K539" s="216"/>
      <c r="M539" s="216"/>
      <c r="N539" s="219"/>
      <c r="O539" s="388" t="s">
        <v>182</v>
      </c>
      <c r="P539" s="219"/>
      <c r="Q539" s="336"/>
    </row>
    <row r="540" spans="2:23">
      <c r="B540" s="2" t="s">
        <v>788</v>
      </c>
      <c r="C540" s="185"/>
      <c r="D540" s="191"/>
      <c r="E540" s="191"/>
      <c r="F540" s="191"/>
      <c r="G540" s="191"/>
      <c r="H540" s="191"/>
      <c r="I540" s="191"/>
      <c r="J540" s="216"/>
      <c r="K540" s="216"/>
      <c r="Q540" s="337"/>
    </row>
    <row r="541" spans="2:23">
      <c r="B541" s="325" t="s">
        <v>214</v>
      </c>
      <c r="C541" s="326">
        <v>2001</v>
      </c>
      <c r="D541" s="326">
        <v>2002</v>
      </c>
      <c r="E541" s="326">
        <v>2003</v>
      </c>
      <c r="F541" s="326">
        <v>2004</v>
      </c>
      <c r="G541" s="326">
        <v>2005</v>
      </c>
      <c r="H541" s="326">
        <v>2006</v>
      </c>
      <c r="I541" s="326">
        <v>2007</v>
      </c>
      <c r="J541" s="326">
        <v>2008</v>
      </c>
      <c r="K541" s="326">
        <v>2009</v>
      </c>
      <c r="L541" s="326">
        <v>2010</v>
      </c>
      <c r="M541" s="326">
        <v>2011</v>
      </c>
      <c r="N541" s="326">
        <v>2012</v>
      </c>
      <c r="O541" s="326">
        <v>2013</v>
      </c>
      <c r="P541" s="326">
        <v>2014</v>
      </c>
      <c r="Q541" s="326">
        <v>2015</v>
      </c>
      <c r="R541" s="326">
        <v>2016</v>
      </c>
      <c r="S541" s="326">
        <v>2017</v>
      </c>
      <c r="T541" s="326">
        <v>2018</v>
      </c>
      <c r="U541" s="326">
        <v>2019</v>
      </c>
      <c r="V541" s="326">
        <v>2020</v>
      </c>
      <c r="W541" s="333">
        <v>2021</v>
      </c>
    </row>
    <row r="542" spans="2:23">
      <c r="B542" s="323" t="s">
        <v>623</v>
      </c>
      <c r="C542" s="495">
        <v>4.8315509186792527</v>
      </c>
      <c r="D542" s="495">
        <v>4.7067964856575983</v>
      </c>
      <c r="E542" s="495">
        <v>4.4308918534317536</v>
      </c>
      <c r="F542" s="495">
        <v>2.9795909391526836</v>
      </c>
      <c r="G542" s="495">
        <v>1.3907870433199785</v>
      </c>
      <c r="H542" s="495">
        <v>1.3113253199418886</v>
      </c>
      <c r="I542" s="495">
        <v>2.2002680399188916</v>
      </c>
      <c r="J542" s="496">
        <v>2.7806629071905586</v>
      </c>
      <c r="K542" s="496">
        <v>2.0313884106867484</v>
      </c>
      <c r="L542" s="496">
        <v>2.2791939343064191</v>
      </c>
      <c r="M542" s="496">
        <v>1.6495050841550496</v>
      </c>
      <c r="N542" s="496">
        <v>1.7618941809144353</v>
      </c>
      <c r="O542" s="497">
        <v>4.0912939189475761</v>
      </c>
      <c r="P542" s="496">
        <v>2.1324530860353437</v>
      </c>
      <c r="Q542" s="497">
        <v>2.8127132359105915</v>
      </c>
      <c r="R542" s="497">
        <v>2.4831489644754239</v>
      </c>
      <c r="S542" s="497">
        <v>2.0351341664704861</v>
      </c>
      <c r="T542" s="496">
        <v>1.6748857587597319</v>
      </c>
      <c r="U542" s="496">
        <v>1.8801455309762101</v>
      </c>
      <c r="V542" s="496">
        <v>2.0137313335448552</v>
      </c>
      <c r="W542" s="496">
        <v>1.6206892949807052</v>
      </c>
    </row>
    <row r="543" spans="2:23">
      <c r="B543" s="323" t="s">
        <v>445</v>
      </c>
      <c r="C543" s="496">
        <v>0.58520677482371752</v>
      </c>
      <c r="D543" s="496">
        <v>0.47806283004394606</v>
      </c>
      <c r="E543" s="496">
        <v>0.29335480742584935</v>
      </c>
      <c r="F543" s="496">
        <v>0.30140249816573517</v>
      </c>
      <c r="G543" s="496">
        <v>0.33262199356733646</v>
      </c>
      <c r="H543" s="496">
        <v>0.71900626321821282</v>
      </c>
      <c r="I543" s="496">
        <v>0.80359183474625628</v>
      </c>
      <c r="J543" s="496">
        <v>0.51720322297787047</v>
      </c>
      <c r="K543" s="496">
        <v>1.2860034010437642</v>
      </c>
      <c r="L543" s="496">
        <v>1.6583027780348325</v>
      </c>
      <c r="M543" s="496">
        <v>0.54831524923527475</v>
      </c>
      <c r="N543" s="496">
        <v>0.52499926772005645</v>
      </c>
      <c r="O543" s="497">
        <v>0.54019698573197172</v>
      </c>
      <c r="P543" s="496">
        <v>0.66236285624789559</v>
      </c>
      <c r="Q543" s="497">
        <v>0.78531517686808427</v>
      </c>
      <c r="R543" s="497">
        <v>0.97807405973180728</v>
      </c>
      <c r="S543" s="497">
        <v>1.361222085040549</v>
      </c>
      <c r="T543" s="496">
        <v>2.128625407805055</v>
      </c>
      <c r="U543" s="496">
        <v>0.84577930688410741</v>
      </c>
      <c r="V543" s="496">
        <v>1.4989459404442911</v>
      </c>
      <c r="W543" s="496">
        <v>1.5882515323929562</v>
      </c>
    </row>
    <row r="544" spans="2:23">
      <c r="B544" s="323" t="s">
        <v>446</v>
      </c>
      <c r="C544" s="496">
        <v>0.69714047548637847</v>
      </c>
      <c r="D544" s="496">
        <v>0.48344838164745957</v>
      </c>
      <c r="E544" s="496">
        <v>0.92657759128753392</v>
      </c>
      <c r="F544" s="496">
        <v>0.43250433483074852</v>
      </c>
      <c r="G544" s="496">
        <v>0.66798843089733639</v>
      </c>
      <c r="H544" s="496">
        <v>5.4965033027077927</v>
      </c>
      <c r="I544" s="496">
        <v>2.29063345925656</v>
      </c>
      <c r="J544" s="496">
        <v>1.3399092301770121</v>
      </c>
      <c r="K544" s="496">
        <v>0.59352649859648254</v>
      </c>
      <c r="L544" s="496">
        <v>2.0176006038798295</v>
      </c>
      <c r="M544" s="496">
        <v>1.2085426499640533</v>
      </c>
      <c r="N544" s="496">
        <v>0.99701421545032054</v>
      </c>
      <c r="O544" s="497">
        <v>1.3180106121512738</v>
      </c>
      <c r="P544" s="496">
        <v>0.81542642307498681</v>
      </c>
      <c r="Q544" s="497">
        <v>1.5401988911050788</v>
      </c>
      <c r="R544" s="497">
        <v>1.2728449387441219</v>
      </c>
      <c r="S544" s="497">
        <v>1.0421443893431392</v>
      </c>
      <c r="T544" s="496">
        <v>1.4239217950035179</v>
      </c>
      <c r="U544" s="496">
        <v>1.0034919116119536</v>
      </c>
      <c r="V544" s="496">
        <v>0.81122175926827411</v>
      </c>
      <c r="W544" s="496">
        <v>1.4951374636163683</v>
      </c>
    </row>
    <row r="545" spans="2:23">
      <c r="B545" s="323" t="s">
        <v>670</v>
      </c>
      <c r="C545" s="496">
        <v>0.51443124742536606</v>
      </c>
      <c r="D545" s="496">
        <v>0.52128627205747047</v>
      </c>
      <c r="E545" s="496">
        <v>0.57145660943988308</v>
      </c>
      <c r="F545" s="496">
        <v>0.80777639578743021</v>
      </c>
      <c r="G545" s="496">
        <v>0.61800151911501477</v>
      </c>
      <c r="H545" s="496">
        <v>0.58294091286628802</v>
      </c>
      <c r="I545" s="496">
        <v>0.59186849609972969</v>
      </c>
      <c r="J545" s="496">
        <v>0.26629737927523173</v>
      </c>
      <c r="K545" s="496">
        <v>0.24832219819872939</v>
      </c>
      <c r="L545" s="496">
        <v>0.76686324776884207</v>
      </c>
      <c r="M545" s="496">
        <v>1.1325301963911967</v>
      </c>
      <c r="N545" s="496">
        <v>1.5127555455147916</v>
      </c>
      <c r="O545" s="497">
        <v>1.2844184592561223</v>
      </c>
      <c r="P545" s="496">
        <v>0.87525328146996573</v>
      </c>
      <c r="Q545" s="497">
        <v>0.59654854093494936</v>
      </c>
      <c r="R545" s="497">
        <v>0.6237930820999763</v>
      </c>
      <c r="S545" s="497">
        <v>0.49921921198821634</v>
      </c>
      <c r="T545" s="496">
        <v>0.73510127098258382</v>
      </c>
      <c r="U545" s="496">
        <v>0.91463606519628216</v>
      </c>
      <c r="V545" s="496">
        <v>0.94666219967584009</v>
      </c>
      <c r="W545" s="496">
        <v>0.9157776482674147</v>
      </c>
    </row>
    <row r="546" spans="2:23">
      <c r="B546" s="323" t="s">
        <v>447</v>
      </c>
      <c r="C546" s="495">
        <v>3.5584103032588859</v>
      </c>
      <c r="D546" s="495">
        <v>5.5587234299383823</v>
      </c>
      <c r="E546" s="495">
        <v>3.5313823276904897</v>
      </c>
      <c r="F546" s="495">
        <v>2.4935008125341867</v>
      </c>
      <c r="G546" s="495">
        <v>1.8163823975687008</v>
      </c>
      <c r="H546" s="495">
        <v>2.3850831828180721</v>
      </c>
      <c r="I546" s="495">
        <v>5.2686539552540221</v>
      </c>
      <c r="J546" s="496">
        <v>3.60007385246415</v>
      </c>
      <c r="K546" s="496">
        <v>3.7641972703948459</v>
      </c>
      <c r="L546" s="496">
        <v>2.8545909842067325</v>
      </c>
      <c r="M546" s="496">
        <v>2.4414573365873036</v>
      </c>
      <c r="N546" s="496">
        <v>3.0925240398880516</v>
      </c>
      <c r="O546" s="497">
        <v>2.5298253944829119</v>
      </c>
      <c r="P546" s="496">
        <v>4.3502901295727714</v>
      </c>
      <c r="Q546" s="497">
        <v>1.6601341325014352</v>
      </c>
      <c r="R546" s="497">
        <v>3.536435008755209</v>
      </c>
      <c r="S546" s="497">
        <v>2.257961936493126</v>
      </c>
      <c r="T546" s="496">
        <v>2.474138186731984</v>
      </c>
      <c r="U546" s="496">
        <v>1.7142387512318393</v>
      </c>
      <c r="V546" s="496">
        <v>2.1509436709915049</v>
      </c>
      <c r="W546" s="496">
        <v>1.9384528441792774</v>
      </c>
    </row>
    <row r="547" spans="2:23">
      <c r="B547" s="323" t="s">
        <v>514</v>
      </c>
      <c r="C547" s="495">
        <v>0.24457276349835819</v>
      </c>
      <c r="D547" s="495">
        <v>0.14135243627835745</v>
      </c>
      <c r="E547" s="495">
        <v>9.4835596554196211E-2</v>
      </c>
      <c r="F547" s="495">
        <v>0.17048590141855924</v>
      </c>
      <c r="G547" s="495">
        <v>6.6938852347398783E-2</v>
      </c>
      <c r="H547" s="495">
        <v>6.5976064680921154E-2</v>
      </c>
      <c r="I547" s="495">
        <v>0.15555814166091578</v>
      </c>
      <c r="J547" s="496">
        <v>0.10852806468947694</v>
      </c>
      <c r="K547" s="496">
        <v>4.5609617458977951E-2</v>
      </c>
      <c r="L547" s="496">
        <v>3.6678846684721253E-2</v>
      </c>
      <c r="M547" s="496">
        <v>0.26416149854881305</v>
      </c>
      <c r="N547" s="496">
        <v>0.31246464239978011</v>
      </c>
      <c r="O547" s="497">
        <v>0.81977391446923675</v>
      </c>
      <c r="P547" s="496">
        <v>0.60222352382142352</v>
      </c>
      <c r="Q547" s="497">
        <v>0.42343573576760135</v>
      </c>
      <c r="R547" s="497">
        <v>0.32593483677371349</v>
      </c>
      <c r="S547" s="497">
        <v>0.43074652784176248</v>
      </c>
      <c r="T547" s="496">
        <v>0.18876570228882275</v>
      </c>
      <c r="U547" s="496">
        <v>0.25226105780581404</v>
      </c>
      <c r="V547" s="496">
        <v>0.30391890313012093</v>
      </c>
      <c r="W547" s="496">
        <v>0.11941568875367128</v>
      </c>
    </row>
    <row r="548" spans="2:23">
      <c r="B548" s="323" t="s">
        <v>779</v>
      </c>
      <c r="C548" s="496">
        <v>0.21507785837365592</v>
      </c>
      <c r="D548" s="496">
        <v>0.20316554384721602</v>
      </c>
      <c r="E548" s="496">
        <v>0.22268042464375815</v>
      </c>
      <c r="F548" s="496">
        <v>0.32687641723722999</v>
      </c>
      <c r="G548" s="496">
        <v>0.26813576240807652</v>
      </c>
      <c r="H548" s="496">
        <v>0.26590297944182834</v>
      </c>
      <c r="I548" s="496">
        <v>0.30090293897797993</v>
      </c>
      <c r="J548" s="496">
        <v>0.68272662503001991</v>
      </c>
      <c r="K548" s="496">
        <v>0.49269084967688126</v>
      </c>
      <c r="L548" s="496">
        <v>0.57147200726615488</v>
      </c>
      <c r="M548" s="496">
        <v>0.78101027245870258</v>
      </c>
      <c r="N548" s="496">
        <v>0.96781224408519073</v>
      </c>
      <c r="O548" s="497">
        <v>0.3274398139759252</v>
      </c>
      <c r="P548" s="496">
        <v>0.9100447426375371</v>
      </c>
      <c r="Q548" s="497">
        <v>0.42252002714662651</v>
      </c>
      <c r="R548" s="497">
        <v>0</v>
      </c>
      <c r="S548" s="497">
        <v>0</v>
      </c>
      <c r="T548" s="497">
        <v>0</v>
      </c>
      <c r="U548" s="497">
        <v>0.17599394401673826</v>
      </c>
      <c r="V548" s="497">
        <v>0.24718828509073937</v>
      </c>
      <c r="W548" s="497">
        <v>0.3607144836487679</v>
      </c>
    </row>
    <row r="549" spans="2:23">
      <c r="B549" s="323" t="s">
        <v>11</v>
      </c>
      <c r="C549" s="496">
        <v>0.32819013075121156</v>
      </c>
      <c r="D549" s="496">
        <v>0.31819756012851108</v>
      </c>
      <c r="E549" s="496">
        <v>0.50556914943327358</v>
      </c>
      <c r="F549" s="496">
        <v>0.56480680059285626</v>
      </c>
      <c r="G549" s="496">
        <v>0.51828345016624711</v>
      </c>
      <c r="H549" s="496">
        <v>0.59338240052037117</v>
      </c>
      <c r="I549" s="496">
        <v>0.60442615543743483</v>
      </c>
      <c r="J549" s="496">
        <v>0.8215784933839092</v>
      </c>
      <c r="K549" s="496">
        <v>0.81574292617665389</v>
      </c>
      <c r="L549" s="496">
        <v>0.87716382404316673</v>
      </c>
      <c r="M549" s="496">
        <v>1.2267009074118589</v>
      </c>
      <c r="N549" s="496">
        <v>1.5173400562141566</v>
      </c>
      <c r="O549" s="497">
        <v>1.1207853611838157</v>
      </c>
      <c r="P549" s="496">
        <v>0.81641426909826265</v>
      </c>
      <c r="Q549" s="497">
        <v>0.6919254941631976</v>
      </c>
      <c r="R549" s="497">
        <v>0.73486934754938427</v>
      </c>
      <c r="S549" s="497">
        <v>0.54756311931680945</v>
      </c>
      <c r="T549" s="496">
        <v>0.63506927543931635</v>
      </c>
      <c r="U549" s="496">
        <v>0.51550796691004408</v>
      </c>
      <c r="V549" s="496">
        <v>0.48974177356005616</v>
      </c>
      <c r="W549" s="496">
        <v>0.52056296179224781</v>
      </c>
    </row>
    <row r="550" spans="2:23">
      <c r="B550" s="323" t="s">
        <v>448</v>
      </c>
      <c r="C550" s="496">
        <v>0.35219778964487808</v>
      </c>
      <c r="D550" s="496">
        <v>0.55141901866517207</v>
      </c>
      <c r="E550" s="496">
        <v>0.40740536692571</v>
      </c>
      <c r="F550" s="496">
        <v>0.83663265854388247</v>
      </c>
      <c r="G550" s="496">
        <v>1.691711859045419</v>
      </c>
      <c r="H550" s="496">
        <v>1.5693674770471151</v>
      </c>
      <c r="I550" s="496">
        <v>0.85433887714817069</v>
      </c>
      <c r="J550" s="496">
        <v>0.46929117579049823</v>
      </c>
      <c r="K550" s="496">
        <v>0.73147508669523964</v>
      </c>
      <c r="L550" s="496">
        <v>0.72299773455385574</v>
      </c>
      <c r="M550" s="496">
        <v>0.91385732371015893</v>
      </c>
      <c r="N550" s="496">
        <v>1.1702119688030537</v>
      </c>
      <c r="O550" s="497">
        <v>1.7398012549055468</v>
      </c>
      <c r="P550" s="496">
        <v>2.8421950940716969</v>
      </c>
      <c r="Q550" s="497">
        <v>0.65665450451762308</v>
      </c>
      <c r="R550" s="497">
        <v>0.9474177507987277</v>
      </c>
      <c r="S550" s="497">
        <v>1.0748062641458505</v>
      </c>
      <c r="T550" s="496">
        <v>0.87340313516634127</v>
      </c>
      <c r="U550" s="496">
        <v>0.45539580682284508</v>
      </c>
      <c r="V550" s="496">
        <v>1.1251130076146307</v>
      </c>
      <c r="W550" s="496">
        <v>0.8813417519459481</v>
      </c>
    </row>
    <row r="551" spans="2:23">
      <c r="B551" s="323" t="s">
        <v>471</v>
      </c>
      <c r="C551" s="495">
        <v>0.49537129381533213</v>
      </c>
      <c r="D551" s="495">
        <v>0.4669404952106031</v>
      </c>
      <c r="E551" s="495">
        <v>0.60565549042241007</v>
      </c>
      <c r="F551" s="495">
        <v>0.81437642545260081</v>
      </c>
      <c r="G551" s="495">
        <v>0.59790510833680233</v>
      </c>
      <c r="H551" s="495">
        <v>0.84908154507643219</v>
      </c>
      <c r="I551" s="495">
        <v>0.93509752315438299</v>
      </c>
      <c r="J551" s="496">
        <v>0.67909865493057542</v>
      </c>
      <c r="K551" s="496">
        <v>0.5888835179919798</v>
      </c>
      <c r="L551" s="496">
        <v>0.55758458960239154</v>
      </c>
      <c r="M551" s="496">
        <v>0.63538938406680057</v>
      </c>
      <c r="N551" s="496">
        <v>0.6146834240321235</v>
      </c>
      <c r="O551" s="497">
        <v>0.73361445105651146</v>
      </c>
      <c r="P551" s="496">
        <v>0.54971680035694248</v>
      </c>
      <c r="Q551" s="497">
        <v>0.77888653910578243</v>
      </c>
      <c r="R551" s="497">
        <v>0.74738798866225076</v>
      </c>
      <c r="S551" s="497">
        <v>0.97083666526345724</v>
      </c>
      <c r="T551" s="496">
        <v>0.85679593209593075</v>
      </c>
      <c r="U551" s="496">
        <v>0.71378599781640883</v>
      </c>
      <c r="V551" s="496">
        <v>0.85003693246374146</v>
      </c>
      <c r="W551" s="496">
        <v>0.12016931262923597</v>
      </c>
    </row>
    <row r="552" spans="2:23">
      <c r="B552" s="323"/>
      <c r="C552" s="496"/>
      <c r="D552" s="496"/>
      <c r="E552" s="496"/>
      <c r="F552" s="496"/>
      <c r="G552" s="496"/>
      <c r="H552" s="496"/>
      <c r="I552" s="496"/>
      <c r="J552" s="496"/>
      <c r="K552" s="496"/>
      <c r="L552" s="496"/>
      <c r="M552" s="496"/>
      <c r="N552" s="496"/>
      <c r="O552" s="497"/>
      <c r="P552" s="496"/>
      <c r="Q552" s="497"/>
      <c r="R552" s="497"/>
      <c r="S552" s="497"/>
      <c r="T552" s="496"/>
      <c r="U552" s="483"/>
      <c r="V552" s="483"/>
      <c r="W552" s="483"/>
    </row>
    <row r="553" spans="2:23">
      <c r="B553" s="327" t="s">
        <v>2</v>
      </c>
      <c r="C553" s="498">
        <f t="shared" ref="C553:N553" si="39">SUM(C542:C551)</f>
        <v>11.822149555757035</v>
      </c>
      <c r="D553" s="498">
        <f t="shared" si="39"/>
        <v>13.429392453474714</v>
      </c>
      <c r="E553" s="498">
        <f t="shared" si="39"/>
        <v>11.58980921725486</v>
      </c>
      <c r="F553" s="498">
        <f t="shared" si="39"/>
        <v>9.727953183715913</v>
      </c>
      <c r="G553" s="498">
        <f t="shared" si="39"/>
        <v>7.9687564167723091</v>
      </c>
      <c r="H553" s="498">
        <f t="shared" si="39"/>
        <v>13.838569448318919</v>
      </c>
      <c r="I553" s="498">
        <f t="shared" si="39"/>
        <v>14.005339421654345</v>
      </c>
      <c r="J553" s="498">
        <f t="shared" si="39"/>
        <v>11.265369605909301</v>
      </c>
      <c r="K553" s="498">
        <f t="shared" si="39"/>
        <v>10.597839776920301</v>
      </c>
      <c r="L553" s="498">
        <f t="shared" si="39"/>
        <v>12.342448550346948</v>
      </c>
      <c r="M553" s="498">
        <f t="shared" si="39"/>
        <v>10.801469902529213</v>
      </c>
      <c r="N553" s="498">
        <f t="shared" si="39"/>
        <v>12.471699585021959</v>
      </c>
      <c r="O553" s="498">
        <f t="shared" ref="O553:U553" si="40">SUM(O542:O551)</f>
        <v>14.505160166160891</v>
      </c>
      <c r="P553" s="498">
        <f t="shared" si="40"/>
        <v>14.556380206386823</v>
      </c>
      <c r="Q553" s="498">
        <f t="shared" si="40"/>
        <v>10.368332278020969</v>
      </c>
      <c r="R553" s="498">
        <f t="shared" si="40"/>
        <v>11.649905977590615</v>
      </c>
      <c r="S553" s="498">
        <f t="shared" si="40"/>
        <v>10.219634365903396</v>
      </c>
      <c r="T553" s="498">
        <f t="shared" si="40"/>
        <v>10.990706464273284</v>
      </c>
      <c r="U553" s="498">
        <f t="shared" si="40"/>
        <v>8.4712363392722434</v>
      </c>
      <c r="V553" s="498">
        <f t="shared" ref="V553:W553" si="41">SUM(V542:V551)</f>
        <v>10.437503805784054</v>
      </c>
      <c r="W553" s="499">
        <f t="shared" si="41"/>
        <v>9.5605129822065926</v>
      </c>
    </row>
    <row r="554" spans="2:23">
      <c r="B554" s="187" t="s">
        <v>682</v>
      </c>
    </row>
    <row r="555" spans="2:23">
      <c r="B555" s="197" t="s">
        <v>808</v>
      </c>
    </row>
    <row r="556" spans="2:23">
      <c r="B556" s="197"/>
    </row>
    <row r="557" spans="2:23">
      <c r="B557" s="197"/>
      <c r="C557" s="255"/>
      <c r="D557" s="255"/>
      <c r="E557" s="255"/>
      <c r="F557" s="255"/>
    </row>
    <row r="561" spans="2:23">
      <c r="B561" s="186" t="s">
        <v>81</v>
      </c>
      <c r="C561" s="186"/>
      <c r="D561" s="191"/>
      <c r="E561" s="191"/>
      <c r="F561" s="191"/>
      <c r="G561" s="191"/>
      <c r="H561" s="191"/>
      <c r="I561" s="191"/>
      <c r="J561" s="216"/>
      <c r="K561" s="216"/>
    </row>
    <row r="562" spans="2:23">
      <c r="B562" s="262" t="s">
        <v>215</v>
      </c>
      <c r="C562" s="262"/>
      <c r="D562" s="244"/>
      <c r="E562" s="244"/>
      <c r="F562" s="191"/>
      <c r="G562" s="191"/>
      <c r="H562" s="191"/>
      <c r="I562" s="191"/>
      <c r="J562" s="216"/>
      <c r="K562" s="216"/>
    </row>
    <row r="563" spans="2:23">
      <c r="B563" s="329" t="s">
        <v>228</v>
      </c>
      <c r="C563" s="329"/>
      <c r="D563" s="330"/>
      <c r="E563" s="328"/>
      <c r="F563" s="191"/>
      <c r="G563" s="191"/>
      <c r="H563" s="191"/>
      <c r="I563" s="191"/>
      <c r="J563" s="216"/>
      <c r="K563" s="216"/>
    </row>
    <row r="564" spans="2:23">
      <c r="B564" s="1" t="s">
        <v>787</v>
      </c>
      <c r="C564" s="185"/>
      <c r="D564" s="191"/>
      <c r="E564" s="191"/>
      <c r="F564" s="191"/>
      <c r="G564" s="191"/>
      <c r="H564" s="191"/>
      <c r="I564" s="191"/>
      <c r="J564" s="216"/>
      <c r="K564" s="216"/>
      <c r="M564" s="216"/>
      <c r="N564" s="219"/>
      <c r="O564" s="388" t="s">
        <v>182</v>
      </c>
      <c r="P564" s="219"/>
    </row>
    <row r="565" spans="2:23">
      <c r="B565" s="2" t="s">
        <v>788</v>
      </c>
      <c r="C565" s="185"/>
      <c r="D565" s="191"/>
      <c r="E565" s="191"/>
      <c r="F565" s="191"/>
      <c r="G565" s="191"/>
      <c r="H565" s="191"/>
      <c r="I565" s="191"/>
      <c r="J565" s="216"/>
      <c r="K565" s="216"/>
    </row>
    <row r="566" spans="2:23">
      <c r="B566" s="325" t="s">
        <v>214</v>
      </c>
      <c r="C566" s="326">
        <v>2001</v>
      </c>
      <c r="D566" s="326">
        <v>2002</v>
      </c>
      <c r="E566" s="326">
        <v>2003</v>
      </c>
      <c r="F566" s="326">
        <v>2004</v>
      </c>
      <c r="G566" s="326">
        <v>2005</v>
      </c>
      <c r="H566" s="326">
        <v>2006</v>
      </c>
      <c r="I566" s="326">
        <v>2007</v>
      </c>
      <c r="J566" s="326">
        <v>2008</v>
      </c>
      <c r="K566" s="326">
        <v>2009</v>
      </c>
      <c r="L566" s="326">
        <v>2010</v>
      </c>
      <c r="M566" s="326">
        <v>2011</v>
      </c>
      <c r="N566" s="326">
        <v>2012</v>
      </c>
      <c r="O566" s="326">
        <v>2013</v>
      </c>
      <c r="P566" s="326">
        <v>2014</v>
      </c>
      <c r="Q566" s="326">
        <v>2015</v>
      </c>
      <c r="R566" s="326">
        <v>2016</v>
      </c>
      <c r="S566" s="326">
        <v>2017</v>
      </c>
      <c r="T566" s="326">
        <v>2018</v>
      </c>
      <c r="U566" s="326">
        <v>2019</v>
      </c>
      <c r="V566" s="326">
        <v>2020</v>
      </c>
      <c r="W566" s="333">
        <v>2021</v>
      </c>
    </row>
    <row r="567" spans="2:23">
      <c r="B567" s="323" t="s">
        <v>449</v>
      </c>
      <c r="C567" s="495">
        <v>0</v>
      </c>
      <c r="D567" s="495">
        <v>0</v>
      </c>
      <c r="E567" s="495">
        <v>0</v>
      </c>
      <c r="F567" s="495">
        <v>0</v>
      </c>
      <c r="G567" s="495">
        <v>0</v>
      </c>
      <c r="H567" s="495">
        <v>0</v>
      </c>
      <c r="I567" s="495">
        <v>0</v>
      </c>
      <c r="J567" s="496">
        <v>0</v>
      </c>
      <c r="K567" s="496">
        <v>0</v>
      </c>
      <c r="L567" s="496">
        <v>0</v>
      </c>
      <c r="M567" s="496">
        <v>0</v>
      </c>
      <c r="N567" s="496">
        <v>0</v>
      </c>
      <c r="O567" s="496">
        <v>0</v>
      </c>
      <c r="P567" s="496">
        <v>0</v>
      </c>
      <c r="Q567" s="496">
        <v>0</v>
      </c>
      <c r="R567" s="496">
        <v>0</v>
      </c>
      <c r="S567" s="496">
        <v>0</v>
      </c>
      <c r="T567" s="496">
        <v>0</v>
      </c>
      <c r="U567" s="496">
        <v>0</v>
      </c>
      <c r="V567" s="496">
        <v>0</v>
      </c>
      <c r="W567" s="496">
        <v>0</v>
      </c>
    </row>
    <row r="568" spans="2:23">
      <c r="B568" s="323" t="s">
        <v>780</v>
      </c>
      <c r="C568" s="496">
        <v>0.18718244343345361</v>
      </c>
      <c r="D568" s="496">
        <v>0.35548299245962911</v>
      </c>
      <c r="E568" s="496">
        <v>0.13998562557264346</v>
      </c>
      <c r="F568" s="496">
        <v>0.24069526064779231</v>
      </c>
      <c r="G568" s="496">
        <v>0.10856455553379249</v>
      </c>
      <c r="H568" s="496">
        <v>0.33318004068776075</v>
      </c>
      <c r="I568" s="496">
        <v>0.11029756138913893</v>
      </c>
      <c r="J568" s="496">
        <v>0.14477860584387256</v>
      </c>
      <c r="K568" s="496">
        <v>0.13869983329641344</v>
      </c>
      <c r="L568" s="496">
        <v>0.57372408090870464</v>
      </c>
      <c r="M568" s="496">
        <v>0.29765862067530657</v>
      </c>
      <c r="N568" s="496">
        <v>0.25555226790452906</v>
      </c>
      <c r="O568" s="497">
        <v>0.23437846208732049</v>
      </c>
      <c r="P568" s="496">
        <v>0.18202924288147884</v>
      </c>
      <c r="Q568" s="497">
        <v>0.45899482544265324</v>
      </c>
      <c r="R568" s="497">
        <v>0.17459642006388304</v>
      </c>
      <c r="S568" s="497">
        <v>0.14537928613987261</v>
      </c>
      <c r="T568" s="496">
        <v>0.4581145382233921</v>
      </c>
      <c r="U568" s="496">
        <v>0.31857175756991568</v>
      </c>
      <c r="V568" s="496">
        <v>0.21161113556153927</v>
      </c>
      <c r="W568" s="496">
        <v>0.19100148958868388</v>
      </c>
    </row>
    <row r="569" spans="2:23">
      <c r="B569" s="323" t="s">
        <v>781</v>
      </c>
      <c r="C569" s="496">
        <v>0.17520922623895524</v>
      </c>
      <c r="D569" s="496">
        <v>0.14707458485709052</v>
      </c>
      <c r="E569" s="496">
        <v>0.13129693586034194</v>
      </c>
      <c r="F569" s="496">
        <v>8.495651491040139E-2</v>
      </c>
      <c r="G569" s="496">
        <v>5.2872348474249584E-2</v>
      </c>
      <c r="H569" s="496">
        <v>2.5980322505505436E-2</v>
      </c>
      <c r="I569" s="496">
        <v>5.7427520443839732E-2</v>
      </c>
      <c r="J569" s="496">
        <v>0.28376655345132434</v>
      </c>
      <c r="K569" s="496">
        <v>0.36059056280038559</v>
      </c>
      <c r="L569" s="496">
        <v>0.21476129262038224</v>
      </c>
      <c r="M569" s="496">
        <v>0.48036980727018963</v>
      </c>
      <c r="N569" s="496">
        <v>0.55123939462061067</v>
      </c>
      <c r="O569" s="497">
        <v>0.7338836889583743</v>
      </c>
      <c r="P569" s="496">
        <v>0.38760964958890309</v>
      </c>
      <c r="Q569" s="497">
        <v>0.18119376888901811</v>
      </c>
      <c r="R569" s="497">
        <v>0.20804625861538659</v>
      </c>
      <c r="S569" s="497">
        <v>0.43026690818984487</v>
      </c>
      <c r="T569" s="496">
        <v>0.20502682815702086</v>
      </c>
      <c r="U569" s="496">
        <v>0.13312394813147738</v>
      </c>
      <c r="V569" s="496">
        <v>0.11833398364899073</v>
      </c>
      <c r="W569" s="496">
        <v>3.3065855361070505E-2</v>
      </c>
    </row>
    <row r="570" spans="2:23">
      <c r="B570" s="323" t="s">
        <v>450</v>
      </c>
      <c r="C570" s="496">
        <v>1.8287721279570031</v>
      </c>
      <c r="D570" s="496">
        <v>1.5344578021195348</v>
      </c>
      <c r="E570" s="496">
        <v>0.65783011617647513</v>
      </c>
      <c r="F570" s="496">
        <v>0.25082857022726923</v>
      </c>
      <c r="G570" s="496">
        <v>0.51714894892146623</v>
      </c>
      <c r="H570" s="496">
        <v>0.85532754732063143</v>
      </c>
      <c r="I570" s="496">
        <v>0.37444011117445453</v>
      </c>
      <c r="J570" s="496">
        <v>1.3316618554164534</v>
      </c>
      <c r="K570" s="496">
        <v>2.2748298924589321</v>
      </c>
      <c r="L570" s="496">
        <v>2.0753934730103683</v>
      </c>
      <c r="M570" s="496">
        <v>1.2960229141558006</v>
      </c>
      <c r="N570" s="496">
        <v>1.9379913144127869</v>
      </c>
      <c r="O570" s="497">
        <v>1.7626603673436618</v>
      </c>
      <c r="P570" s="496">
        <v>1.8511643879797564</v>
      </c>
      <c r="Q570" s="497">
        <v>1.1746369468219091</v>
      </c>
      <c r="R570" s="497">
        <v>0.6336282352669621</v>
      </c>
      <c r="S570" s="497">
        <v>0.51248035521608093</v>
      </c>
      <c r="T570" s="496">
        <v>0.64724096251021546</v>
      </c>
      <c r="U570" s="496">
        <v>0.56735349907467769</v>
      </c>
      <c r="V570" s="496">
        <v>0.96313469958957731</v>
      </c>
      <c r="W570" s="496">
        <v>0.16696430387082331</v>
      </c>
    </row>
    <row r="571" spans="2:23">
      <c r="B571" s="323" t="s">
        <v>782</v>
      </c>
      <c r="C571" s="495">
        <v>0.24817352967925399</v>
      </c>
      <c r="D571" s="495">
        <v>0.39502947838515684</v>
      </c>
      <c r="E571" s="495">
        <v>0.25286777936547095</v>
      </c>
      <c r="F571" s="495">
        <v>0.48049862539488591</v>
      </c>
      <c r="G571" s="495">
        <v>0.19992797369729579</v>
      </c>
      <c r="H571" s="495">
        <v>0.3288169796079104</v>
      </c>
      <c r="I571" s="495">
        <v>0.2265160209037799</v>
      </c>
      <c r="J571" s="496">
        <v>0.44093080135605994</v>
      </c>
      <c r="K571" s="496">
        <v>0.44517934564155814</v>
      </c>
      <c r="L571" s="496">
        <v>0.58924452931228732</v>
      </c>
      <c r="M571" s="496">
        <v>0.24688603807875234</v>
      </c>
      <c r="N571" s="496">
        <v>0.48877966227005343</v>
      </c>
      <c r="O571" s="497">
        <v>0.29146071092500198</v>
      </c>
      <c r="P571" s="496">
        <v>0.37386327047309048</v>
      </c>
      <c r="Q571" s="497">
        <v>0.49075310969382197</v>
      </c>
      <c r="R571" s="497">
        <v>0.52205408645543394</v>
      </c>
      <c r="S571" s="497">
        <v>0.56950646036877872</v>
      </c>
      <c r="T571" s="496">
        <v>0.45470702183464518</v>
      </c>
      <c r="U571" s="496">
        <v>0.35089802122465302</v>
      </c>
      <c r="V571" s="496">
        <v>0.34495816787729722</v>
      </c>
      <c r="W571" s="496">
        <v>0.50005041421365259</v>
      </c>
    </row>
    <row r="572" spans="2:23">
      <c r="B572" s="323" t="s">
        <v>472</v>
      </c>
      <c r="C572" s="496">
        <v>0.13221431783455015</v>
      </c>
      <c r="D572" s="496">
        <v>0.17087052754000592</v>
      </c>
      <c r="E572" s="496">
        <v>0.27198714548056002</v>
      </c>
      <c r="F572" s="496">
        <v>0.22864437488181313</v>
      </c>
      <c r="G572" s="496">
        <v>0.1258214342947212</v>
      </c>
      <c r="H572" s="496">
        <v>0.10397308613819316</v>
      </c>
      <c r="I572" s="496">
        <v>0.15519201321199225</v>
      </c>
      <c r="J572" s="496">
        <v>0.34798381119949517</v>
      </c>
      <c r="K572" s="496">
        <v>0.26008061195698351</v>
      </c>
      <c r="L572" s="496">
        <v>0.37403947833869328</v>
      </c>
      <c r="M572" s="496">
        <v>0.49550133222286957</v>
      </c>
      <c r="N572" s="496">
        <v>1.0074601199379927</v>
      </c>
      <c r="O572" s="497">
        <v>1.0960602180638426</v>
      </c>
      <c r="P572" s="496">
        <v>0.82828518880243784</v>
      </c>
      <c r="Q572" s="497">
        <v>0.92199264398103875</v>
      </c>
      <c r="R572" s="497">
        <v>0.5633251873071119</v>
      </c>
      <c r="S572" s="497">
        <v>0.7848464760421775</v>
      </c>
      <c r="T572" s="496">
        <v>0.57265588339324713</v>
      </c>
      <c r="U572" s="496">
        <v>0.2014049768317672</v>
      </c>
      <c r="V572" s="496">
        <v>0.20847331116647908</v>
      </c>
      <c r="W572" s="496">
        <v>0.17628630394984657</v>
      </c>
    </row>
    <row r="573" spans="2:23">
      <c r="B573" s="323" t="s">
        <v>451</v>
      </c>
      <c r="C573" s="495">
        <v>3.2169038427419814</v>
      </c>
      <c r="D573" s="495">
        <v>1.9792011902795159</v>
      </c>
      <c r="E573" s="495">
        <v>2.4167586894143458</v>
      </c>
      <c r="F573" s="495">
        <v>1.7578136181051542</v>
      </c>
      <c r="G573" s="495">
        <v>1.5783568228219598</v>
      </c>
      <c r="H573" s="495">
        <v>1.9341553359208867</v>
      </c>
      <c r="I573" s="495">
        <v>2.3338174901165312</v>
      </c>
      <c r="J573" s="496">
        <v>3.6177374255739032</v>
      </c>
      <c r="K573" s="496">
        <v>2.8922131807974436</v>
      </c>
      <c r="L573" s="496">
        <v>4.0269007077628327</v>
      </c>
      <c r="M573" s="496">
        <v>2.5646149963130505</v>
      </c>
      <c r="N573" s="496">
        <v>2.4087839953883639</v>
      </c>
      <c r="O573" s="497">
        <v>2.9877122415546449</v>
      </c>
      <c r="P573" s="496">
        <v>1.6430017995810662</v>
      </c>
      <c r="Q573" s="497">
        <v>1.1714271339290905</v>
      </c>
      <c r="R573" s="497">
        <v>1.4743995020868392</v>
      </c>
      <c r="S573" s="497">
        <v>0.61144050021296958</v>
      </c>
      <c r="T573" s="496">
        <v>0.92436756817090326</v>
      </c>
      <c r="U573" s="496">
        <v>0.57459351726322916</v>
      </c>
      <c r="V573" s="496">
        <v>0.63958521602152685</v>
      </c>
      <c r="W573" s="496">
        <v>2.0944389769120337</v>
      </c>
    </row>
    <row r="574" spans="2:23">
      <c r="B574" s="323" t="s">
        <v>783</v>
      </c>
      <c r="C574" s="496">
        <v>0.37670289763898729</v>
      </c>
      <c r="D574" s="496">
        <v>0.33704699074080824</v>
      </c>
      <c r="E574" s="496">
        <v>0.74206508640686086</v>
      </c>
      <c r="F574" s="496">
        <v>0.16181735933753752</v>
      </c>
      <c r="G574" s="496">
        <v>5.6892286410958427E-2</v>
      </c>
      <c r="H574" s="496">
        <v>0.13217150114798004</v>
      </c>
      <c r="I574" s="496">
        <v>8.9783439041991334E-2</v>
      </c>
      <c r="J574" s="496">
        <v>7.2644451522366052E-2</v>
      </c>
      <c r="K574" s="496">
        <v>6.0798559129314672E-2</v>
      </c>
      <c r="L574" s="496">
        <v>0.15118181456396176</v>
      </c>
      <c r="M574" s="496">
        <v>0.34054160606881767</v>
      </c>
      <c r="N574" s="496">
        <v>0.52770819654446555</v>
      </c>
      <c r="O574" s="497">
        <v>0.43835245257394073</v>
      </c>
      <c r="P574" s="496">
        <v>0.34077903833501361</v>
      </c>
      <c r="Q574" s="497">
        <v>0.1960388557920768</v>
      </c>
      <c r="R574" s="497">
        <v>0.18017275231696098</v>
      </c>
      <c r="S574" s="497">
        <v>0.66783168106617119</v>
      </c>
      <c r="T574" s="496">
        <v>0.27958679814818044</v>
      </c>
      <c r="U574" s="496">
        <v>0.50230404865929101</v>
      </c>
      <c r="V574" s="496">
        <v>0.39914790021904273</v>
      </c>
      <c r="W574" s="496">
        <v>0.32258485387279889</v>
      </c>
    </row>
    <row r="575" spans="2:23">
      <c r="B575" s="323" t="s">
        <v>671</v>
      </c>
      <c r="C575" s="496">
        <v>7.3190068801268826E-2</v>
      </c>
      <c r="D575" s="496">
        <v>5.0379786399714833E-2</v>
      </c>
      <c r="E575" s="496">
        <v>0.18978449305574113</v>
      </c>
      <c r="F575" s="496">
        <v>0.21737218284452092</v>
      </c>
      <c r="G575" s="496">
        <v>7.5926331861688262E-2</v>
      </c>
      <c r="H575" s="496">
        <v>6.6780427896759489E-2</v>
      </c>
      <c r="I575" s="496">
        <v>0.15734233477395348</v>
      </c>
      <c r="J575" s="496">
        <v>0.21120472147576413</v>
      </c>
      <c r="K575" s="496">
        <v>0.12624247622135246</v>
      </c>
      <c r="L575" s="496">
        <v>0.39979299436734006</v>
      </c>
      <c r="M575" s="496">
        <v>0.30240819666695151</v>
      </c>
      <c r="N575" s="496">
        <v>0.30771358712637709</v>
      </c>
      <c r="O575" s="497">
        <v>0.2791377245246367</v>
      </c>
      <c r="P575" s="496">
        <v>0.71575309682996635</v>
      </c>
      <c r="Q575" s="497">
        <v>0.36223042022651658</v>
      </c>
      <c r="R575" s="497">
        <v>0.62419471806560978</v>
      </c>
      <c r="S575" s="497">
        <v>0.73705346557936757</v>
      </c>
      <c r="T575" s="496">
        <v>0.82321617740977759</v>
      </c>
      <c r="U575" s="496">
        <v>0.56849187627558517</v>
      </c>
      <c r="V575" s="496">
        <v>0.21661190958178148</v>
      </c>
      <c r="W575" s="496">
        <v>0.35454581769331073</v>
      </c>
    </row>
    <row r="576" spans="2:23">
      <c r="B576" s="323" t="s">
        <v>452</v>
      </c>
      <c r="C576" s="496">
        <v>0.60091851333461888</v>
      </c>
      <c r="D576" s="496">
        <v>0.51198960994841636</v>
      </c>
      <c r="E576" s="496">
        <v>6.360375794286284E-2</v>
      </c>
      <c r="F576" s="496">
        <v>0.11268761668443374</v>
      </c>
      <c r="G576" s="496">
        <v>6.0630238489137921E-2</v>
      </c>
      <c r="H576" s="496">
        <v>0.58320903393823431</v>
      </c>
      <c r="I576" s="496">
        <v>0.21402393681065801</v>
      </c>
      <c r="J576" s="496">
        <v>4.1939139950644445E-2</v>
      </c>
      <c r="K576" s="496">
        <v>0</v>
      </c>
      <c r="L576" s="496">
        <v>0</v>
      </c>
      <c r="M576" s="496">
        <v>0</v>
      </c>
      <c r="N576" s="496">
        <v>0.1231588543922249</v>
      </c>
      <c r="O576" s="497">
        <v>0.24834848407903554</v>
      </c>
      <c r="P576" s="496">
        <v>7.9446134082643879E-2</v>
      </c>
      <c r="Q576" s="497">
        <v>7.0941232720052955E-2</v>
      </c>
      <c r="R576" s="497">
        <v>0.42713971026157865</v>
      </c>
      <c r="S576" s="497">
        <v>0.2784761266342537</v>
      </c>
      <c r="T576" s="496">
        <v>0.15010195137185214</v>
      </c>
      <c r="U576" s="496">
        <v>0.40892689969477047</v>
      </c>
      <c r="V576" s="496">
        <v>0.24616118506374537</v>
      </c>
      <c r="W576" s="496">
        <v>0.72215902775033924</v>
      </c>
    </row>
    <row r="577" spans="2:23">
      <c r="B577" s="323" t="s">
        <v>453</v>
      </c>
      <c r="C577" s="495">
        <v>3.9122458484036823E-2</v>
      </c>
      <c r="D577" s="495">
        <v>0.27539852299678536</v>
      </c>
      <c r="E577" s="495">
        <v>2.642013147236932E-2</v>
      </c>
      <c r="F577" s="495">
        <v>0.16771416338869558</v>
      </c>
      <c r="G577" s="495">
        <v>0.15302651183213817</v>
      </c>
      <c r="H577" s="495">
        <v>2.8393412153020426E-2</v>
      </c>
      <c r="I577" s="495">
        <v>0.19993618843267544</v>
      </c>
      <c r="J577" s="496">
        <v>0.79055728354498878</v>
      </c>
      <c r="K577" s="496">
        <v>8.4041990450473267E-2</v>
      </c>
      <c r="L577" s="496">
        <v>0.13801106664063553</v>
      </c>
      <c r="M577" s="496">
        <v>0.20157482661570533</v>
      </c>
      <c r="N577" s="496">
        <v>0.48906468227686067</v>
      </c>
      <c r="O577" s="497">
        <v>0.43816790091755581</v>
      </c>
      <c r="P577" s="496">
        <v>0.40892835974755098</v>
      </c>
      <c r="Q577" s="497">
        <v>0.31247257060340095</v>
      </c>
      <c r="R577" s="497">
        <v>0.49451965087452432</v>
      </c>
      <c r="S577" s="497">
        <v>0.16166691729599006</v>
      </c>
      <c r="T577" s="496">
        <v>0.20986668301856182</v>
      </c>
      <c r="U577" s="496">
        <v>0.22028207376458606</v>
      </c>
      <c r="V577" s="496">
        <v>0.38675638892795611</v>
      </c>
      <c r="W577" s="496">
        <v>0.6049861511715201</v>
      </c>
    </row>
    <row r="578" spans="2:23">
      <c r="B578" s="323"/>
      <c r="C578" s="496"/>
      <c r="D578" s="496"/>
      <c r="E578" s="496"/>
      <c r="F578" s="496"/>
      <c r="G578" s="496"/>
      <c r="H578" s="496"/>
      <c r="I578" s="496"/>
      <c r="J578" s="496"/>
      <c r="K578" s="496"/>
      <c r="L578" s="496"/>
      <c r="M578" s="496"/>
      <c r="N578" s="496"/>
      <c r="O578" s="497"/>
      <c r="P578" s="496"/>
      <c r="Q578" s="497"/>
      <c r="R578" s="497"/>
      <c r="S578" s="497"/>
      <c r="T578" s="496"/>
      <c r="U578" s="483"/>
      <c r="V578" s="483"/>
      <c r="W578" s="483"/>
    </row>
    <row r="579" spans="2:23">
      <c r="B579" s="327" t="s">
        <v>2</v>
      </c>
      <c r="C579" s="498">
        <f>SUM(C567:C577)</f>
        <v>6.8783894261441079</v>
      </c>
      <c r="D579" s="498">
        <f t="shared" ref="D579:N579" si="42">SUM(D567:D577)</f>
        <v>5.7569314857266578</v>
      </c>
      <c r="E579" s="498">
        <f t="shared" si="42"/>
        <v>4.8925997607476708</v>
      </c>
      <c r="F579" s="498">
        <f t="shared" si="42"/>
        <v>3.7030282864225046</v>
      </c>
      <c r="G579" s="498">
        <f t="shared" si="42"/>
        <v>2.9291674523374076</v>
      </c>
      <c r="H579" s="498">
        <f t="shared" si="42"/>
        <v>4.3919876873168819</v>
      </c>
      <c r="I579" s="498">
        <f t="shared" si="42"/>
        <v>3.9187766162990143</v>
      </c>
      <c r="J579" s="498">
        <f t="shared" si="42"/>
        <v>7.2832046493348717</v>
      </c>
      <c r="K579" s="498">
        <f t="shared" si="42"/>
        <v>6.6426764527528572</v>
      </c>
      <c r="L579" s="498">
        <f t="shared" si="42"/>
        <v>8.5430494375252053</v>
      </c>
      <c r="M579" s="498">
        <f t="shared" si="42"/>
        <v>6.2255783380674439</v>
      </c>
      <c r="N579" s="498">
        <f t="shared" si="42"/>
        <v>8.0974520748742655</v>
      </c>
      <c r="O579" s="498">
        <f t="shared" ref="O579:U579" si="43">SUM(O567:O577)</f>
        <v>8.5101622510280137</v>
      </c>
      <c r="P579" s="498">
        <f t="shared" si="43"/>
        <v>6.8108601683019074</v>
      </c>
      <c r="Q579" s="498">
        <f t="shared" si="43"/>
        <v>5.3406815080995793</v>
      </c>
      <c r="R579" s="498">
        <f t="shared" si="43"/>
        <v>5.3020765213142909</v>
      </c>
      <c r="S579" s="498">
        <f t="shared" si="43"/>
        <v>4.898948176745507</v>
      </c>
      <c r="T579" s="498">
        <f t="shared" si="43"/>
        <v>4.7248844122377962</v>
      </c>
      <c r="U579" s="498">
        <f t="shared" si="43"/>
        <v>3.8459506184899528</v>
      </c>
      <c r="V579" s="498">
        <f t="shared" ref="V579:W579" si="44">SUM(V567:V577)</f>
        <v>3.7347738976579361</v>
      </c>
      <c r="W579" s="499">
        <f t="shared" si="44"/>
        <v>5.166083194384079</v>
      </c>
    </row>
    <row r="580" spans="2:23">
      <c r="B580" s="187" t="s">
        <v>682</v>
      </c>
    </row>
    <row r="581" spans="2:23">
      <c r="B581" s="187" t="s">
        <v>784</v>
      </c>
    </row>
    <row r="582" spans="2:23">
      <c r="B582" s="187" t="s">
        <v>785</v>
      </c>
    </row>
    <row r="583" spans="2:23">
      <c r="B583" s="187" t="s">
        <v>786</v>
      </c>
    </row>
  </sheetData>
  <hyperlinks>
    <hyperlink ref="O4" location="'Indice Municipios'!A1" display="&lt; Volver &gt;" xr:uid="{00000000-0004-0000-0F00-000000000000}"/>
    <hyperlink ref="O23" location="'Indice Municipios'!A1" display="&lt; Volver &gt;" xr:uid="{00000000-0004-0000-0F00-000001000000}"/>
    <hyperlink ref="O45" location="'Indice Municipios'!A1" display="&lt; Volver &gt;" xr:uid="{00000000-0004-0000-0F00-000002000000}"/>
    <hyperlink ref="O69" location="'Indice Municipios'!A1" display="&lt; Volver &gt;" xr:uid="{00000000-0004-0000-0F00-000003000000}"/>
    <hyperlink ref="O93" location="'Indice Municipios'!A1" display="&lt; Volver &gt;" xr:uid="{00000000-0004-0000-0F00-000004000000}"/>
    <hyperlink ref="O123" location="'Indice Municipios'!A1" display="&lt; Volver &gt;" xr:uid="{00000000-0004-0000-0F00-000005000000}"/>
    <hyperlink ref="O176" location="'Indice Municipios'!A1" display="&lt; Volver &gt;" xr:uid="{00000000-0004-0000-0F00-000006000000}"/>
    <hyperlink ref="O243" location="'Indice Municipios'!A1" display="&lt; Volver &gt;" xr:uid="{00000000-0004-0000-0F00-000007000000}"/>
    <hyperlink ref="O291" location="'Indice Municipios'!A1" display="&lt; Volver &gt;" xr:uid="{00000000-0004-0000-0F00-000008000000}"/>
    <hyperlink ref="O372" location="'Indice Municipios'!A1" display="&lt; Volver &gt;" xr:uid="{00000000-0004-0000-0F00-000009000000}"/>
    <hyperlink ref="O420" location="'Indice Municipios'!A1" display="&lt; Volver &gt;" xr:uid="{00000000-0004-0000-0F00-00000A000000}"/>
    <hyperlink ref="O467" location="'Indice Municipios'!A1" display="&lt; Volver &gt;" xr:uid="{00000000-0004-0000-0F00-00000B000000}"/>
    <hyperlink ref="O494" location="'Indice Municipios'!A1" display="&lt; Volver &gt;" xr:uid="{00000000-0004-0000-0F00-00000C000000}"/>
    <hyperlink ref="O539" location="'Indice Municipios'!A1" display="&lt; Volver &gt;" xr:uid="{00000000-0004-0000-0F00-00000D000000}"/>
    <hyperlink ref="O564" location="'Indice Municipios'!A1" display="&lt; Volver &gt;" xr:uid="{00000000-0004-0000-0F00-00000E000000}"/>
    <hyperlink ref="O335" location="'Indice Municipios'!A1" display="&lt; Volver &gt;" xr:uid="{00000000-0004-0000-0F00-00000F000000}"/>
  </hyperlinks>
  <pageMargins left="0.7" right="0.7" top="0.75" bottom="0.75" header="0.3" footer="0.3"/>
  <pageSetup paperSize="9" orientation="portrait" r:id="rId1"/>
  <ignoredErrors>
    <ignoredError sqref="C232:O232 D409:O409 C325:O325 C280:O280 D165:O165 C112:O112 D82:O82 D58:O58 C35:N35 D12:O12 D579:O579 C553:O553 C528:O528 C483:O483 D456:O456 Q528 E34:N34"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tint="0.34998626667073579"/>
  </sheetPr>
  <dimension ref="B1:W89"/>
  <sheetViews>
    <sheetView showGridLines="0" zoomScale="90" zoomScaleNormal="90" workbookViewId="0">
      <selection activeCell="P38" sqref="P38"/>
    </sheetView>
  </sheetViews>
  <sheetFormatPr baseColWidth="10" defaultColWidth="14.85546875" defaultRowHeight="12"/>
  <cols>
    <col min="1" max="1" width="3.7109375" style="20" customWidth="1"/>
    <col min="2" max="2" width="14.85546875" style="11" customWidth="1"/>
    <col min="3" max="4" width="12.42578125" style="11" customWidth="1"/>
    <col min="5" max="11" width="12.42578125" style="26" customWidth="1"/>
    <col min="12" max="13" width="12.42578125" style="20" customWidth="1"/>
    <col min="14" max="16384" width="14.85546875" style="20"/>
  </cols>
  <sheetData>
    <row r="1" spans="2:23">
      <c r="B1" s="15" t="s">
        <v>190</v>
      </c>
    </row>
    <row r="2" spans="2:23">
      <c r="B2" s="15"/>
    </row>
    <row r="3" spans="2:23">
      <c r="B3" s="15" t="s">
        <v>188</v>
      </c>
    </row>
    <row r="4" spans="2:23">
      <c r="B4" s="15" t="s">
        <v>51</v>
      </c>
      <c r="C4" s="15"/>
      <c r="D4" s="26"/>
      <c r="J4" s="27"/>
      <c r="K4" s="20"/>
    </row>
    <row r="5" spans="2:23">
      <c r="B5" s="298" t="s">
        <v>187</v>
      </c>
      <c r="C5" s="343"/>
      <c r="D5" s="26"/>
      <c r="J5" s="27"/>
      <c r="K5" s="20"/>
    </row>
    <row r="6" spans="2:23" ht="12.75">
      <c r="B6" s="1" t="s">
        <v>787</v>
      </c>
      <c r="C6" s="15"/>
      <c r="D6" s="26"/>
      <c r="G6" s="49"/>
      <c r="H6" s="49"/>
      <c r="I6" s="49"/>
      <c r="J6" s="27"/>
      <c r="K6" s="20"/>
      <c r="O6" s="109" t="s">
        <v>182</v>
      </c>
    </row>
    <row r="7" spans="2:23">
      <c r="B7" s="2" t="s">
        <v>788</v>
      </c>
      <c r="D7" s="26"/>
      <c r="J7" s="27"/>
      <c r="K7" s="20"/>
    </row>
    <row r="8" spans="2:23" s="11" customFormat="1">
      <c r="B8" s="526" t="s">
        <v>48</v>
      </c>
      <c r="C8" s="389" t="s">
        <v>516</v>
      </c>
      <c r="D8" s="390" t="s">
        <v>517</v>
      </c>
      <c r="E8" s="390" t="s">
        <v>518</v>
      </c>
      <c r="F8" s="390" t="s">
        <v>519</v>
      </c>
      <c r="G8" s="390" t="s">
        <v>520</v>
      </c>
      <c r="H8" s="390" t="s">
        <v>521</v>
      </c>
      <c r="I8" s="390" t="s">
        <v>522</v>
      </c>
      <c r="J8" s="390" t="s">
        <v>523</v>
      </c>
      <c r="K8" s="390" t="s">
        <v>524</v>
      </c>
      <c r="L8" s="390" t="s">
        <v>525</v>
      </c>
      <c r="M8" s="391" t="s">
        <v>526</v>
      </c>
      <c r="N8" s="391" t="s">
        <v>527</v>
      </c>
      <c r="O8" s="391" t="s">
        <v>528</v>
      </c>
      <c r="P8" s="391" t="s">
        <v>529</v>
      </c>
      <c r="Q8" s="391" t="s">
        <v>530</v>
      </c>
      <c r="R8" s="391" t="s">
        <v>531</v>
      </c>
      <c r="S8" s="391" t="s">
        <v>532</v>
      </c>
      <c r="T8" s="391" t="s">
        <v>571</v>
      </c>
      <c r="U8" s="391" t="s">
        <v>638</v>
      </c>
      <c r="V8" s="391" t="s">
        <v>676</v>
      </c>
      <c r="W8" s="392" t="s">
        <v>810</v>
      </c>
    </row>
    <row r="9" spans="2:23" s="11" customFormat="1">
      <c r="B9" s="527"/>
      <c r="C9" s="503">
        <v>158.29557417075384</v>
      </c>
      <c r="D9" s="504">
        <v>400.63308629000824</v>
      </c>
      <c r="E9" s="504">
        <v>675.88163028780286</v>
      </c>
      <c r="F9" s="504">
        <v>894.74756632275614</v>
      </c>
      <c r="G9" s="504">
        <v>953.97069138090501</v>
      </c>
      <c r="H9" s="504">
        <v>608.96510972902104</v>
      </c>
      <c r="I9" s="504">
        <v>306.82567321033025</v>
      </c>
      <c r="J9" s="504">
        <v>520.17445515972872</v>
      </c>
      <c r="K9" s="504">
        <v>712.66423026664256</v>
      </c>
      <c r="L9" s="504">
        <v>381.95359349979498</v>
      </c>
      <c r="M9" s="504">
        <v>150.69649220879532</v>
      </c>
      <c r="N9" s="504">
        <v>300.59516609404596</v>
      </c>
      <c r="O9" s="504">
        <v>348.98453799716191</v>
      </c>
      <c r="P9" s="504">
        <v>514.9736062117596</v>
      </c>
      <c r="Q9" s="504">
        <v>720.22106884582479</v>
      </c>
      <c r="R9" s="504">
        <v>830.55842849264172</v>
      </c>
      <c r="S9" s="504">
        <v>735.83295557042686</v>
      </c>
      <c r="T9" s="505">
        <v>547.97702803527432</v>
      </c>
      <c r="U9" s="505">
        <v>452.59781882971828</v>
      </c>
      <c r="V9" s="505">
        <v>422.12024341729477</v>
      </c>
      <c r="W9" s="505">
        <v>333.39496621755109</v>
      </c>
    </row>
    <row r="10" spans="2:23" s="11" customFormat="1">
      <c r="B10" s="19" t="s">
        <v>241</v>
      </c>
      <c r="C10" s="19"/>
      <c r="D10" s="48"/>
      <c r="E10" s="48"/>
      <c r="F10" s="26"/>
      <c r="G10" s="26"/>
      <c r="H10" s="26"/>
      <c r="I10" s="26"/>
      <c r="J10" s="27"/>
      <c r="K10" s="20"/>
      <c r="L10" s="20"/>
      <c r="M10" s="20"/>
      <c r="N10" s="20"/>
      <c r="O10" s="20"/>
    </row>
    <row r="11" spans="2:23">
      <c r="B11" s="19" t="s">
        <v>533</v>
      </c>
      <c r="C11" s="19"/>
      <c r="D11" s="48"/>
      <c r="E11" s="48"/>
      <c r="J11" s="27"/>
      <c r="K11" s="20"/>
    </row>
    <row r="12" spans="2:23">
      <c r="B12" s="19" t="s">
        <v>534</v>
      </c>
      <c r="C12" s="19"/>
      <c r="D12" s="48"/>
      <c r="E12" s="48"/>
      <c r="J12" s="27"/>
      <c r="K12" s="20"/>
    </row>
    <row r="13" spans="2:23">
      <c r="B13" s="19" t="s">
        <v>535</v>
      </c>
      <c r="C13" s="19"/>
      <c r="D13" s="48"/>
      <c r="E13" s="48"/>
      <c r="J13" s="27"/>
      <c r="K13" s="20"/>
    </row>
    <row r="14" spans="2:23" ht="12.75">
      <c r="B14" s="19" t="s">
        <v>536</v>
      </c>
      <c r="C14" s="19"/>
      <c r="D14" s="48"/>
      <c r="E14" s="48"/>
      <c r="J14" s="27"/>
      <c r="K14" s="20"/>
      <c r="N14"/>
      <c r="O14"/>
      <c r="P14"/>
      <c r="Q14"/>
      <c r="R14"/>
      <c r="S14"/>
    </row>
    <row r="15" spans="2:23" ht="12.75">
      <c r="B15" s="19" t="s">
        <v>537</v>
      </c>
      <c r="C15" s="19"/>
      <c r="D15" s="48"/>
      <c r="E15" s="48"/>
      <c r="J15" s="27"/>
      <c r="K15" s="20"/>
      <c r="N15"/>
      <c r="O15"/>
      <c r="P15"/>
      <c r="Q15"/>
      <c r="R15"/>
      <c r="S15"/>
    </row>
    <row r="16" spans="2:23" ht="12.75">
      <c r="B16" s="19" t="s">
        <v>538</v>
      </c>
      <c r="C16" s="45"/>
      <c r="D16" s="45"/>
      <c r="E16" s="45"/>
      <c r="F16" s="45"/>
      <c r="G16" s="45"/>
      <c r="H16" s="45"/>
      <c r="I16" s="45"/>
      <c r="J16" s="45"/>
      <c r="K16" s="45"/>
      <c r="L16" s="45"/>
      <c r="M16" s="45"/>
      <c r="N16" s="45"/>
      <c r="O16"/>
      <c r="P16"/>
      <c r="Q16"/>
      <c r="R16"/>
      <c r="S16"/>
    </row>
    <row r="17" spans="2:19" ht="12.75">
      <c r="B17" s="19" t="s">
        <v>539</v>
      </c>
      <c r="C17" s="45"/>
      <c r="D17" s="45"/>
      <c r="E17" s="45"/>
      <c r="F17" s="45"/>
      <c r="G17" s="45"/>
      <c r="H17" s="45"/>
      <c r="I17" s="45"/>
      <c r="J17" s="45"/>
      <c r="K17" s="45"/>
      <c r="L17" s="45"/>
      <c r="M17" s="45"/>
      <c r="N17" s="45"/>
      <c r="O17"/>
      <c r="P17"/>
      <c r="Q17"/>
      <c r="R17"/>
      <c r="S17"/>
    </row>
    <row r="18" spans="2:19" ht="12.75">
      <c r="B18" s="19" t="s">
        <v>540</v>
      </c>
      <c r="C18" s="45"/>
      <c r="D18" s="45"/>
      <c r="E18" s="45"/>
      <c r="F18" s="45"/>
      <c r="G18" s="45"/>
      <c r="H18" s="45"/>
      <c r="I18" s="45"/>
      <c r="J18" s="45"/>
      <c r="K18" s="45"/>
      <c r="L18" s="45"/>
      <c r="M18" s="45"/>
      <c r="N18" s="45"/>
      <c r="O18"/>
      <c r="P18"/>
      <c r="Q18"/>
      <c r="R18"/>
      <c r="S18"/>
    </row>
    <row r="19" spans="2:19" ht="12.75">
      <c r="B19" s="393" t="s">
        <v>570</v>
      </c>
      <c r="C19" s="45"/>
      <c r="D19" s="45"/>
      <c r="E19" s="45"/>
      <c r="F19" s="45"/>
      <c r="G19" s="45"/>
      <c r="H19" s="45"/>
      <c r="I19" s="45"/>
      <c r="J19" s="45"/>
      <c r="K19" s="45"/>
      <c r="L19" s="45"/>
      <c r="M19" s="45"/>
      <c r="N19" s="45"/>
      <c r="O19"/>
      <c r="P19"/>
      <c r="Q19"/>
      <c r="R19"/>
      <c r="S19"/>
    </row>
    <row r="20" spans="2:19" ht="12.75">
      <c r="B20" s="393" t="s">
        <v>630</v>
      </c>
      <c r="C20" s="45"/>
      <c r="D20" s="45"/>
      <c r="E20" s="45"/>
      <c r="F20" s="45"/>
      <c r="G20" s="45"/>
      <c r="H20" s="45"/>
      <c r="I20" s="45"/>
      <c r="J20" s="45"/>
      <c r="K20" s="45"/>
      <c r="L20" s="45"/>
      <c r="M20" s="45"/>
      <c r="N20" s="45"/>
      <c r="O20"/>
      <c r="P20"/>
      <c r="Q20"/>
      <c r="R20"/>
      <c r="S20"/>
    </row>
    <row r="21" spans="2:19" ht="12.75">
      <c r="B21" s="393" t="s">
        <v>675</v>
      </c>
      <c r="C21" s="45"/>
      <c r="D21" s="45"/>
      <c r="E21" s="45"/>
      <c r="F21" s="45"/>
      <c r="G21" s="45"/>
      <c r="H21" s="45"/>
      <c r="I21" s="45"/>
      <c r="J21" s="45"/>
      <c r="K21" s="45"/>
      <c r="L21" s="45"/>
      <c r="M21" s="45"/>
      <c r="N21" s="45"/>
      <c r="O21"/>
      <c r="P21"/>
      <c r="Q21"/>
      <c r="R21"/>
      <c r="S21"/>
    </row>
    <row r="22" spans="2:19" ht="12.75">
      <c r="B22" s="393" t="s">
        <v>811</v>
      </c>
      <c r="C22" s="45"/>
      <c r="D22" s="45"/>
      <c r="E22" s="45"/>
      <c r="F22" s="45"/>
      <c r="G22" s="45"/>
      <c r="H22" s="45"/>
      <c r="I22" s="45"/>
      <c r="J22" s="45"/>
      <c r="K22" s="45"/>
      <c r="L22" s="45"/>
      <c r="M22" s="45"/>
      <c r="N22" s="45"/>
      <c r="O22"/>
      <c r="P22"/>
      <c r="Q22"/>
      <c r="R22"/>
      <c r="S22"/>
    </row>
    <row r="23" spans="2:19" ht="12.75">
      <c r="B23" s="393"/>
      <c r="C23" s="45"/>
      <c r="D23" s="45"/>
      <c r="E23" s="45"/>
      <c r="F23" s="45"/>
      <c r="G23" s="45"/>
      <c r="H23" s="45"/>
      <c r="I23" s="45"/>
      <c r="J23" s="45"/>
      <c r="K23" s="45"/>
      <c r="L23" s="45"/>
      <c r="M23" s="45"/>
      <c r="N23" s="45"/>
      <c r="O23"/>
      <c r="P23"/>
      <c r="Q23"/>
      <c r="R23"/>
      <c r="S23"/>
    </row>
    <row r="24" spans="2:19" ht="12.75">
      <c r="B24" s="19"/>
      <c r="C24" s="19"/>
      <c r="D24" s="48"/>
      <c r="E24" s="48"/>
      <c r="J24" s="27"/>
      <c r="K24" s="20"/>
      <c r="N24"/>
      <c r="O24"/>
      <c r="P24"/>
      <c r="Q24"/>
      <c r="R24"/>
      <c r="S24"/>
    </row>
    <row r="25" spans="2:19">
      <c r="B25" s="15" t="s">
        <v>189</v>
      </c>
      <c r="C25" s="14"/>
      <c r="D25" s="14"/>
    </row>
    <row r="26" spans="2:19">
      <c r="B26" s="14" t="s">
        <v>51</v>
      </c>
      <c r="C26" s="14"/>
      <c r="D26" s="14"/>
    </row>
    <row r="27" spans="2:19">
      <c r="B27" s="298" t="s">
        <v>54</v>
      </c>
      <c r="C27" s="298"/>
      <c r="D27" s="298"/>
    </row>
    <row r="28" spans="2:19" ht="12.75">
      <c r="B28" s="1" t="s">
        <v>787</v>
      </c>
      <c r="C28" s="15"/>
      <c r="D28" s="15"/>
      <c r="F28" s="109" t="s">
        <v>182</v>
      </c>
    </row>
    <row r="29" spans="2:19">
      <c r="B29" s="2" t="s">
        <v>788</v>
      </c>
      <c r="C29" s="15"/>
      <c r="D29" s="15"/>
    </row>
    <row r="30" spans="2:19">
      <c r="B30" s="338" t="s">
        <v>2</v>
      </c>
      <c r="C30" s="339" t="s">
        <v>78</v>
      </c>
      <c r="D30" s="339" t="s">
        <v>32</v>
      </c>
      <c r="E30" s="339" t="s">
        <v>65</v>
      </c>
      <c r="F30" s="339" t="s">
        <v>246</v>
      </c>
      <c r="G30" s="88"/>
      <c r="H30" s="88"/>
      <c r="I30" s="88"/>
      <c r="J30" s="88"/>
      <c r="K30" s="88"/>
      <c r="L30" s="88"/>
      <c r="M30" s="88"/>
    </row>
    <row r="31" spans="2:19">
      <c r="B31" s="340" t="s">
        <v>3</v>
      </c>
      <c r="C31" s="506">
        <v>0</v>
      </c>
      <c r="D31" s="506">
        <v>0</v>
      </c>
      <c r="E31" s="506">
        <v>0</v>
      </c>
      <c r="F31" s="506">
        <v>0</v>
      </c>
      <c r="G31" s="85"/>
      <c r="H31" s="85"/>
      <c r="I31" s="85"/>
      <c r="J31" s="85"/>
      <c r="K31" s="85"/>
      <c r="L31" s="85"/>
      <c r="M31" s="85"/>
    </row>
    <row r="32" spans="2:19">
      <c r="B32" s="340" t="s">
        <v>5</v>
      </c>
      <c r="C32" s="507">
        <v>21.017224493698386</v>
      </c>
      <c r="D32" s="507">
        <v>20.113864467035022</v>
      </c>
      <c r="E32" s="507">
        <v>13.671054896959584</v>
      </c>
      <c r="F32" s="507">
        <v>6.1266387640304005</v>
      </c>
      <c r="G32" s="85"/>
      <c r="H32" s="85"/>
      <c r="I32" s="85"/>
      <c r="J32" s="85"/>
      <c r="K32" s="85"/>
      <c r="L32" s="85"/>
      <c r="M32" s="85"/>
    </row>
    <row r="33" spans="2:13">
      <c r="B33" s="340" t="s">
        <v>6</v>
      </c>
      <c r="C33" s="507">
        <v>16.480106044508005</v>
      </c>
      <c r="D33" s="507">
        <v>18.61161753197889</v>
      </c>
      <c r="E33" s="507">
        <v>14.679424428362795</v>
      </c>
      <c r="F33" s="507">
        <v>0.61678031902164943</v>
      </c>
      <c r="G33" s="85"/>
      <c r="H33" s="85"/>
      <c r="I33" s="85"/>
      <c r="J33" s="85"/>
      <c r="K33" s="85"/>
      <c r="L33" s="85"/>
      <c r="M33" s="85"/>
    </row>
    <row r="34" spans="2:13">
      <c r="B34" s="340" t="s">
        <v>7</v>
      </c>
      <c r="C34" s="507">
        <v>12.185972348226104</v>
      </c>
      <c r="D34" s="507">
        <v>9.4393499572450441</v>
      </c>
      <c r="E34" s="507">
        <v>13.549965578230685</v>
      </c>
      <c r="F34" s="507">
        <v>5.0227460684732987</v>
      </c>
      <c r="G34" s="85"/>
      <c r="H34" s="85"/>
      <c r="I34" s="85"/>
      <c r="J34" s="85"/>
      <c r="K34" s="85"/>
      <c r="L34" s="85"/>
      <c r="M34" s="85"/>
    </row>
    <row r="35" spans="2:13">
      <c r="B35" s="340" t="s">
        <v>8</v>
      </c>
      <c r="C35" s="507">
        <v>17.235080717718141</v>
      </c>
      <c r="D35" s="507">
        <v>19.149440959775408</v>
      </c>
      <c r="E35" s="507">
        <v>16.191270600796688</v>
      </c>
      <c r="F35" s="506">
        <v>0</v>
      </c>
      <c r="G35" s="85"/>
      <c r="H35" s="85"/>
      <c r="I35" s="85"/>
      <c r="J35" s="85"/>
      <c r="K35" s="85"/>
      <c r="L35" s="85"/>
      <c r="M35" s="85"/>
    </row>
    <row r="36" spans="2:13">
      <c r="B36" s="340" t="s">
        <v>9</v>
      </c>
      <c r="C36" s="506">
        <v>0</v>
      </c>
      <c r="D36" s="506">
        <v>0</v>
      </c>
      <c r="E36" s="506">
        <v>0</v>
      </c>
      <c r="F36" s="506">
        <v>0</v>
      </c>
      <c r="G36" s="85"/>
      <c r="H36" s="85"/>
      <c r="I36" s="85"/>
      <c r="J36" s="85"/>
      <c r="K36" s="85"/>
      <c r="L36" s="85"/>
      <c r="M36" s="85"/>
    </row>
    <row r="37" spans="2:13">
      <c r="B37" s="340" t="s">
        <v>48</v>
      </c>
      <c r="C37" s="506">
        <v>0</v>
      </c>
      <c r="D37" s="506">
        <v>0</v>
      </c>
      <c r="E37" s="506">
        <v>0</v>
      </c>
      <c r="F37" s="506">
        <v>0</v>
      </c>
      <c r="G37" s="89"/>
      <c r="H37" s="89"/>
      <c r="I37" s="89"/>
      <c r="J37" s="89"/>
      <c r="K37" s="89"/>
      <c r="L37" s="89"/>
      <c r="M37" s="89"/>
    </row>
    <row r="38" spans="2:13">
      <c r="B38" s="340" t="s">
        <v>11</v>
      </c>
      <c r="C38" s="506">
        <v>0</v>
      </c>
      <c r="D38" s="506">
        <v>0</v>
      </c>
      <c r="E38" s="506">
        <v>0</v>
      </c>
      <c r="F38" s="506">
        <v>0</v>
      </c>
      <c r="G38" s="89"/>
      <c r="H38" s="89"/>
      <c r="I38" s="89"/>
      <c r="J38" s="89"/>
      <c r="K38" s="89"/>
      <c r="L38" s="89"/>
      <c r="M38" s="89"/>
    </row>
    <row r="39" spans="2:13">
      <c r="B39" s="340" t="s">
        <v>12</v>
      </c>
      <c r="C39" s="506">
        <v>0</v>
      </c>
      <c r="D39" s="506">
        <v>0</v>
      </c>
      <c r="E39" s="506">
        <v>0</v>
      </c>
      <c r="F39" s="506">
        <v>0</v>
      </c>
      <c r="G39" s="89"/>
      <c r="H39" s="89"/>
      <c r="I39" s="89"/>
      <c r="J39" s="89"/>
      <c r="K39" s="89"/>
      <c r="L39" s="89"/>
      <c r="M39" s="89"/>
    </row>
    <row r="40" spans="2:13">
      <c r="B40" s="340" t="s">
        <v>604</v>
      </c>
      <c r="C40" s="506">
        <v>0</v>
      </c>
      <c r="D40" s="506">
        <v>0</v>
      </c>
      <c r="E40" s="506">
        <v>0</v>
      </c>
      <c r="F40" s="506">
        <v>0</v>
      </c>
      <c r="G40" s="89"/>
      <c r="H40" s="89"/>
      <c r="I40" s="89"/>
      <c r="J40" s="89"/>
      <c r="K40" s="89"/>
      <c r="L40" s="89"/>
      <c r="M40" s="89"/>
    </row>
    <row r="41" spans="2:13">
      <c r="B41" s="340" t="s">
        <v>13</v>
      </c>
      <c r="C41" s="506">
        <v>0</v>
      </c>
      <c r="D41" s="506">
        <v>0</v>
      </c>
      <c r="E41" s="506">
        <v>0</v>
      </c>
      <c r="F41" s="506">
        <v>0</v>
      </c>
      <c r="G41" s="89"/>
      <c r="H41" s="89"/>
      <c r="I41" s="89"/>
      <c r="J41" s="89"/>
      <c r="K41" s="89"/>
      <c r="L41" s="89"/>
      <c r="M41" s="89"/>
    </row>
    <row r="42" spans="2:13">
      <c r="B42" s="340" t="s">
        <v>14</v>
      </c>
      <c r="C42" s="507">
        <v>38.552305284298811</v>
      </c>
      <c r="D42" s="507">
        <v>36.659800996742376</v>
      </c>
      <c r="E42" s="507">
        <v>10.214698378154043</v>
      </c>
      <c r="F42" s="507">
        <v>4.3431899995178558</v>
      </c>
      <c r="G42" s="85"/>
      <c r="H42" s="85"/>
      <c r="I42" s="85"/>
      <c r="J42" s="85"/>
      <c r="K42" s="85"/>
      <c r="L42" s="85"/>
      <c r="M42" s="85"/>
    </row>
    <row r="43" spans="2:13">
      <c r="B43" s="340" t="s">
        <v>15</v>
      </c>
      <c r="C43" s="506">
        <v>0</v>
      </c>
      <c r="D43" s="506">
        <v>0</v>
      </c>
      <c r="E43" s="506">
        <v>0</v>
      </c>
      <c r="F43" s="506">
        <v>0</v>
      </c>
      <c r="G43" s="85"/>
      <c r="H43" s="85"/>
      <c r="I43" s="85"/>
      <c r="J43" s="85"/>
      <c r="K43" s="85"/>
      <c r="L43" s="85"/>
      <c r="M43" s="85"/>
    </row>
    <row r="44" spans="2:13">
      <c r="B44" s="340" t="s">
        <v>16</v>
      </c>
      <c r="C44" s="506">
        <v>0</v>
      </c>
      <c r="D44" s="506">
        <v>0</v>
      </c>
      <c r="E44" s="506">
        <v>0</v>
      </c>
      <c r="F44" s="506">
        <v>0</v>
      </c>
      <c r="G44" s="85"/>
      <c r="H44" s="85"/>
      <c r="I44" s="85"/>
      <c r="J44" s="85"/>
      <c r="K44" s="85"/>
      <c r="L44" s="85"/>
      <c r="M44" s="85"/>
    </row>
    <row r="45" spans="2:13">
      <c r="B45" s="340" t="s">
        <v>17</v>
      </c>
      <c r="C45" s="507">
        <v>3.4817610499437706</v>
      </c>
      <c r="D45" s="507">
        <v>1.9829952235762844</v>
      </c>
      <c r="E45" s="506">
        <v>0</v>
      </c>
      <c r="F45" s="506">
        <v>0</v>
      </c>
      <c r="G45" s="85"/>
      <c r="H45" s="85"/>
      <c r="I45" s="85"/>
      <c r="J45" s="85"/>
      <c r="K45" s="85"/>
      <c r="L45" s="85"/>
      <c r="M45" s="85"/>
    </row>
    <row r="46" spans="2:13">
      <c r="B46" s="340" t="s">
        <v>18</v>
      </c>
      <c r="C46" s="507">
        <v>7.8750019131599958</v>
      </c>
      <c r="D46" s="507">
        <v>12.157736398420651</v>
      </c>
      <c r="E46" s="507">
        <v>11.719463303878642</v>
      </c>
      <c r="F46" s="507">
        <v>10.916805824552265</v>
      </c>
      <c r="G46" s="85"/>
      <c r="H46" s="85"/>
      <c r="I46" s="85"/>
      <c r="J46" s="85"/>
      <c r="K46" s="85"/>
      <c r="L46" s="85"/>
      <c r="M46" s="85"/>
    </row>
    <row r="47" spans="2:13">
      <c r="B47" s="340" t="s">
        <v>19</v>
      </c>
      <c r="C47" s="506">
        <v>0</v>
      </c>
      <c r="D47" s="506">
        <v>0</v>
      </c>
      <c r="E47" s="506">
        <v>0</v>
      </c>
      <c r="F47" s="506">
        <v>0</v>
      </c>
      <c r="G47" s="85"/>
      <c r="H47" s="85"/>
      <c r="I47" s="85"/>
      <c r="J47" s="85"/>
      <c r="K47" s="85"/>
      <c r="L47" s="85"/>
      <c r="M47" s="85"/>
    </row>
    <row r="48" spans="2:13">
      <c r="B48" s="341"/>
      <c r="C48" s="437"/>
      <c r="D48" s="437"/>
      <c r="E48" s="437"/>
      <c r="F48" s="437"/>
      <c r="G48" s="85"/>
      <c r="H48" s="85"/>
      <c r="I48" s="85"/>
      <c r="J48" s="85"/>
      <c r="K48" s="85"/>
      <c r="L48" s="85"/>
      <c r="M48" s="85"/>
    </row>
    <row r="49" spans="2:13">
      <c r="B49" s="342" t="s">
        <v>20</v>
      </c>
      <c r="C49" s="508">
        <f>SUM(C31:C47)</f>
        <v>116.82745185155321</v>
      </c>
      <c r="D49" s="508">
        <f t="shared" ref="D49:E49" si="0">SUM(D31:D47)</f>
        <v>118.11480553477367</v>
      </c>
      <c r="E49" s="508">
        <f t="shared" si="0"/>
        <v>80.025877186382431</v>
      </c>
      <c r="F49" s="508">
        <f>SUM(F31:F47)</f>
        <v>27.026160975595467</v>
      </c>
      <c r="G49" s="84"/>
      <c r="H49" s="84"/>
      <c r="I49" s="84"/>
      <c r="J49" s="84"/>
      <c r="K49" s="84"/>
      <c r="L49" s="84"/>
      <c r="M49" s="84"/>
    </row>
    <row r="50" spans="2:13">
      <c r="B50" s="19" t="s">
        <v>193</v>
      </c>
      <c r="C50" s="19"/>
      <c r="D50" s="19"/>
      <c r="E50" s="49"/>
    </row>
    <row r="51" spans="2:13">
      <c r="B51" s="9" t="s">
        <v>242</v>
      </c>
      <c r="C51" s="19"/>
      <c r="D51" s="19"/>
      <c r="E51" s="49"/>
      <c r="L51" s="32"/>
    </row>
    <row r="52" spans="2:13">
      <c r="B52" s="50" t="s">
        <v>55</v>
      </c>
      <c r="C52" s="50"/>
      <c r="D52" s="50"/>
      <c r="E52" s="49"/>
    </row>
    <row r="53" spans="2:13">
      <c r="B53" s="50" t="s">
        <v>243</v>
      </c>
      <c r="C53" s="50"/>
      <c r="D53" s="50"/>
      <c r="E53" s="49"/>
    </row>
    <row r="54" spans="2:13">
      <c r="B54" s="50" t="s">
        <v>244</v>
      </c>
      <c r="C54" s="51"/>
      <c r="D54" s="51"/>
      <c r="E54" s="52"/>
      <c r="F54" s="53"/>
      <c r="G54" s="53"/>
      <c r="H54" s="53"/>
      <c r="I54" s="53"/>
    </row>
    <row r="55" spans="2:13">
      <c r="B55" s="50" t="s">
        <v>56</v>
      </c>
      <c r="C55" s="51"/>
      <c r="D55" s="51"/>
      <c r="E55" s="52"/>
      <c r="F55" s="53"/>
      <c r="G55" s="53"/>
      <c r="H55" s="53"/>
      <c r="I55" s="53"/>
    </row>
    <row r="56" spans="2:13">
      <c r="B56" s="50" t="s">
        <v>57</v>
      </c>
      <c r="C56" s="51"/>
      <c r="D56" s="51"/>
      <c r="E56" s="52"/>
      <c r="F56" s="53"/>
      <c r="G56" s="53"/>
      <c r="H56" s="53"/>
      <c r="I56" s="53"/>
    </row>
    <row r="57" spans="2:13">
      <c r="B57" s="50" t="s">
        <v>245</v>
      </c>
      <c r="C57" s="51"/>
      <c r="D57" s="51"/>
      <c r="E57" s="52"/>
      <c r="F57" s="53"/>
      <c r="G57" s="53"/>
      <c r="H57" s="53"/>
      <c r="I57" s="53"/>
    </row>
    <row r="58" spans="2:13">
      <c r="B58" s="50" t="s">
        <v>58</v>
      </c>
      <c r="C58" s="51"/>
      <c r="D58" s="51"/>
      <c r="E58" s="52"/>
      <c r="F58" s="53"/>
      <c r="G58" s="53"/>
      <c r="H58" s="53"/>
      <c r="I58" s="53"/>
    </row>
    <row r="59" spans="2:13">
      <c r="B59" s="19"/>
      <c r="C59" s="51"/>
      <c r="D59" s="51"/>
      <c r="E59" s="52"/>
      <c r="F59" s="53"/>
      <c r="G59" s="53"/>
      <c r="H59" s="53"/>
      <c r="I59" s="53"/>
    </row>
    <row r="60" spans="2:13">
      <c r="B60" s="19"/>
      <c r="C60" s="51"/>
      <c r="D60" s="51"/>
      <c r="E60" s="52"/>
      <c r="F60" s="53"/>
      <c r="G60" s="53"/>
      <c r="H60" s="53"/>
      <c r="I60" s="53"/>
    </row>
    <row r="61" spans="2:13">
      <c r="B61" s="19"/>
      <c r="C61" s="51"/>
      <c r="D61" s="51"/>
      <c r="E61" s="52"/>
      <c r="F61" s="53"/>
      <c r="G61" s="53"/>
      <c r="H61" s="53"/>
      <c r="I61" s="53"/>
    </row>
    <row r="62" spans="2:13">
      <c r="B62" s="26"/>
      <c r="C62" s="51"/>
      <c r="D62" s="51"/>
      <c r="E62" s="52"/>
      <c r="F62" s="53"/>
      <c r="G62" s="20"/>
      <c r="H62" s="20"/>
      <c r="I62" s="20"/>
      <c r="J62" s="20"/>
      <c r="K62" s="20"/>
    </row>
    <row r="63" spans="2:13">
      <c r="B63" s="26"/>
      <c r="C63" s="51"/>
      <c r="D63" s="51"/>
      <c r="E63" s="52"/>
      <c r="F63" s="53"/>
      <c r="G63" s="20"/>
      <c r="H63" s="20"/>
      <c r="I63" s="20"/>
      <c r="J63" s="20"/>
      <c r="K63" s="20"/>
    </row>
    <row r="64" spans="2:13">
      <c r="B64" s="26"/>
      <c r="C64" s="26"/>
      <c r="E64" s="20"/>
      <c r="F64" s="20"/>
      <c r="G64" s="20"/>
      <c r="H64" s="20"/>
      <c r="I64" s="20"/>
      <c r="J64" s="20"/>
      <c r="K64" s="20"/>
    </row>
    <row r="65" spans="2:11">
      <c r="B65" s="42"/>
      <c r="C65" s="26"/>
      <c r="D65" s="24"/>
      <c r="E65" s="42"/>
      <c r="F65" s="42"/>
      <c r="G65" s="20"/>
      <c r="H65" s="20"/>
      <c r="I65" s="42"/>
      <c r="J65" s="42"/>
    </row>
    <row r="66" spans="2:11" ht="16.5" customHeight="1">
      <c r="B66" s="42"/>
      <c r="C66" s="42"/>
      <c r="D66" s="26"/>
      <c r="E66" s="20"/>
      <c r="F66" s="20"/>
      <c r="G66" s="20"/>
      <c r="H66" s="20"/>
      <c r="I66" s="20"/>
      <c r="J66" s="20"/>
      <c r="K66" s="20"/>
    </row>
    <row r="67" spans="2:11">
      <c r="B67" s="42"/>
      <c r="C67" s="42"/>
      <c r="D67" s="26"/>
      <c r="E67" s="20"/>
      <c r="F67" s="20"/>
      <c r="G67" s="20"/>
      <c r="H67" s="20"/>
      <c r="I67" s="20"/>
      <c r="J67" s="20"/>
      <c r="K67" s="20"/>
    </row>
    <row r="68" spans="2:11">
      <c r="B68" s="42"/>
      <c r="C68" s="42"/>
      <c r="D68" s="26"/>
      <c r="E68" s="20"/>
      <c r="F68" s="20"/>
      <c r="G68" s="20"/>
      <c r="H68" s="20"/>
      <c r="I68" s="20"/>
      <c r="J68" s="20"/>
      <c r="K68" s="20"/>
    </row>
    <row r="69" spans="2:11">
      <c r="B69" s="42"/>
      <c r="C69" s="42"/>
      <c r="D69" s="26"/>
      <c r="E69" s="20"/>
      <c r="F69" s="20"/>
      <c r="G69" s="20"/>
      <c r="H69" s="20"/>
      <c r="I69" s="20"/>
      <c r="J69" s="20"/>
      <c r="K69" s="20"/>
    </row>
    <row r="70" spans="2:11">
      <c r="B70" s="42"/>
      <c r="C70" s="42"/>
      <c r="D70" s="26"/>
      <c r="E70" s="20"/>
      <c r="F70" s="20"/>
      <c r="G70" s="20"/>
      <c r="H70" s="20"/>
      <c r="I70" s="20"/>
      <c r="J70" s="20"/>
      <c r="K70" s="20"/>
    </row>
    <row r="71" spans="2:11">
      <c r="B71" s="42"/>
      <c r="C71" s="42"/>
      <c r="D71" s="26"/>
      <c r="E71" s="20"/>
      <c r="F71" s="20"/>
      <c r="G71" s="20"/>
      <c r="H71" s="20"/>
      <c r="I71" s="20"/>
      <c r="J71" s="20"/>
      <c r="K71" s="20"/>
    </row>
    <row r="72" spans="2:11">
      <c r="B72" s="42"/>
      <c r="C72" s="42"/>
      <c r="D72" s="26"/>
      <c r="E72" s="20"/>
      <c r="F72" s="20"/>
      <c r="G72" s="20"/>
      <c r="H72" s="20"/>
      <c r="I72" s="20"/>
      <c r="J72" s="20"/>
      <c r="K72" s="20"/>
    </row>
    <row r="73" spans="2:11">
      <c r="B73" s="42"/>
      <c r="C73" s="42"/>
      <c r="D73" s="26"/>
      <c r="E73" s="20"/>
      <c r="F73" s="20"/>
      <c r="G73" s="20"/>
      <c r="H73" s="20"/>
      <c r="I73" s="20"/>
      <c r="J73" s="20"/>
      <c r="K73" s="20"/>
    </row>
    <row r="74" spans="2:11">
      <c r="B74" s="42"/>
      <c r="C74" s="42"/>
      <c r="D74" s="26"/>
      <c r="E74" s="20"/>
      <c r="F74" s="20"/>
      <c r="G74" s="20"/>
      <c r="H74" s="20"/>
      <c r="I74" s="20"/>
      <c r="J74" s="20"/>
      <c r="K74" s="20"/>
    </row>
    <row r="75" spans="2:11">
      <c r="B75" s="42"/>
      <c r="C75" s="42"/>
      <c r="D75" s="26"/>
      <c r="E75" s="20"/>
      <c r="F75" s="20"/>
      <c r="G75" s="20"/>
      <c r="H75" s="20"/>
      <c r="I75" s="20"/>
      <c r="J75" s="20"/>
      <c r="K75" s="20"/>
    </row>
    <row r="76" spans="2:11">
      <c r="B76" s="26"/>
      <c r="C76" s="26"/>
      <c r="D76" s="26"/>
      <c r="E76" s="20"/>
      <c r="F76" s="20"/>
      <c r="G76" s="20"/>
      <c r="H76" s="20"/>
      <c r="I76" s="20"/>
      <c r="J76" s="20"/>
      <c r="K76" s="20"/>
    </row>
    <row r="77" spans="2:11">
      <c r="B77" s="26"/>
      <c r="C77" s="26"/>
      <c r="D77" s="26"/>
      <c r="E77" s="20"/>
      <c r="F77" s="20"/>
      <c r="G77" s="20"/>
      <c r="H77" s="20"/>
      <c r="I77" s="20"/>
      <c r="J77" s="20"/>
      <c r="K77" s="20"/>
    </row>
    <row r="78" spans="2:11">
      <c r="B78" s="26"/>
      <c r="C78" s="26"/>
      <c r="D78" s="26"/>
      <c r="E78" s="20"/>
      <c r="F78" s="20"/>
      <c r="G78" s="20"/>
      <c r="H78" s="20"/>
      <c r="I78" s="20"/>
      <c r="J78" s="20"/>
      <c r="K78" s="20"/>
    </row>
    <row r="79" spans="2:11">
      <c r="B79" s="26"/>
      <c r="C79" s="26"/>
      <c r="D79" s="26"/>
      <c r="E79" s="20"/>
      <c r="F79" s="20"/>
      <c r="G79" s="20"/>
      <c r="H79" s="20"/>
      <c r="I79" s="20"/>
      <c r="J79" s="20"/>
      <c r="K79" s="20"/>
    </row>
    <row r="80" spans="2:11">
      <c r="B80" s="26"/>
      <c r="C80" s="26"/>
      <c r="D80" s="26"/>
      <c r="E80" s="20"/>
      <c r="F80" s="20"/>
      <c r="G80" s="20"/>
      <c r="H80" s="20"/>
      <c r="I80" s="20"/>
      <c r="J80" s="20"/>
      <c r="K80" s="20"/>
    </row>
    <row r="81" spans="2:11">
      <c r="B81" s="26"/>
      <c r="C81" s="26"/>
      <c r="D81" s="26"/>
      <c r="E81" s="20"/>
      <c r="F81" s="20"/>
      <c r="G81" s="20"/>
      <c r="H81" s="20"/>
      <c r="I81" s="20"/>
      <c r="J81" s="20"/>
      <c r="K81" s="20"/>
    </row>
    <row r="82" spans="2:11">
      <c r="B82" s="26"/>
      <c r="C82" s="26"/>
      <c r="D82" s="26"/>
      <c r="E82" s="20"/>
      <c r="F82" s="20"/>
      <c r="G82" s="20"/>
      <c r="H82" s="20"/>
      <c r="I82" s="20"/>
      <c r="J82" s="20"/>
      <c r="K82" s="20"/>
    </row>
    <row r="83" spans="2:11">
      <c r="B83" s="26"/>
      <c r="C83" s="26"/>
      <c r="D83" s="26"/>
      <c r="E83" s="20"/>
      <c r="F83" s="20"/>
      <c r="G83" s="20"/>
      <c r="H83" s="20"/>
      <c r="I83" s="20"/>
      <c r="J83" s="20"/>
      <c r="K83" s="20"/>
    </row>
    <row r="84" spans="2:11">
      <c r="B84" s="26"/>
      <c r="C84" s="26"/>
      <c r="D84" s="26"/>
      <c r="E84" s="20"/>
      <c r="F84" s="20"/>
      <c r="G84" s="20"/>
      <c r="H84" s="20"/>
      <c r="I84" s="20"/>
      <c r="J84" s="20"/>
      <c r="K84" s="20"/>
    </row>
    <row r="85" spans="2:11">
      <c r="B85" s="26"/>
      <c r="C85" s="26"/>
      <c r="D85" s="26"/>
      <c r="E85" s="20"/>
      <c r="F85" s="20"/>
      <c r="G85" s="20"/>
      <c r="H85" s="20"/>
      <c r="I85" s="20"/>
      <c r="J85" s="20"/>
      <c r="K85" s="20"/>
    </row>
    <row r="86" spans="2:11">
      <c r="B86" s="26"/>
      <c r="C86" s="26"/>
      <c r="D86" s="26"/>
      <c r="E86" s="20"/>
      <c r="F86" s="20"/>
      <c r="G86" s="20"/>
      <c r="H86" s="20"/>
      <c r="I86" s="20"/>
      <c r="J86" s="20"/>
      <c r="K86" s="20"/>
    </row>
    <row r="87" spans="2:11">
      <c r="B87" s="26"/>
      <c r="C87" s="26"/>
      <c r="D87" s="26"/>
      <c r="E87" s="20"/>
      <c r="F87" s="20"/>
      <c r="G87" s="20"/>
      <c r="H87" s="20"/>
      <c r="I87" s="20"/>
      <c r="J87" s="20"/>
      <c r="K87" s="20"/>
    </row>
    <row r="88" spans="2:11">
      <c r="B88" s="26"/>
      <c r="C88" s="26"/>
      <c r="D88" s="26"/>
      <c r="E88" s="20"/>
      <c r="F88" s="20"/>
      <c r="G88" s="20"/>
      <c r="H88" s="20"/>
      <c r="I88" s="20"/>
      <c r="J88" s="20"/>
      <c r="K88" s="20"/>
    </row>
    <row r="89" spans="2:11">
      <c r="B89" s="26"/>
      <c r="C89" s="26"/>
      <c r="D89" s="26"/>
      <c r="E89" s="20"/>
      <c r="F89" s="20"/>
      <c r="G89" s="20"/>
      <c r="H89" s="20"/>
      <c r="I89" s="20"/>
      <c r="J89" s="20"/>
      <c r="K89" s="20"/>
    </row>
  </sheetData>
  <mergeCells count="1">
    <mergeCell ref="B8:B9"/>
  </mergeCells>
  <phoneticPr fontId="14" type="noConversion"/>
  <hyperlinks>
    <hyperlink ref="F28" location="'Indice Regiones'!A1" display="&lt; Volver &gt;" xr:uid="{00000000-0004-0000-1000-000000000000}"/>
    <hyperlink ref="O6" location="'Indice Regiones'!A1" display="&lt; Volver &gt;" xr:uid="{00000000-0004-0000-1000-000001000000}"/>
  </hyperlinks>
  <pageMargins left="0.75" right="0.75" top="1" bottom="1" header="0" footer="0"/>
  <pageSetup orientation="portrait" horizontalDpi="4294967295" verticalDpi="4294967295"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1" tint="0.34998626667073579"/>
  </sheetPr>
  <dimension ref="B1:X41"/>
  <sheetViews>
    <sheetView showGridLines="0" zoomScale="90" zoomScaleNormal="90" workbookViewId="0">
      <selection activeCell="I46" sqref="I46"/>
    </sheetView>
  </sheetViews>
  <sheetFormatPr baseColWidth="10" defaultRowHeight="12.75"/>
  <cols>
    <col min="1" max="1" width="3.7109375" customWidth="1"/>
    <col min="2" max="2" width="16.5703125" customWidth="1"/>
    <col min="18" max="18" width="11.42578125" style="64"/>
    <col min="20" max="20" width="11.42578125" style="64"/>
  </cols>
  <sheetData>
    <row r="1" spans="2:24">
      <c r="B1" s="15" t="s">
        <v>194</v>
      </c>
    </row>
    <row r="2" spans="2:24">
      <c r="B2" s="138" t="s">
        <v>541</v>
      </c>
      <c r="C2" s="139"/>
      <c r="D2" s="65"/>
      <c r="E2" s="65"/>
      <c r="F2" s="65"/>
      <c r="G2" s="65"/>
      <c r="H2" s="65"/>
      <c r="I2" s="65"/>
      <c r="J2" s="65"/>
      <c r="L2" s="23"/>
      <c r="P2" s="109" t="s">
        <v>182</v>
      </c>
    </row>
    <row r="3" spans="2:24">
      <c r="B3" s="65"/>
      <c r="C3" s="65"/>
      <c r="D3" s="65"/>
      <c r="E3" s="65"/>
      <c r="F3" s="65"/>
      <c r="G3" s="65"/>
      <c r="H3" s="65"/>
      <c r="I3" s="65"/>
      <c r="J3" s="65"/>
      <c r="L3" s="23"/>
    </row>
    <row r="4" spans="2:24">
      <c r="B4" s="346" t="s">
        <v>142</v>
      </c>
      <c r="C4" s="347" t="s">
        <v>461</v>
      </c>
      <c r="D4" s="347" t="s">
        <v>78</v>
      </c>
      <c r="E4" s="347" t="s">
        <v>64</v>
      </c>
      <c r="F4" s="348">
        <v>2003</v>
      </c>
      <c r="G4" s="348">
        <v>2004</v>
      </c>
      <c r="H4" s="348">
        <v>2005</v>
      </c>
      <c r="I4" s="348">
        <v>2006</v>
      </c>
      <c r="J4" s="349">
        <v>2007</v>
      </c>
      <c r="K4" s="349">
        <v>2008</v>
      </c>
      <c r="L4" s="349">
        <v>2009</v>
      </c>
      <c r="M4" s="349">
        <v>2010</v>
      </c>
      <c r="N4" s="349">
        <v>2011</v>
      </c>
      <c r="O4" s="349">
        <v>2012</v>
      </c>
      <c r="P4" s="349">
        <v>2013</v>
      </c>
      <c r="Q4" s="349">
        <v>2014</v>
      </c>
      <c r="R4" s="349">
        <v>2015</v>
      </c>
      <c r="S4" s="349">
        <v>2016</v>
      </c>
      <c r="T4" s="349" t="s">
        <v>605</v>
      </c>
      <c r="U4" s="349" t="s">
        <v>606</v>
      </c>
      <c r="V4" s="349" t="s">
        <v>641</v>
      </c>
      <c r="W4" s="349">
        <v>2020</v>
      </c>
      <c r="X4" s="352">
        <v>2021</v>
      </c>
    </row>
    <row r="5" spans="2:24">
      <c r="B5" s="344" t="s">
        <v>3</v>
      </c>
      <c r="C5" s="355">
        <v>0</v>
      </c>
      <c r="D5" s="355">
        <v>0</v>
      </c>
      <c r="E5" s="355">
        <v>0</v>
      </c>
      <c r="F5" s="355">
        <v>0</v>
      </c>
      <c r="G5" s="355">
        <v>0</v>
      </c>
      <c r="H5" s="355">
        <v>0</v>
      </c>
      <c r="I5" s="355">
        <v>0</v>
      </c>
      <c r="J5" s="355">
        <v>0</v>
      </c>
      <c r="K5" s="355">
        <v>209279</v>
      </c>
      <c r="L5" s="355">
        <v>212189</v>
      </c>
      <c r="M5" s="355">
        <v>215208</v>
      </c>
      <c r="N5" s="355">
        <v>218689</v>
      </c>
      <c r="O5" s="355">
        <v>222202</v>
      </c>
      <c r="P5" s="356">
        <v>225025</v>
      </c>
      <c r="Q5" s="355">
        <v>227956</v>
      </c>
      <c r="R5" s="356">
        <v>230986</v>
      </c>
      <c r="S5" s="356">
        <v>233922</v>
      </c>
      <c r="T5" s="356">
        <v>237082</v>
      </c>
      <c r="U5" s="355">
        <v>241901</v>
      </c>
      <c r="V5" s="355">
        <v>247036</v>
      </c>
      <c r="W5" s="355">
        <v>252110</v>
      </c>
      <c r="X5" s="355">
        <v>255380</v>
      </c>
    </row>
    <row r="6" spans="2:24">
      <c r="B6" s="340" t="s">
        <v>5</v>
      </c>
      <c r="C6" s="357">
        <v>438283</v>
      </c>
      <c r="D6" s="357">
        <v>444604</v>
      </c>
      <c r="E6" s="357">
        <v>441691</v>
      </c>
      <c r="F6" s="357">
        <v>449007</v>
      </c>
      <c r="G6" s="357">
        <v>456942</v>
      </c>
      <c r="H6" s="357">
        <v>464890</v>
      </c>
      <c r="I6" s="357">
        <v>473071</v>
      </c>
      <c r="J6" s="357">
        <v>481508</v>
      </c>
      <c r="K6" s="357">
        <v>281334</v>
      </c>
      <c r="L6" s="357">
        <v>287773</v>
      </c>
      <c r="M6" s="357">
        <v>294172</v>
      </c>
      <c r="N6" s="357">
        <v>301143</v>
      </c>
      <c r="O6" s="357">
        <v>308251</v>
      </c>
      <c r="P6" s="358">
        <v>314818</v>
      </c>
      <c r="Q6" s="357">
        <v>321678</v>
      </c>
      <c r="R6" s="358">
        <v>328417</v>
      </c>
      <c r="S6" s="358">
        <v>334865</v>
      </c>
      <c r="T6" s="358">
        <v>342129</v>
      </c>
      <c r="U6" s="357">
        <v>354940</v>
      </c>
      <c r="V6" s="357">
        <v>368906</v>
      </c>
      <c r="W6" s="357">
        <v>382773</v>
      </c>
      <c r="X6" s="357">
        <v>391165</v>
      </c>
    </row>
    <row r="7" spans="2:24">
      <c r="B7" s="340" t="s">
        <v>6</v>
      </c>
      <c r="C7" s="357">
        <v>505811</v>
      </c>
      <c r="D7" s="357">
        <v>512868</v>
      </c>
      <c r="E7" s="357">
        <v>502741</v>
      </c>
      <c r="F7" s="357">
        <v>510045</v>
      </c>
      <c r="G7" s="357">
        <v>517333</v>
      </c>
      <c r="H7" s="357">
        <v>524422</v>
      </c>
      <c r="I7" s="357">
        <v>531553</v>
      </c>
      <c r="J7" s="357">
        <v>539071</v>
      </c>
      <c r="K7" s="357">
        <v>546939</v>
      </c>
      <c r="L7" s="357">
        <v>554646</v>
      </c>
      <c r="M7" s="357">
        <v>562331</v>
      </c>
      <c r="N7" s="357">
        <v>570307</v>
      </c>
      <c r="O7" s="357">
        <v>578137</v>
      </c>
      <c r="P7" s="358">
        <v>586685</v>
      </c>
      <c r="Q7" s="357">
        <v>596155</v>
      </c>
      <c r="R7" s="358">
        <v>604877</v>
      </c>
      <c r="S7" s="358">
        <v>613640</v>
      </c>
      <c r="T7" s="358">
        <v>623851</v>
      </c>
      <c r="U7" s="357">
        <v>645022</v>
      </c>
      <c r="V7" s="357">
        <v>668563</v>
      </c>
      <c r="W7" s="357">
        <v>691854</v>
      </c>
      <c r="X7" s="357">
        <v>703746</v>
      </c>
    </row>
    <row r="8" spans="2:24">
      <c r="B8" s="340" t="s">
        <v>7</v>
      </c>
      <c r="C8" s="357">
        <v>260190</v>
      </c>
      <c r="D8" s="357">
        <v>262239</v>
      </c>
      <c r="E8" s="357">
        <v>263924</v>
      </c>
      <c r="F8" s="357">
        <v>266544</v>
      </c>
      <c r="G8" s="357">
        <v>268999</v>
      </c>
      <c r="H8" s="357">
        <v>271434</v>
      </c>
      <c r="I8" s="357">
        <v>274064</v>
      </c>
      <c r="J8" s="357">
        <v>276858</v>
      </c>
      <c r="K8" s="357">
        <v>279750</v>
      </c>
      <c r="L8" s="357">
        <v>282769</v>
      </c>
      <c r="M8" s="357">
        <v>285860</v>
      </c>
      <c r="N8" s="357">
        <v>289014</v>
      </c>
      <c r="O8" s="357">
        <v>291941</v>
      </c>
      <c r="P8" s="358">
        <v>294709</v>
      </c>
      <c r="Q8" s="357">
        <v>297546</v>
      </c>
      <c r="R8" s="358">
        <v>300065</v>
      </c>
      <c r="S8" s="358">
        <v>302402</v>
      </c>
      <c r="T8" s="358">
        <v>304580</v>
      </c>
      <c r="U8" s="357">
        <v>307835</v>
      </c>
      <c r="V8" s="357">
        <v>311307</v>
      </c>
      <c r="W8" s="357">
        <v>314709</v>
      </c>
      <c r="X8" s="357">
        <v>316737</v>
      </c>
    </row>
    <row r="9" spans="2:24">
      <c r="B9" s="340" t="s">
        <v>8</v>
      </c>
      <c r="C9" s="357">
        <v>615001</v>
      </c>
      <c r="D9" s="357">
        <v>625391</v>
      </c>
      <c r="E9" s="357">
        <v>628489</v>
      </c>
      <c r="F9" s="359">
        <v>637313</v>
      </c>
      <c r="G9" s="357">
        <v>646251</v>
      </c>
      <c r="H9" s="357">
        <v>655329</v>
      </c>
      <c r="I9" s="357">
        <v>664731</v>
      </c>
      <c r="J9" s="357">
        <v>674245</v>
      </c>
      <c r="K9" s="357">
        <v>684510</v>
      </c>
      <c r="L9" s="357">
        <v>695510</v>
      </c>
      <c r="M9" s="357">
        <v>706914</v>
      </c>
      <c r="N9" s="357">
        <v>718763</v>
      </c>
      <c r="O9" s="357">
        <v>730943</v>
      </c>
      <c r="P9" s="358">
        <v>743026</v>
      </c>
      <c r="Q9" s="357">
        <v>755432</v>
      </c>
      <c r="R9" s="358">
        <v>768087</v>
      </c>
      <c r="S9" s="358">
        <v>780310</v>
      </c>
      <c r="T9" s="358">
        <v>793049</v>
      </c>
      <c r="U9" s="357">
        <v>807213</v>
      </c>
      <c r="V9" s="357">
        <v>821726</v>
      </c>
      <c r="W9" s="357">
        <v>836096</v>
      </c>
      <c r="X9" s="357">
        <v>848079</v>
      </c>
    </row>
    <row r="10" spans="2:24">
      <c r="B10" s="340" t="s">
        <v>9</v>
      </c>
      <c r="C10" s="359">
        <v>1562413</v>
      </c>
      <c r="D10" s="359">
        <v>1582473</v>
      </c>
      <c r="E10" s="359">
        <v>1597346</v>
      </c>
      <c r="F10" s="359">
        <v>1615876</v>
      </c>
      <c r="G10" s="357">
        <v>1634045</v>
      </c>
      <c r="H10" s="357">
        <v>1651904</v>
      </c>
      <c r="I10" s="357">
        <v>1669839</v>
      </c>
      <c r="J10" s="357">
        <v>1688072</v>
      </c>
      <c r="K10" s="357">
        <v>1707196</v>
      </c>
      <c r="L10" s="357">
        <v>1726803</v>
      </c>
      <c r="M10" s="357">
        <v>1746537</v>
      </c>
      <c r="N10" s="357">
        <v>1766558</v>
      </c>
      <c r="O10" s="357">
        <v>1787099</v>
      </c>
      <c r="P10" s="358">
        <v>1805775</v>
      </c>
      <c r="Q10" s="357">
        <v>1824842</v>
      </c>
      <c r="R10" s="358">
        <v>1844609</v>
      </c>
      <c r="S10" s="358">
        <v>1864129</v>
      </c>
      <c r="T10" s="358">
        <v>1885948</v>
      </c>
      <c r="U10" s="357">
        <v>1910385</v>
      </c>
      <c r="V10" s="357">
        <v>1935455</v>
      </c>
      <c r="W10" s="357">
        <v>1960170</v>
      </c>
      <c r="X10" s="357">
        <v>1979373</v>
      </c>
    </row>
    <row r="11" spans="2:24">
      <c r="B11" s="340" t="s">
        <v>10</v>
      </c>
      <c r="C11" s="359">
        <v>6171283</v>
      </c>
      <c r="D11" s="359">
        <v>6244780</v>
      </c>
      <c r="E11" s="359">
        <v>6305647</v>
      </c>
      <c r="F11" s="359">
        <v>6379768</v>
      </c>
      <c r="G11" s="357">
        <v>6453961</v>
      </c>
      <c r="H11" s="357">
        <v>6525158</v>
      </c>
      <c r="I11" s="357">
        <v>6597698</v>
      </c>
      <c r="J11" s="357">
        <v>6672285</v>
      </c>
      <c r="K11" s="357">
        <v>6750464</v>
      </c>
      <c r="L11" s="357">
        <v>6827896</v>
      </c>
      <c r="M11" s="357">
        <v>6904143</v>
      </c>
      <c r="N11" s="357">
        <v>6984240</v>
      </c>
      <c r="O11" s="357">
        <v>7065046</v>
      </c>
      <c r="P11" s="358">
        <v>7131650</v>
      </c>
      <c r="Q11" s="357">
        <v>7202595</v>
      </c>
      <c r="R11" s="358">
        <v>7279754</v>
      </c>
      <c r="S11" s="358">
        <v>7369532</v>
      </c>
      <c r="T11" s="358">
        <v>7508690</v>
      </c>
      <c r="U11" s="357">
        <v>7702891</v>
      </c>
      <c r="V11" s="357">
        <v>7915199</v>
      </c>
      <c r="W11" s="357">
        <v>8125072</v>
      </c>
      <c r="X11" s="357">
        <v>8242459</v>
      </c>
    </row>
    <row r="12" spans="2:24">
      <c r="B12" s="340" t="s">
        <v>11</v>
      </c>
      <c r="C12" s="357">
        <v>795895</v>
      </c>
      <c r="D12" s="357">
        <v>804824</v>
      </c>
      <c r="E12" s="357">
        <v>808184</v>
      </c>
      <c r="F12" s="357">
        <v>817011</v>
      </c>
      <c r="G12" s="357">
        <v>825816</v>
      </c>
      <c r="H12" s="357">
        <v>834493</v>
      </c>
      <c r="I12" s="357">
        <v>843131</v>
      </c>
      <c r="J12" s="357">
        <v>852115</v>
      </c>
      <c r="K12" s="357">
        <v>861829</v>
      </c>
      <c r="L12" s="357">
        <v>871847</v>
      </c>
      <c r="M12" s="357">
        <v>881986</v>
      </c>
      <c r="N12" s="357">
        <v>892165</v>
      </c>
      <c r="O12" s="357">
        <v>902274</v>
      </c>
      <c r="P12" s="358">
        <v>912070</v>
      </c>
      <c r="Q12" s="357">
        <v>921886</v>
      </c>
      <c r="R12" s="358">
        <v>931982</v>
      </c>
      <c r="S12" s="358">
        <v>942520</v>
      </c>
      <c r="T12" s="358">
        <v>954279</v>
      </c>
      <c r="U12" s="357">
        <v>966486</v>
      </c>
      <c r="V12" s="357">
        <v>978868</v>
      </c>
      <c r="W12" s="357">
        <v>991063</v>
      </c>
      <c r="X12" s="357">
        <v>1000959</v>
      </c>
    </row>
    <row r="13" spans="2:24">
      <c r="B13" s="340" t="s">
        <v>12</v>
      </c>
      <c r="C13" s="357">
        <v>924883</v>
      </c>
      <c r="D13" s="357">
        <v>933324</v>
      </c>
      <c r="E13" s="357">
        <v>943174</v>
      </c>
      <c r="F13" s="357">
        <v>951348</v>
      </c>
      <c r="G13" s="357">
        <v>959581</v>
      </c>
      <c r="H13" s="357">
        <v>967638</v>
      </c>
      <c r="I13" s="357">
        <v>975876</v>
      </c>
      <c r="J13" s="357">
        <v>984607</v>
      </c>
      <c r="K13" s="357">
        <v>994027</v>
      </c>
      <c r="L13" s="357">
        <v>1004039</v>
      </c>
      <c r="M13" s="357">
        <v>1014309</v>
      </c>
      <c r="N13" s="357">
        <v>1024845</v>
      </c>
      <c r="O13" s="357">
        <v>1035111</v>
      </c>
      <c r="P13" s="358">
        <v>1045513</v>
      </c>
      <c r="Q13" s="357">
        <v>1056331</v>
      </c>
      <c r="R13" s="358">
        <v>1067995</v>
      </c>
      <c r="S13" s="358">
        <v>1079855</v>
      </c>
      <c r="T13" s="358">
        <v>1092575</v>
      </c>
      <c r="U13" s="357">
        <v>1105731</v>
      </c>
      <c r="V13" s="357">
        <v>1118947</v>
      </c>
      <c r="W13" s="357">
        <v>1131939</v>
      </c>
      <c r="X13" s="357">
        <v>1143012</v>
      </c>
    </row>
    <row r="14" spans="2:24">
      <c r="B14" s="340" t="s">
        <v>604</v>
      </c>
      <c r="C14" s="357">
        <v>0</v>
      </c>
      <c r="D14" s="357">
        <v>0</v>
      </c>
      <c r="E14" s="357" t="s">
        <v>4</v>
      </c>
      <c r="F14" s="357" t="s">
        <v>4</v>
      </c>
      <c r="G14" s="357" t="s">
        <v>4</v>
      </c>
      <c r="H14" s="357" t="s">
        <v>4</v>
      </c>
      <c r="I14" s="357" t="s">
        <v>4</v>
      </c>
      <c r="J14" s="357" t="s">
        <v>4</v>
      </c>
      <c r="K14" s="357" t="s">
        <v>4</v>
      </c>
      <c r="L14" s="357" t="s">
        <v>4</v>
      </c>
      <c r="M14" s="357" t="s">
        <v>4</v>
      </c>
      <c r="N14" s="357" t="s">
        <v>4</v>
      </c>
      <c r="O14" s="357" t="s">
        <v>4</v>
      </c>
      <c r="P14" s="358" t="s">
        <v>4</v>
      </c>
      <c r="Q14" s="357" t="s">
        <v>4</v>
      </c>
      <c r="R14" s="358" t="s">
        <v>4</v>
      </c>
      <c r="S14" s="358" t="s">
        <v>4</v>
      </c>
      <c r="T14" s="358" t="s">
        <v>4</v>
      </c>
      <c r="U14" s="357" t="s">
        <v>4</v>
      </c>
      <c r="V14" s="357">
        <v>507959</v>
      </c>
      <c r="W14" s="357">
        <v>511551</v>
      </c>
      <c r="X14" s="357">
        <v>514508</v>
      </c>
    </row>
    <row r="15" spans="2:24">
      <c r="B15" s="340" t="s">
        <v>13</v>
      </c>
      <c r="C15" s="357">
        <v>1896379</v>
      </c>
      <c r="D15" s="357">
        <v>1910943</v>
      </c>
      <c r="E15" s="357">
        <v>1938276</v>
      </c>
      <c r="F15" s="357">
        <v>1950806</v>
      </c>
      <c r="G15" s="357">
        <v>1962957</v>
      </c>
      <c r="H15" s="357">
        <v>1974907</v>
      </c>
      <c r="I15" s="357">
        <v>1987022</v>
      </c>
      <c r="J15" s="357">
        <v>2000158</v>
      </c>
      <c r="K15" s="357">
        <v>2013642</v>
      </c>
      <c r="L15" s="357">
        <v>2027880</v>
      </c>
      <c r="M15" s="357">
        <v>2042403</v>
      </c>
      <c r="N15" s="357">
        <v>2057537</v>
      </c>
      <c r="O15" s="357">
        <v>2071586</v>
      </c>
      <c r="P15" s="358">
        <v>2084183</v>
      </c>
      <c r="Q15" s="357">
        <v>2097169</v>
      </c>
      <c r="R15" s="358">
        <v>2110592</v>
      </c>
      <c r="S15" s="358">
        <v>2123890</v>
      </c>
      <c r="T15" s="358">
        <v>2136726</v>
      </c>
      <c r="U15" s="357">
        <v>2149708</v>
      </c>
      <c r="V15" s="357">
        <v>1654744</v>
      </c>
      <c r="W15" s="357">
        <v>1663696</v>
      </c>
      <c r="X15" s="357">
        <v>1670590</v>
      </c>
    </row>
    <row r="16" spans="2:24">
      <c r="B16" s="340" t="s">
        <v>14</v>
      </c>
      <c r="C16" s="357">
        <v>886121</v>
      </c>
      <c r="D16" s="357">
        <v>894692</v>
      </c>
      <c r="E16" s="357">
        <v>904700</v>
      </c>
      <c r="F16" s="357">
        <v>909389</v>
      </c>
      <c r="G16" s="357">
        <v>914374</v>
      </c>
      <c r="H16" s="357">
        <v>919417</v>
      </c>
      <c r="I16" s="357">
        <v>924631</v>
      </c>
      <c r="J16" s="357">
        <v>930314</v>
      </c>
      <c r="K16" s="357">
        <v>936394</v>
      </c>
      <c r="L16" s="357">
        <v>943063</v>
      </c>
      <c r="M16" s="357">
        <v>949567</v>
      </c>
      <c r="N16" s="357">
        <v>956438</v>
      </c>
      <c r="O16" s="357">
        <v>963294</v>
      </c>
      <c r="P16" s="358">
        <v>969263</v>
      </c>
      <c r="Q16" s="357">
        <v>975378</v>
      </c>
      <c r="R16" s="358">
        <v>982034</v>
      </c>
      <c r="S16" s="358">
        <v>988403</v>
      </c>
      <c r="T16" s="358">
        <v>994888</v>
      </c>
      <c r="U16" s="357">
        <v>1001420</v>
      </c>
      <c r="V16" s="357">
        <v>1007965</v>
      </c>
      <c r="W16" s="357">
        <v>1014343</v>
      </c>
      <c r="X16" s="357">
        <v>1019548</v>
      </c>
    </row>
    <row r="17" spans="2:24">
      <c r="B17" s="340" t="s">
        <v>15</v>
      </c>
      <c r="C17" s="357">
        <v>0</v>
      </c>
      <c r="D17" s="357">
        <v>0</v>
      </c>
      <c r="E17" s="357">
        <v>0</v>
      </c>
      <c r="F17" s="357">
        <v>0</v>
      </c>
      <c r="G17" s="357">
        <v>0</v>
      </c>
      <c r="H17" s="357">
        <v>0</v>
      </c>
      <c r="I17" s="357">
        <v>0</v>
      </c>
      <c r="J17" s="357">
        <v>0</v>
      </c>
      <c r="K17" s="357">
        <v>377866</v>
      </c>
      <c r="L17" s="357">
        <v>379949</v>
      </c>
      <c r="M17" s="357">
        <v>382310</v>
      </c>
      <c r="N17" s="357">
        <v>384765</v>
      </c>
      <c r="O17" s="357">
        <v>387211</v>
      </c>
      <c r="P17" s="358">
        <v>389393</v>
      </c>
      <c r="Q17" s="357">
        <v>391641</v>
      </c>
      <c r="R17" s="358">
        <v>393791</v>
      </c>
      <c r="S17" s="358">
        <v>396155</v>
      </c>
      <c r="T17" s="358">
        <v>398493</v>
      </c>
      <c r="U17" s="357">
        <v>400935</v>
      </c>
      <c r="V17" s="357">
        <v>403413</v>
      </c>
      <c r="W17" s="357">
        <v>405835</v>
      </c>
      <c r="X17" s="357">
        <v>407818</v>
      </c>
    </row>
    <row r="18" spans="2:24">
      <c r="B18" s="340" t="s">
        <v>16</v>
      </c>
      <c r="C18" s="357">
        <v>1094477</v>
      </c>
      <c r="D18" s="357">
        <v>1106843</v>
      </c>
      <c r="E18" s="357">
        <v>1112096</v>
      </c>
      <c r="F18" s="357">
        <v>1122769</v>
      </c>
      <c r="G18" s="357">
        <v>1133071</v>
      </c>
      <c r="H18" s="357">
        <v>1143293</v>
      </c>
      <c r="I18" s="357">
        <v>1153832</v>
      </c>
      <c r="J18" s="357">
        <v>1164294</v>
      </c>
      <c r="K18" s="357">
        <v>797877</v>
      </c>
      <c r="L18" s="357">
        <v>807700</v>
      </c>
      <c r="M18" s="357">
        <v>816913</v>
      </c>
      <c r="N18" s="357">
        <v>826000</v>
      </c>
      <c r="O18" s="357">
        <v>834466</v>
      </c>
      <c r="P18" s="358">
        <v>841878</v>
      </c>
      <c r="Q18" s="357">
        <v>849087</v>
      </c>
      <c r="R18" s="358">
        <v>856176</v>
      </c>
      <c r="S18" s="358">
        <v>863290</v>
      </c>
      <c r="T18" s="358">
        <v>870227</v>
      </c>
      <c r="U18" s="357">
        <v>877348</v>
      </c>
      <c r="V18" s="357">
        <v>884464</v>
      </c>
      <c r="W18" s="357">
        <v>891440</v>
      </c>
      <c r="X18" s="357">
        <v>897303</v>
      </c>
    </row>
    <row r="19" spans="2:24">
      <c r="B19" s="340" t="s">
        <v>17</v>
      </c>
      <c r="C19" s="357">
        <v>93753</v>
      </c>
      <c r="D19" s="357">
        <v>94863</v>
      </c>
      <c r="E19" s="357">
        <v>93039</v>
      </c>
      <c r="F19" s="357">
        <v>93857</v>
      </c>
      <c r="G19" s="357">
        <v>94695</v>
      </c>
      <c r="H19" s="357">
        <v>95573</v>
      </c>
      <c r="I19" s="357">
        <v>96389</v>
      </c>
      <c r="J19" s="357">
        <v>97265</v>
      </c>
      <c r="K19" s="357">
        <v>98245</v>
      </c>
      <c r="L19" s="357">
        <v>99314</v>
      </c>
      <c r="M19" s="357">
        <v>100254</v>
      </c>
      <c r="N19" s="357">
        <v>101247</v>
      </c>
      <c r="O19" s="357">
        <v>102053</v>
      </c>
      <c r="P19" s="358">
        <v>102772</v>
      </c>
      <c r="Q19" s="357">
        <v>103446</v>
      </c>
      <c r="R19" s="358">
        <v>104097</v>
      </c>
      <c r="S19" s="358">
        <v>104704</v>
      </c>
      <c r="T19" s="358">
        <v>105382</v>
      </c>
      <c r="U19" s="357">
        <v>106023</v>
      </c>
      <c r="V19" s="357">
        <v>106680</v>
      </c>
      <c r="W19" s="357">
        <v>107297</v>
      </c>
      <c r="X19" s="357">
        <v>107737</v>
      </c>
    </row>
    <row r="20" spans="2:24">
      <c r="B20" s="340" t="s">
        <v>18</v>
      </c>
      <c r="C20" s="357">
        <v>153295</v>
      </c>
      <c r="D20" s="357">
        <v>153835</v>
      </c>
      <c r="E20" s="357">
        <v>152394</v>
      </c>
      <c r="F20" s="357">
        <v>153244</v>
      </c>
      <c r="G20" s="357">
        <v>154108</v>
      </c>
      <c r="H20" s="357">
        <v>155031</v>
      </c>
      <c r="I20" s="357">
        <v>156053</v>
      </c>
      <c r="J20" s="357">
        <v>157141</v>
      </c>
      <c r="K20" s="357">
        <v>158402</v>
      </c>
      <c r="L20" s="357">
        <v>159700</v>
      </c>
      <c r="M20" s="357">
        <v>161020</v>
      </c>
      <c r="N20" s="357">
        <v>162448</v>
      </c>
      <c r="O20" s="357">
        <v>163877</v>
      </c>
      <c r="P20" s="358">
        <v>165142</v>
      </c>
      <c r="Q20" s="357">
        <v>166475</v>
      </c>
      <c r="R20" s="358">
        <v>167961</v>
      </c>
      <c r="S20" s="358">
        <v>169530</v>
      </c>
      <c r="T20" s="358">
        <v>171293</v>
      </c>
      <c r="U20" s="357">
        <v>173567</v>
      </c>
      <c r="V20" s="357">
        <v>175984</v>
      </c>
      <c r="W20" s="357">
        <v>178362</v>
      </c>
      <c r="X20" s="357">
        <v>179949</v>
      </c>
    </row>
    <row r="21" spans="2:24">
      <c r="B21" s="345"/>
      <c r="C21" s="360"/>
      <c r="D21" s="360"/>
      <c r="E21" s="360"/>
      <c r="F21" s="360"/>
      <c r="G21" s="360"/>
      <c r="H21" s="360"/>
      <c r="I21" s="360"/>
      <c r="J21" s="361"/>
      <c r="K21" s="361"/>
      <c r="L21" s="361"/>
      <c r="M21" s="361"/>
      <c r="N21" s="362"/>
      <c r="O21" s="362"/>
      <c r="P21" s="358"/>
      <c r="Q21" s="357"/>
      <c r="R21" s="358"/>
      <c r="S21" s="358"/>
      <c r="T21" s="358"/>
      <c r="U21" s="357"/>
    </row>
    <row r="22" spans="2:24" s="354" customFormat="1" ht="12">
      <c r="B22" s="353" t="s">
        <v>35</v>
      </c>
      <c r="C22" s="363">
        <f>SUM(C5:C21)</f>
        <v>15397784</v>
      </c>
      <c r="D22" s="363">
        <f t="shared" ref="D22:V22" si="0">SUM(D5:D21)</f>
        <v>15571679</v>
      </c>
      <c r="E22" s="363">
        <f t="shared" si="0"/>
        <v>15691701</v>
      </c>
      <c r="F22" s="363">
        <f t="shared" si="0"/>
        <v>15856977</v>
      </c>
      <c r="G22" s="363">
        <f t="shared" si="0"/>
        <v>16022133</v>
      </c>
      <c r="H22" s="363">
        <f t="shared" si="0"/>
        <v>16183489</v>
      </c>
      <c r="I22" s="363">
        <f t="shared" si="0"/>
        <v>16347890</v>
      </c>
      <c r="J22" s="363">
        <f t="shared" si="0"/>
        <v>16517933</v>
      </c>
      <c r="K22" s="363">
        <f t="shared" si="0"/>
        <v>16697754</v>
      </c>
      <c r="L22" s="363">
        <f t="shared" si="0"/>
        <v>16881078</v>
      </c>
      <c r="M22" s="363">
        <f t="shared" si="0"/>
        <v>17063927</v>
      </c>
      <c r="N22" s="363">
        <f t="shared" si="0"/>
        <v>17254159</v>
      </c>
      <c r="O22" s="363">
        <f t="shared" si="0"/>
        <v>17443491</v>
      </c>
      <c r="P22" s="363">
        <f t="shared" si="0"/>
        <v>17611902</v>
      </c>
      <c r="Q22" s="363">
        <f t="shared" si="0"/>
        <v>17787617</v>
      </c>
      <c r="R22" s="363">
        <f t="shared" si="0"/>
        <v>17971423</v>
      </c>
      <c r="S22" s="363">
        <f t="shared" si="0"/>
        <v>18167147</v>
      </c>
      <c r="T22" s="363">
        <f t="shared" si="0"/>
        <v>18419192</v>
      </c>
      <c r="U22" s="363">
        <f t="shared" si="0"/>
        <v>18751405</v>
      </c>
      <c r="V22" s="363">
        <f t="shared" si="0"/>
        <v>19107216</v>
      </c>
      <c r="W22" s="363">
        <f t="shared" ref="W22" si="1">SUM(W5:W21)</f>
        <v>19458310</v>
      </c>
      <c r="X22" s="406">
        <f>SUM(X5:X21)</f>
        <v>19678363</v>
      </c>
    </row>
    <row r="23" spans="2:24">
      <c r="B23" s="80" t="s">
        <v>143</v>
      </c>
      <c r="C23" s="36"/>
      <c r="D23" s="36"/>
      <c r="E23" s="36"/>
      <c r="F23" s="36"/>
      <c r="G23" s="36"/>
      <c r="H23" s="36"/>
      <c r="I23" s="36"/>
      <c r="J23" s="36"/>
      <c r="K23" s="36"/>
      <c r="L23" s="36"/>
      <c r="M23" s="36"/>
      <c r="N23" s="36"/>
      <c r="O23" s="36"/>
      <c r="P23" s="36"/>
      <c r="Q23" s="36"/>
      <c r="R23" s="36"/>
      <c r="S23" s="36"/>
      <c r="T23" s="146"/>
    </row>
    <row r="24" spans="2:24">
      <c r="B24" s="19" t="s">
        <v>462</v>
      </c>
      <c r="C24" s="66"/>
      <c r="D24" s="66"/>
      <c r="E24" s="66"/>
      <c r="F24" s="66"/>
      <c r="G24" s="66"/>
      <c r="H24" s="66"/>
      <c r="I24" s="65"/>
      <c r="J24" s="65"/>
      <c r="L24" s="23"/>
      <c r="R24"/>
      <c r="T24"/>
    </row>
    <row r="25" spans="2:24">
      <c r="B25" s="19" t="s">
        <v>607</v>
      </c>
      <c r="C25" s="66"/>
      <c r="D25" s="66"/>
      <c r="E25" s="66"/>
      <c r="F25" s="66"/>
      <c r="G25" s="66"/>
      <c r="H25" s="66"/>
      <c r="I25" s="65"/>
      <c r="J25" s="65"/>
      <c r="L25" s="23"/>
    </row>
    <row r="26" spans="2:24">
      <c r="B26" s="66"/>
      <c r="C26" s="66"/>
      <c r="D26" s="66"/>
      <c r="E26" s="66"/>
      <c r="F26" s="66"/>
      <c r="G26" s="66"/>
      <c r="H26" s="66"/>
      <c r="I26" s="65"/>
      <c r="J26" s="65"/>
      <c r="L26" s="23"/>
    </row>
    <row r="27" spans="2:24">
      <c r="B27" s="400"/>
    </row>
    <row r="31" spans="2:24">
      <c r="B31" s="15" t="s">
        <v>195</v>
      </c>
    </row>
    <row r="32" spans="2:24" ht="15">
      <c r="B32" s="136" t="s">
        <v>205</v>
      </c>
      <c r="C32" s="137"/>
      <c r="D32" s="137"/>
      <c r="E32" s="137"/>
      <c r="F32" s="137"/>
      <c r="G32" s="137"/>
      <c r="H32" s="137"/>
      <c r="P32" s="109" t="s">
        <v>182</v>
      </c>
    </row>
    <row r="33" spans="2:24">
      <c r="U33" s="23"/>
      <c r="V33" s="23"/>
      <c r="W33" s="23"/>
    </row>
    <row r="34" spans="2:24">
      <c r="B34" s="346" t="s">
        <v>198</v>
      </c>
      <c r="C34" s="347">
        <v>2000</v>
      </c>
      <c r="D34" s="347">
        <v>2001</v>
      </c>
      <c r="E34" s="347">
        <v>2002</v>
      </c>
      <c r="F34" s="348">
        <v>2003</v>
      </c>
      <c r="G34" s="348">
        <v>2004</v>
      </c>
      <c r="H34" s="348">
        <v>2005</v>
      </c>
      <c r="I34" s="348">
        <v>2006</v>
      </c>
      <c r="J34" s="349">
        <v>2007</v>
      </c>
      <c r="K34" s="349">
        <v>2008</v>
      </c>
      <c r="L34" s="349">
        <v>2009</v>
      </c>
      <c r="M34" s="349">
        <v>2010</v>
      </c>
      <c r="N34" s="349">
        <v>2011</v>
      </c>
      <c r="O34" s="349">
        <v>2012</v>
      </c>
      <c r="P34" s="349">
        <v>2013</v>
      </c>
      <c r="Q34" s="349">
        <v>2014</v>
      </c>
      <c r="R34" s="349">
        <v>2015</v>
      </c>
      <c r="S34" s="349">
        <v>2016</v>
      </c>
      <c r="T34" s="349">
        <v>2017</v>
      </c>
      <c r="U34" s="349">
        <v>2018</v>
      </c>
      <c r="V34" s="349">
        <v>2019</v>
      </c>
      <c r="W34" s="349">
        <v>2020</v>
      </c>
      <c r="X34" s="352">
        <v>2021</v>
      </c>
    </row>
    <row r="35" spans="2:24">
      <c r="B35" s="346" t="s">
        <v>199</v>
      </c>
      <c r="C35" s="350">
        <v>2336.29</v>
      </c>
      <c r="D35" s="350">
        <v>2421.4</v>
      </c>
      <c r="E35" s="350">
        <v>2532.5</v>
      </c>
      <c r="F35" s="350">
        <v>2616.9299999999998</v>
      </c>
      <c r="G35" s="350">
        <v>2701.04</v>
      </c>
      <c r="H35" s="350">
        <v>2825.81</v>
      </c>
      <c r="I35" s="350">
        <v>3041.05</v>
      </c>
      <c r="J35" s="350">
        <v>3391.12</v>
      </c>
      <c r="K35" s="350">
        <v>3813.01</v>
      </c>
      <c r="L35" s="350">
        <v>3897.42</v>
      </c>
      <c r="M35" s="350">
        <v>4175.95</v>
      </c>
      <c r="N35" s="350">
        <v>4334.72</v>
      </c>
      <c r="O35" s="350">
        <v>4929.1288119388801</v>
      </c>
      <c r="P35" s="351">
        <v>4915.0473687961821</v>
      </c>
      <c r="Q35" s="350">
        <v>5331.4183383582804</v>
      </c>
      <c r="R35" s="351">
        <v>5430.6294941396418</v>
      </c>
      <c r="S35" s="351">
        <v>5425.29059780442</v>
      </c>
      <c r="T35" s="351">
        <v>5663.1600888771463</v>
      </c>
      <c r="U35" s="350">
        <v>5982.05013767941</v>
      </c>
      <c r="V35" s="350">
        <v>6222.8327799827248</v>
      </c>
      <c r="W35" s="502">
        <v>6486.2190216705148</v>
      </c>
      <c r="X35" s="509">
        <v>7035.0643800231892</v>
      </c>
    </row>
    <row r="36" spans="2:24">
      <c r="C36" s="437">
        <f>$X$35/C35</f>
        <v>3.0112119557174792</v>
      </c>
      <c r="D36" s="437">
        <f t="shared" ref="D36:X36" si="2">$X$35/D35</f>
        <v>2.905370603792512</v>
      </c>
      <c r="E36" s="437">
        <f t="shared" si="2"/>
        <v>2.7779128845106373</v>
      </c>
      <c r="F36" s="437">
        <f t="shared" si="2"/>
        <v>2.6882890944821565</v>
      </c>
      <c r="G36" s="437">
        <f t="shared" si="2"/>
        <v>2.604576155859665</v>
      </c>
      <c r="H36" s="437">
        <f t="shared" si="2"/>
        <v>2.4895744512275026</v>
      </c>
      <c r="I36" s="437">
        <f t="shared" si="2"/>
        <v>2.3133668897332136</v>
      </c>
      <c r="J36" s="437">
        <f t="shared" si="2"/>
        <v>2.0745548314489577</v>
      </c>
      <c r="K36" s="437">
        <f t="shared" si="2"/>
        <v>1.84501597950784</v>
      </c>
      <c r="L36" s="437">
        <f t="shared" si="2"/>
        <v>1.80505677602701</v>
      </c>
      <c r="M36" s="437">
        <f t="shared" si="2"/>
        <v>1.6846620242156132</v>
      </c>
      <c r="N36" s="437">
        <f t="shared" si="2"/>
        <v>1.6229570491342438</v>
      </c>
      <c r="O36" s="437">
        <f t="shared" si="2"/>
        <v>1.4272429568047618</v>
      </c>
      <c r="P36" s="437">
        <f t="shared" si="2"/>
        <v>1.4313319592169571</v>
      </c>
      <c r="Q36" s="437">
        <f t="shared" si="2"/>
        <v>1.319548370347827</v>
      </c>
      <c r="R36" s="437">
        <f t="shared" si="2"/>
        <v>1.2954417876629112</v>
      </c>
      <c r="S36" s="437">
        <f t="shared" si="2"/>
        <v>1.2967166003734867</v>
      </c>
      <c r="T36" s="437">
        <f t="shared" si="2"/>
        <v>1.2422506638723778</v>
      </c>
      <c r="U36" s="437">
        <f t="shared" si="2"/>
        <v>1.1760289897456913</v>
      </c>
      <c r="V36" s="437">
        <f t="shared" si="2"/>
        <v>1.1305244136807286</v>
      </c>
      <c r="W36" s="437">
        <f t="shared" si="2"/>
        <v>1.0846171485296714</v>
      </c>
      <c r="X36" s="437">
        <f t="shared" si="2"/>
        <v>1</v>
      </c>
    </row>
    <row r="41" spans="2:24" ht="15.75">
      <c r="B41" s="92"/>
    </row>
  </sheetData>
  <phoneticPr fontId="89" type="noConversion"/>
  <hyperlinks>
    <hyperlink ref="P2" location="'Indice Regiones'!A1" display="&lt; Volver &gt;" xr:uid="{00000000-0004-0000-1100-000000000000}"/>
    <hyperlink ref="P32" location="'Indice Regiones'!A1" display="&lt; Volver &gt;" xr:uid="{00000000-0004-0000-1100-000001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EBEA-177E-4033-B956-ABE6BA257643}">
  <sheetPr>
    <tabColor theme="3" tint="0.39997558519241921"/>
  </sheetPr>
  <dimension ref="B2:O47"/>
  <sheetViews>
    <sheetView showGridLines="0" zoomScale="90" zoomScaleNormal="90" workbookViewId="0">
      <selection activeCell="Q18" sqref="Q18"/>
    </sheetView>
  </sheetViews>
  <sheetFormatPr baseColWidth="10" defaultRowHeight="12.75"/>
  <cols>
    <col min="1" max="1" width="10.7109375" style="512" customWidth="1"/>
    <col min="2" max="2" width="38.7109375" style="512" customWidth="1"/>
    <col min="3" max="16384" width="11.42578125" style="512"/>
  </cols>
  <sheetData>
    <row r="2" spans="2:2">
      <c r="B2" s="511"/>
    </row>
    <row r="47" spans="15:15" ht="18">
      <c r="O47" s="51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A0F1-F094-4463-93CA-559757BCC823}">
  <sheetPr>
    <tabColor theme="3" tint="0.39997558519241921"/>
  </sheetPr>
  <dimension ref="B1:O46"/>
  <sheetViews>
    <sheetView showGridLines="0" topLeftCell="B1" zoomScale="90" zoomScaleNormal="90" workbookViewId="0">
      <selection activeCell="P13" sqref="P13"/>
    </sheetView>
  </sheetViews>
  <sheetFormatPr baseColWidth="10" defaultRowHeight="12.75"/>
  <cols>
    <col min="1" max="1" width="10.7109375" style="512" customWidth="1"/>
    <col min="2" max="2" width="38.7109375" style="512" customWidth="1"/>
    <col min="3" max="16384" width="11.42578125" style="512"/>
  </cols>
  <sheetData>
    <row r="1" spans="2:2">
      <c r="B1" s="511"/>
    </row>
    <row r="46" spans="15:15" ht="18">
      <c r="O46" s="51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72"/>
  <sheetViews>
    <sheetView showGridLines="0" zoomScale="90" zoomScaleNormal="90" workbookViewId="0">
      <selection activeCell="C3" sqref="C3"/>
    </sheetView>
  </sheetViews>
  <sheetFormatPr baseColWidth="10" defaultRowHeight="12.75"/>
  <cols>
    <col min="1" max="1" width="40" customWidth="1"/>
    <col min="2" max="2" width="100.140625" customWidth="1"/>
    <col min="3" max="3" width="26.5703125" customWidth="1"/>
  </cols>
  <sheetData>
    <row r="2" spans="2:3" ht="18">
      <c r="B2" s="128" t="s">
        <v>229</v>
      </c>
      <c r="C2" s="129"/>
    </row>
    <row r="3" spans="2:3" ht="18">
      <c r="B3" s="129"/>
      <c r="C3" s="514" t="s">
        <v>196</v>
      </c>
    </row>
    <row r="4" spans="2:3">
      <c r="B4" s="131" t="s">
        <v>478</v>
      </c>
      <c r="C4" s="129"/>
    </row>
    <row r="5" spans="2:3">
      <c r="B5" s="132" t="s">
        <v>479</v>
      </c>
      <c r="C5" s="129"/>
    </row>
    <row r="6" spans="2:3">
      <c r="B6" s="132" t="s">
        <v>480</v>
      </c>
      <c r="C6" s="129"/>
    </row>
    <row r="7" spans="2:3">
      <c r="B7" s="131" t="s">
        <v>481</v>
      </c>
      <c r="C7" s="129"/>
    </row>
    <row r="8" spans="2:3">
      <c r="B8" s="132" t="s">
        <v>626</v>
      </c>
      <c r="C8" s="129"/>
    </row>
    <row r="9" spans="2:3">
      <c r="B9" s="132" t="s">
        <v>627</v>
      </c>
      <c r="C9" s="129"/>
    </row>
    <row r="10" spans="2:3">
      <c r="B10" s="132" t="s">
        <v>482</v>
      </c>
      <c r="C10" s="129"/>
    </row>
    <row r="11" spans="2:3">
      <c r="B11" s="132" t="s">
        <v>542</v>
      </c>
      <c r="C11" s="129"/>
    </row>
    <row r="12" spans="2:3">
      <c r="B12" s="132" t="s">
        <v>543</v>
      </c>
      <c r="C12" s="129"/>
    </row>
    <row r="13" spans="2:3">
      <c r="B13" s="132" t="s">
        <v>483</v>
      </c>
      <c r="C13" s="129"/>
    </row>
    <row r="14" spans="2:3">
      <c r="B14" s="132" t="s">
        <v>544</v>
      </c>
      <c r="C14" s="129"/>
    </row>
    <row r="15" spans="2:3">
      <c r="B15" s="132" t="s">
        <v>484</v>
      </c>
      <c r="C15" s="132"/>
    </row>
    <row r="16" spans="2:3">
      <c r="B16" s="132" t="s">
        <v>485</v>
      </c>
      <c r="C16" s="132"/>
    </row>
    <row r="17" spans="2:3">
      <c r="B17" s="132" t="s">
        <v>486</v>
      </c>
      <c r="C17" s="132"/>
    </row>
    <row r="18" spans="2:3">
      <c r="B18" s="132" t="s">
        <v>487</v>
      </c>
      <c r="C18" s="132"/>
    </row>
    <row r="19" spans="2:3">
      <c r="B19" s="132" t="s">
        <v>488</v>
      </c>
      <c r="C19" s="132"/>
    </row>
    <row r="20" spans="2:3">
      <c r="B20" s="132" t="s">
        <v>489</v>
      </c>
      <c r="C20" s="132"/>
    </row>
    <row r="21" spans="2:3">
      <c r="B21" s="132" t="s">
        <v>490</v>
      </c>
      <c r="C21" s="132"/>
    </row>
    <row r="22" spans="2:3">
      <c r="B22" s="132" t="s">
        <v>491</v>
      </c>
      <c r="C22" s="129"/>
    </row>
    <row r="23" spans="2:3">
      <c r="B23" s="132" t="s">
        <v>587</v>
      </c>
      <c r="C23" s="129"/>
    </row>
    <row r="24" spans="2:3">
      <c r="B24" s="132" t="s">
        <v>492</v>
      </c>
      <c r="C24" s="129"/>
    </row>
    <row r="25" spans="2:3">
      <c r="B25" s="132" t="s">
        <v>493</v>
      </c>
      <c r="C25" s="129"/>
    </row>
    <row r="26" spans="2:3">
      <c r="B26" s="132" t="s">
        <v>494</v>
      </c>
      <c r="C26" s="129"/>
    </row>
    <row r="27" spans="2:3">
      <c r="B27" s="132" t="s">
        <v>495</v>
      </c>
      <c r="C27" s="129"/>
    </row>
    <row r="28" spans="2:3">
      <c r="B28" s="132" t="s">
        <v>496</v>
      </c>
      <c r="C28" s="129"/>
    </row>
    <row r="29" spans="2:3">
      <c r="B29" s="132" t="s">
        <v>497</v>
      </c>
      <c r="C29" s="129"/>
    </row>
    <row r="30" spans="2:3">
      <c r="B30" s="132" t="s">
        <v>588</v>
      </c>
      <c r="C30" s="129"/>
    </row>
    <row r="31" spans="2:3">
      <c r="B31" s="132" t="s">
        <v>498</v>
      </c>
      <c r="C31" s="129"/>
    </row>
    <row r="32" spans="2:3">
      <c r="B32" s="132" t="s">
        <v>499</v>
      </c>
      <c r="C32" s="129"/>
    </row>
    <row r="33" spans="2:3">
      <c r="B33" s="132" t="s">
        <v>500</v>
      </c>
      <c r="C33" s="129"/>
    </row>
    <row r="34" spans="2:3">
      <c r="B34" s="132" t="s">
        <v>501</v>
      </c>
      <c r="C34" s="129"/>
    </row>
    <row r="35" spans="2:3">
      <c r="B35" s="132" t="s">
        <v>548</v>
      </c>
      <c r="C35" s="129"/>
    </row>
    <row r="36" spans="2:3">
      <c r="B36" s="131" t="s">
        <v>549</v>
      </c>
      <c r="C36" s="129"/>
    </row>
    <row r="37" spans="2:3">
      <c r="B37" s="133" t="s">
        <v>550</v>
      </c>
      <c r="C37" s="129"/>
    </row>
    <row r="38" spans="2:3">
      <c r="B38" s="133" t="s">
        <v>551</v>
      </c>
      <c r="C38" s="129"/>
    </row>
    <row r="39" spans="2:3">
      <c r="B39" s="133" t="s">
        <v>552</v>
      </c>
      <c r="C39" s="129"/>
    </row>
    <row r="40" spans="2:3">
      <c r="B40" s="133" t="s">
        <v>553</v>
      </c>
      <c r="C40" s="129"/>
    </row>
    <row r="41" spans="2:3">
      <c r="B41" s="133" t="s">
        <v>554</v>
      </c>
      <c r="C41" s="129"/>
    </row>
    <row r="42" spans="2:3">
      <c r="B42" s="133" t="s">
        <v>555</v>
      </c>
      <c r="C42" s="129"/>
    </row>
    <row r="43" spans="2:3">
      <c r="B43" s="133" t="s">
        <v>556</v>
      </c>
      <c r="C43" s="129"/>
    </row>
    <row r="44" spans="2:3">
      <c r="B44" s="133" t="s">
        <v>557</v>
      </c>
      <c r="C44" s="129"/>
    </row>
    <row r="45" spans="2:3">
      <c r="B45" s="133" t="s">
        <v>558</v>
      </c>
      <c r="C45" s="129"/>
    </row>
    <row r="46" spans="2:3">
      <c r="B46" s="133" t="s">
        <v>559</v>
      </c>
      <c r="C46" s="129"/>
    </row>
    <row r="47" spans="2:3">
      <c r="B47" s="133" t="s">
        <v>628</v>
      </c>
      <c r="C47" s="129"/>
    </row>
    <row r="48" spans="2:3">
      <c r="B48" s="133" t="s">
        <v>629</v>
      </c>
      <c r="C48" s="129"/>
    </row>
    <row r="49" spans="2:3">
      <c r="B49" s="133" t="s">
        <v>560</v>
      </c>
      <c r="C49" s="129"/>
    </row>
    <row r="50" spans="2:3">
      <c r="B50" s="133" t="s">
        <v>561</v>
      </c>
      <c r="C50" s="129"/>
    </row>
    <row r="51" spans="2:3">
      <c r="B51" s="133" t="s">
        <v>562</v>
      </c>
      <c r="C51" s="129"/>
    </row>
    <row r="52" spans="2:3">
      <c r="B52" s="132" t="s">
        <v>563</v>
      </c>
      <c r="C52" s="129"/>
    </row>
    <row r="53" spans="2:3">
      <c r="B53" s="132" t="s">
        <v>564</v>
      </c>
      <c r="C53" s="129"/>
    </row>
    <row r="54" spans="2:3">
      <c r="B54" s="132" t="s">
        <v>565</v>
      </c>
      <c r="C54" s="129"/>
    </row>
    <row r="55" spans="2:3">
      <c r="B55" s="132" t="s">
        <v>566</v>
      </c>
      <c r="C55" s="129"/>
    </row>
    <row r="56" spans="2:3">
      <c r="B56" s="134" t="s">
        <v>567</v>
      </c>
      <c r="C56" s="129"/>
    </row>
    <row r="57" spans="2:3">
      <c r="B57" s="132" t="s">
        <v>568</v>
      </c>
      <c r="C57" s="129"/>
    </row>
    <row r="58" spans="2:3">
      <c r="B58" s="132" t="s">
        <v>502</v>
      </c>
      <c r="C58" s="129"/>
    </row>
    <row r="59" spans="2:3">
      <c r="B59" s="132" t="s">
        <v>631</v>
      </c>
      <c r="C59" s="129"/>
    </row>
    <row r="60" spans="2:3">
      <c r="B60" s="132" t="s">
        <v>545</v>
      </c>
      <c r="C60" s="129"/>
    </row>
    <row r="61" spans="2:3">
      <c r="B61" s="132" t="s">
        <v>503</v>
      </c>
    </row>
    <row r="62" spans="2:3">
      <c r="B62" s="67"/>
    </row>
    <row r="63" spans="2:3">
      <c r="B63" s="67"/>
    </row>
    <row r="64" spans="2:3">
      <c r="B64" s="67"/>
    </row>
    <row r="65" spans="2:2">
      <c r="B65" s="67"/>
    </row>
    <row r="66" spans="2:2">
      <c r="B66" s="67"/>
    </row>
    <row r="67" spans="2:2">
      <c r="B67" s="67"/>
    </row>
    <row r="68" spans="2:2">
      <c r="B68" s="67"/>
    </row>
    <row r="69" spans="2:2">
      <c r="B69" s="67"/>
    </row>
    <row r="70" spans="2:2">
      <c r="B70" s="67"/>
    </row>
    <row r="71" spans="2:2">
      <c r="B71" s="67"/>
    </row>
    <row r="72" spans="2:2">
      <c r="B72" s="67"/>
    </row>
  </sheetData>
  <hyperlinks>
    <hyperlink ref="B4" location="'I Total'!B2" display="Cuadro 1: Inversión Pública Efectiva Total" xr:uid="{00000000-0004-0000-0200-000000000000}"/>
    <hyperlink ref="B6" location="'I Total'!B73" display="Cuadro 3:     Inversión Pública Efectiva Total  Per Cápita" xr:uid="{00000000-0004-0000-0200-000001000000}"/>
    <hyperlink ref="B7" location="'I Sectorial'!B2" display="Cuadro 4: Inversión Pública Efectiva Sectorial Total" xr:uid="{00000000-0004-0000-0200-000002000000}"/>
    <hyperlink ref="B8" location="'I Sectorial'!B35" display="Cuadro 5:     Inversión Pública Efectiva Sectorial Total  (estructura porcentual)" xr:uid="{00000000-0004-0000-0200-000003000000}"/>
    <hyperlink ref="B9" location="'I Sectorial'!B64" display="Cuadro 6:     Inversión Pública Efectiva Sectorial Per Cápita" xr:uid="{00000000-0004-0000-0200-000004000000}"/>
    <hyperlink ref="B10" location="Ministerios!B3" display="Cuadro 7: Inversión Ministerio de Obras Públicas" xr:uid="{00000000-0004-0000-0200-000005000000}"/>
    <hyperlink ref="B11" location="Ministerios!B39" display="Cuadro 8:     Inversión Ministerio de Vivienda y Urbanismo" xr:uid="{00000000-0004-0000-0200-000006000000}"/>
    <hyperlink ref="B12" location="Ministerios!B72" display="Cuadro 9:     Inversión Ministerio de Salud" xr:uid="{00000000-0004-0000-0200-000007000000}"/>
    <hyperlink ref="B13" location="Ministerios!B109" display="Cuadro 10:   Inversión Ministerio de Educación" xr:uid="{00000000-0004-0000-0200-000008000000}"/>
    <hyperlink ref="B14" location="Ministerios!B140" display="Cuadro 11:   Inversión Ministerio del Deporte" xr:uid="{00000000-0004-0000-0200-000009000000}"/>
    <hyperlink ref="B23" location="'Otros Min. Dipres'!B216" display="Cuadro 20:   Inversión Ministerio de Justicia y Derechos Humanos" xr:uid="{00000000-0004-0000-0200-00000A000000}"/>
    <hyperlink ref="B24" location="'Otros Min. Dipres'!B246" display="Cuadro 21:   Inversión Ministerio de Defensa Nacional" xr:uid="{00000000-0004-0000-0200-00000B000000}"/>
    <hyperlink ref="B25" location="'Otros Min. Dipres (2)'!B3" display="Cuadro 22: Inversión Ministerio de Agricultura" xr:uid="{00000000-0004-0000-0200-00000C000000}"/>
    <hyperlink ref="B26" location="'Otros Min. Dipres (2)'!B33" display="Cuadro 23:   Inversión Ministerio de Bienes Nacionales" xr:uid="{00000000-0004-0000-0200-00000D000000}"/>
    <hyperlink ref="B27" location="'Otros Min. Dipres (2)'!B63" display="Cuadro 24:   Inversión Ministerio del Trabajo y Previsión Social" xr:uid="{00000000-0004-0000-0200-00000E000000}"/>
    <hyperlink ref="B28" location="'Otros Min. Dipres (2)'!B93" display="Cuadro 25:   Inversión Ministerio de Minería" xr:uid="{00000000-0004-0000-0200-00000F000000}"/>
    <hyperlink ref="B29" location="'Otros Min. Dipres (2)'!B123" display="Cuadro 26:   Inversión Ministerio de Transportes y Telécomunicaciones" xr:uid="{00000000-0004-0000-0200-000010000000}"/>
    <hyperlink ref="B30" location="'Otros Min. Dipres (2)'!B153" display="Cuadro 27:   Inversión Ministerio de Desarrollo Social y Familia (ex MIDEPLAN)" xr:uid="{00000000-0004-0000-0200-000011000000}"/>
    <hyperlink ref="B31" location="'Otros Min. Dipres (2)'!B183" display="Cuadro 28:   Inversión Ministerio Secretaría General de la Presidencia de la República" xr:uid="{00000000-0004-0000-0200-000012000000}"/>
    <hyperlink ref="B32" location="'Otros Min. Dipres (2)'!B213" display="Cuadro 29:   Inversión Ministerio Público" xr:uid="{00000000-0004-0000-0200-000013000000}"/>
    <hyperlink ref="B33" location="'Otros Min. Dipres (2)'!B243" display="Cuadro 30:   Inversión Ministerio de Energía" xr:uid="{00000000-0004-0000-0200-000014000000}"/>
    <hyperlink ref="B34" location="'Otros Min. Dipres (2)'!B273" display="Cuadro 31:   Inversión Ministerio del Medio Ambiente" xr:uid="{00000000-0004-0000-0200-000015000000}"/>
    <hyperlink ref="B58" location="'Metro y Sanitarias'!B5" display="Anexo 1: Metro Santiago" xr:uid="{00000000-0004-0000-0200-000016000000}"/>
    <hyperlink ref="B36" location="'I Regional'!B2" display="Cuadro 32: Total Inversión de Nivel Regional" xr:uid="{00000000-0004-0000-0200-000017000000}"/>
    <hyperlink ref="B38" location="'I Regional'!B66" display="Cuadro 35:   Inversión Total Inversión de Nivel Regional Per Cápita" xr:uid="{00000000-0004-0000-0200-000018000000}"/>
    <hyperlink ref="B39" location="ISAR!B2" display="Cuadro 35: Inversión Sectorial de Asignación Regional ( ISAR )" xr:uid="{00000000-0004-0000-0200-000019000000}"/>
    <hyperlink ref="B40" location="ISAR!B37" display="Cuadro 37:   ISAR Ministerio de Obras Públicas" xr:uid="{00000000-0004-0000-0200-00001A000000}"/>
    <hyperlink ref="B41" location="ISAR!B71" display="Cuadro 38:   ISAR Ministerio de Vivienda y Urbanismo" xr:uid="{00000000-0004-0000-0200-00001B000000}"/>
    <hyperlink ref="B42" location="ISAR!B102" display="Cuadro 39:   ISAR Ministerio de Salud" xr:uid="{00000000-0004-0000-0200-00001C000000}"/>
    <hyperlink ref="B43" location="ISAR!B133" display="Cuadro 40:   ISAR FOSIS" xr:uid="{00000000-0004-0000-0200-00001D000000}"/>
    <hyperlink ref="B44" location="ISAR!B166" display="Cuadro 41:   ISAR Ministerio Secretaría General de Gobierno (Instituto Nacional de Deportes)" xr:uid="{00000000-0004-0000-0200-00001E000000}"/>
    <hyperlink ref="B45" location="ISAR!B201" display="Cuadro 42:   ISAR Programa de Mejoramiento de Barrios y Lotes con Servicios" xr:uid="{00000000-0004-0000-0200-00001F000000}"/>
    <hyperlink ref="B46" location="IRAL!B2" display="Cuadro 42: Inversión Regional de Asignación Local (IRAL)" xr:uid="{00000000-0004-0000-0200-000020000000}"/>
    <hyperlink ref="B48" location="IRAL!B63" display="Cuadro 45:   IRAL FOSIS" xr:uid="{00000000-0004-0000-0200-000021000000}"/>
    <hyperlink ref="B49" location="FNDR!B3" display="Cuadro 45: Inversión Pública Efectiva Fondo Nacional de Desarrollo Regional (FNDR)" xr:uid="{00000000-0004-0000-0200-000022000000}"/>
    <hyperlink ref="B50" location="FNDR!B37" display="Cuadro 47:   Inversión Pública Efectiva Fondo Nacional de Desarrollo Regional (estructura Porcentual)" xr:uid="{00000000-0004-0000-0200-000023000000}"/>
    <hyperlink ref="B51" location="FNDR!B66" display="Cuadro 48:   Inversión Pública Efectiva Fondo Nacional de Desarrollo Regional Per Cápita" xr:uid="{00000000-0004-0000-0200-000024000000}"/>
    <hyperlink ref="B52" location="CP!B2" display="Cuadro 48: Total Inversión Convenios de Programación" xr:uid="{00000000-0004-0000-0200-000025000000}"/>
    <hyperlink ref="B53" location="CP!B32" display="Cuadro 50:   Inversión Convenios de Programación Ministerio de Obras Públicas" xr:uid="{00000000-0004-0000-0200-000026000000}"/>
    <hyperlink ref="B54" location="CP!B63" display="Cuadro 51:   Inversión Convenios de Programación Ministerio de Vivienda y Urbanismo" xr:uid="{00000000-0004-0000-0200-000027000000}"/>
    <hyperlink ref="B55" location="CP!B93" display="Cuadro 52:   Inversión Convenios de Programación Ministerio de Salud" xr:uid="{00000000-0004-0000-0200-000028000000}"/>
    <hyperlink ref="B56" location="Municipalidades!B2" display="Cuadro 52: Inversión Pública Efectiva Municipalidades" xr:uid="{00000000-0004-0000-0200-000029000000}"/>
    <hyperlink ref="B60" location="'Población e ICE'!B2" display="Anexo 3: Población Estimada al 30 de Junio de cada año (INE)" xr:uid="{00000000-0004-0000-0200-00002A000000}"/>
    <hyperlink ref="B5" location="'I Total'!B43" display="Cuadro 2:     Inversión Pública Efectiva Total  (estructura porcentual)" xr:uid="{00000000-0004-0000-0200-00002B000000}"/>
    <hyperlink ref="B59" location="'Metro y Sanitarias'!B27" display="Anexo 2:      Empresas Sanitarias" xr:uid="{00000000-0004-0000-0200-00002C000000}"/>
    <hyperlink ref="B61" location="'Población e ICE'!B32" display="Anexo 4:      Índice Costo de Edificación tipo Medio (I.C.E). Cámara Chilena de la Construcción " xr:uid="{00000000-0004-0000-0200-00002D000000}"/>
    <hyperlink ref="B37" location="'I Regional'!B37" display="Cuadro 34:   Total Inversión de Nivel Regional (estructura porcentual)" xr:uid="{00000000-0004-0000-0200-00002E000000}"/>
    <hyperlink ref="B16" location="'Otros Min. Dipres'!B3" display="Cuadro 13:   Inversión Presidencia de la República" xr:uid="{00000000-0004-0000-0200-00002F000000}"/>
    <hyperlink ref="B17" location="'Otros Min. Dipres'!B33" display="Cuadro 14:   Inversión Congreso Nacional" xr:uid="{00000000-0004-0000-0200-000030000000}"/>
    <hyperlink ref="B18" location="'Otros Min. Dipres'!B63" display="Cuadro 15:   Inversión Poder Judicial" xr:uid="{00000000-0004-0000-0200-000031000000}"/>
    <hyperlink ref="B19" location="'Otros Min. Dipres'!B93" display="Cuadro 16:   Inversión Contraloría General de la República" xr:uid="{00000000-0004-0000-0200-000032000000}"/>
    <hyperlink ref="B20" location="'Otros Min. Dipres'!B123" display="Cuadro 17:   Inversión Ministerio de Relaciones Exteriores" xr:uid="{00000000-0004-0000-0200-000033000000}"/>
    <hyperlink ref="B21" location="'Otros Min. Dipres'!B155" display="Cuadro 18:   Inversión Ministerio de Economía, Fomento y Turismo" xr:uid="{00000000-0004-0000-0200-000034000000}"/>
    <hyperlink ref="B22" location="'Otros Min. Dipres'!B186" display="Cuadro 19:   Inversión Ministerio de Hacienda" xr:uid="{00000000-0004-0000-0200-000035000000}"/>
    <hyperlink ref="B47" location="IRAL!B32" display="Cuadro 44:   Inversión Regional de Asignación Local (IRAL) Programa de Mejoramiento Urbano y Equipamiento Comunal" xr:uid="{00000000-0004-0000-0200-000036000000}"/>
    <hyperlink ref="C3" location="'Notas Conceptuales'!A1" display="&lt;Volver&gt;" xr:uid="{00000000-0004-0000-0200-000037000000}"/>
    <hyperlink ref="B57" location="Municipalidades!B50" display="Cuadro 54:   Inversión Pública Efectiva Municipal Per Cápita" xr:uid="{00000000-0004-0000-0200-000038000000}"/>
    <hyperlink ref="B15" location="Ministerios!B171" display="Cuadro 12:   Inversión Ministerio del Interior y Seguridad Pública" xr:uid="{00000000-0004-0000-0200-000039000000}"/>
    <hyperlink ref="B35" location="'Otros Min. Dipres (2)'!B303" display="Cuadro 32:   Inversión Ministerio de las Culturas, las Artes y el Patrimonio" xr:uid="{00000000-0004-0000-0200-00003A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D29"/>
  <sheetViews>
    <sheetView showGridLines="0" zoomScale="90" zoomScaleNormal="90" workbookViewId="0">
      <selection activeCell="D3" sqref="D3"/>
    </sheetView>
  </sheetViews>
  <sheetFormatPr baseColWidth="10" defaultRowHeight="12.75"/>
  <cols>
    <col min="1" max="1" width="21.42578125" style="129" customWidth="1"/>
    <col min="2" max="2" width="18.28515625" style="129" customWidth="1"/>
    <col min="3" max="3" width="100.140625" style="129" customWidth="1"/>
    <col min="4" max="4" width="26.5703125" style="129" customWidth="1"/>
    <col min="5" max="16384" width="11.42578125" style="129"/>
  </cols>
  <sheetData>
    <row r="3" spans="3:4" ht="18">
      <c r="C3" s="128" t="s">
        <v>232</v>
      </c>
      <c r="D3" s="130" t="s">
        <v>196</v>
      </c>
    </row>
    <row r="4" spans="3:4" ht="18">
      <c r="C4" s="128"/>
      <c r="D4" s="130"/>
    </row>
    <row r="6" spans="3:4" ht="16.5" customHeight="1">
      <c r="C6" s="133" t="s">
        <v>504</v>
      </c>
    </row>
    <row r="7" spans="3:4" ht="16.5" customHeight="1">
      <c r="C7" s="133" t="s">
        <v>505</v>
      </c>
    </row>
    <row r="8" spans="3:4" ht="16.5" customHeight="1">
      <c r="C8" s="133" t="s">
        <v>506</v>
      </c>
    </row>
    <row r="9" spans="3:4" ht="16.5" customHeight="1">
      <c r="C9" s="133" t="s">
        <v>507</v>
      </c>
    </row>
    <row r="10" spans="3:4" ht="16.5" customHeight="1">
      <c r="C10" s="132" t="s">
        <v>508</v>
      </c>
    </row>
    <row r="11" spans="3:4" ht="16.5" customHeight="1">
      <c r="C11" s="132" t="s">
        <v>509</v>
      </c>
    </row>
    <row r="12" spans="3:4" ht="16.5" customHeight="1">
      <c r="C12" s="132" t="s">
        <v>510</v>
      </c>
    </row>
    <row r="13" spans="3:4" ht="16.5" customHeight="1">
      <c r="C13" s="132" t="s">
        <v>511</v>
      </c>
    </row>
    <row r="14" spans="3:4" ht="16.5" customHeight="1">
      <c r="C14" s="132" t="s">
        <v>614</v>
      </c>
    </row>
    <row r="15" spans="3:4" ht="16.5" customHeight="1">
      <c r="C15" s="132" t="s">
        <v>615</v>
      </c>
    </row>
    <row r="16" spans="3:4" ht="16.5" customHeight="1">
      <c r="C16" s="132" t="s">
        <v>609</v>
      </c>
    </row>
    <row r="17" spans="3:4" ht="16.5" customHeight="1">
      <c r="C17" s="132" t="s">
        <v>610</v>
      </c>
    </row>
    <row r="18" spans="3:4" ht="16.5" customHeight="1">
      <c r="C18" s="132" t="s">
        <v>611</v>
      </c>
      <c r="D18" s="132"/>
    </row>
    <row r="19" spans="3:4" ht="16.5" customHeight="1">
      <c r="C19" s="132" t="s">
        <v>616</v>
      </c>
      <c r="D19" s="132"/>
    </row>
    <row r="20" spans="3:4" ht="16.5" customHeight="1">
      <c r="C20" s="132" t="s">
        <v>612</v>
      </c>
      <c r="D20" s="132"/>
    </row>
    <row r="21" spans="3:4" ht="16.5" customHeight="1">
      <c r="C21" s="132" t="s">
        <v>613</v>
      </c>
      <c r="D21" s="132"/>
    </row>
    <row r="29" spans="3:4">
      <c r="D29" s="132"/>
    </row>
  </sheetData>
  <hyperlinks>
    <hyperlink ref="C6" location="'Inversión Municipal'!B3" display="Cuadro 1: Inversión Pública Efectiva Total Municipios Región de Arica y Parinacota" xr:uid="{00000000-0004-0000-0300-000000000000}"/>
    <hyperlink ref="C8" location="'Inversión Municipal'!B44" display="Cuadro 3:  Inversión Pública Efectiva Total Municipios Región de Antofagasta" xr:uid="{00000000-0004-0000-0300-000001000000}"/>
    <hyperlink ref="C9" location="'Inversión Municipal'!B68" display="Cuadro 4: Inversión Pública Efectiva Total Municipios Región de Atacama" xr:uid="{00000000-0004-0000-0300-000002000000}"/>
    <hyperlink ref="C10" location="'Inversión Municipal'!B92" display="Cuadro 5: Inversión Pública Efectiva Total Municipios Región de Coquimbo" xr:uid="{00000000-0004-0000-0300-000003000000}"/>
    <hyperlink ref="C11" location="'Inversión Municipal'!B122" display="Cuadro 6: Inversión Pública Efectiva Total Municipios Región de Valparaíso" xr:uid="{00000000-0004-0000-0300-000004000000}"/>
    <hyperlink ref="C7" location="'Inversión Municipal'!B22" display="Cuadro 2:  Inversión Pública Efectiva Total Municipios Región de Tarapacá" xr:uid="{00000000-0004-0000-0300-000005000000}"/>
    <hyperlink ref="C12" location="'Inversión Municipal'!B175" display="Cuadro 7: Inversión Pública Efectiva Total Municipios Región Metropolitana de Santiago" xr:uid="{00000000-0004-0000-0300-000006000000}"/>
    <hyperlink ref="C16" location="'Inversión Municipal'!B371" display="                    Cuadro 11: Inversión Pública Efectiva Total Municipios Región de BioBío" xr:uid="{00000000-0004-0000-0300-000007000000}"/>
    <hyperlink ref="C17" location="'Inversión Municipal'!B419" display="                    Cuadro 12: Inversión Pública Efectiva Total Municipios Región de la Araucanía" xr:uid="{00000000-0004-0000-0300-000008000000}"/>
    <hyperlink ref="C18" location="'Inversión Municipal'!B466" display="                    Cuadro 13: Inversión Pública Efectiva Total Municipios Región de Los Ríos" xr:uid="{00000000-0004-0000-0300-000009000000}"/>
    <hyperlink ref="C19" location="'Inversión Municipal'!B493" display="                    Cuadro 14: Inversión Pública Efectiva Total Municipios Región de Los Lagos" xr:uid="{00000000-0004-0000-0300-00000A000000}"/>
    <hyperlink ref="C20" location="'Inversión Municipal'!B538" display="                    Cuadro 15: Inversión Pública Efectiva Total Municipios Región de Aysén" xr:uid="{00000000-0004-0000-0300-00000B000000}"/>
    <hyperlink ref="C21" location="'Inversión Municipal'!B563" display="                    Cuadro 16: Inversión Pública Efectiva Total Municipios Región de Magallanes" xr:uid="{00000000-0004-0000-0300-00000C000000}"/>
    <hyperlink ref="C13" location="'Inversión Municipal'!B242" display="Cuadro 8: Inversión Pública Efectiva Total Municipios Región de O'Higiins" xr:uid="{00000000-0004-0000-0300-00000D000000}"/>
    <hyperlink ref="D3" location="INICIO!A1" display="&lt;Volver&gt;" xr:uid="{00000000-0004-0000-0300-00000E000000}"/>
    <hyperlink ref="C14" location="'Inversión Municipal'!B290" display="                    Cuadro 9:  Inversión Pública Efectiva Total Municipios Región del Maule" xr:uid="{00000000-0004-0000-0300-00000F000000}"/>
    <hyperlink ref="C15" location="'Inversión Municipal'!B334" display="                    Cuadro 10:   Inversión Pública Efectiva Total Municipios Región del Ñuble" xr:uid="{00000000-0004-0000-0300-00001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W108"/>
  <sheetViews>
    <sheetView showGridLines="0" zoomScale="90" zoomScaleNormal="90" workbookViewId="0">
      <selection activeCell="B95" sqref="B95"/>
    </sheetView>
  </sheetViews>
  <sheetFormatPr baseColWidth="10" defaultRowHeight="12.75"/>
  <cols>
    <col min="1" max="1" width="3.7109375" style="5" customWidth="1"/>
    <col min="2" max="2" width="14.85546875" style="21" customWidth="1"/>
    <col min="3" max="4" width="12" style="21" customWidth="1"/>
    <col min="5" max="5" width="12.28515625" style="21" bestFit="1" customWidth="1"/>
    <col min="6" max="7" width="12.28515625" style="21" customWidth="1"/>
    <col min="8" max="10" width="12.7109375" style="21" customWidth="1"/>
    <col min="11" max="11" width="12.7109375" style="13" customWidth="1"/>
    <col min="12" max="12" width="12.7109375" style="5" customWidth="1"/>
    <col min="13" max="14" width="12.7109375" customWidth="1"/>
    <col min="15" max="16" width="12.7109375" style="5" customWidth="1"/>
    <col min="17" max="18" width="12.7109375" style="123" customWidth="1"/>
    <col min="19" max="19" width="12.7109375" style="145" customWidth="1"/>
    <col min="20" max="20" width="12.7109375" style="5" customWidth="1"/>
    <col min="21" max="21" width="12.28515625" style="5" bestFit="1" customWidth="1"/>
    <col min="22" max="16384" width="11.42578125" style="5"/>
  </cols>
  <sheetData>
    <row r="1" spans="2:23">
      <c r="B1" s="1" t="s">
        <v>0</v>
      </c>
      <c r="C1" s="1"/>
      <c r="D1" s="2"/>
      <c r="E1" s="2"/>
      <c r="F1" s="2"/>
      <c r="G1" s="2"/>
      <c r="H1" s="2"/>
      <c r="I1" s="2"/>
      <c r="J1" s="2"/>
      <c r="K1" s="3"/>
      <c r="L1" s="4"/>
      <c r="O1"/>
      <c r="P1"/>
      <c r="Q1" s="115"/>
      <c r="R1" s="115"/>
      <c r="S1" s="142"/>
      <c r="T1"/>
    </row>
    <row r="2" spans="2:23">
      <c r="B2" s="289" t="s">
        <v>1</v>
      </c>
      <c r="C2" s="289"/>
      <c r="D2" s="289"/>
      <c r="E2" s="2"/>
      <c r="F2" s="2"/>
      <c r="G2" s="2"/>
      <c r="H2" s="107"/>
      <c r="I2" s="2"/>
      <c r="J2" s="2"/>
      <c r="K2" s="3"/>
      <c r="L2" s="4"/>
      <c r="O2"/>
      <c r="P2"/>
      <c r="Q2" s="115"/>
      <c r="R2" s="115"/>
      <c r="S2" s="142"/>
      <c r="T2"/>
    </row>
    <row r="3" spans="2:23">
      <c r="B3" s="1" t="s">
        <v>787</v>
      </c>
      <c r="C3" s="1"/>
      <c r="D3" s="2"/>
      <c r="E3" s="2"/>
      <c r="F3"/>
      <c r="G3" s="6"/>
      <c r="H3" s="2"/>
      <c r="I3" s="2"/>
      <c r="J3" s="2"/>
      <c r="K3" s="3"/>
      <c r="L3" s="4"/>
      <c r="N3" s="104"/>
      <c r="O3" s="108" t="s">
        <v>182</v>
      </c>
      <c r="P3"/>
      <c r="Q3" s="115"/>
      <c r="R3" s="115"/>
      <c r="S3" s="142"/>
      <c r="T3"/>
    </row>
    <row r="4" spans="2:23">
      <c r="B4" s="2" t="s">
        <v>788</v>
      </c>
      <c r="C4" s="401"/>
      <c r="D4" s="401"/>
      <c r="E4" s="401"/>
      <c r="F4" s="401"/>
      <c r="G4" s="401"/>
      <c r="H4" s="401"/>
      <c r="I4" s="401"/>
      <c r="J4" s="2"/>
      <c r="K4" s="3"/>
      <c r="L4" s="4"/>
      <c r="M4" s="67"/>
      <c r="O4"/>
      <c r="P4"/>
      <c r="Q4" s="115"/>
      <c r="R4" s="115"/>
      <c r="S4" s="142"/>
      <c r="T4"/>
    </row>
    <row r="5" spans="2:23" s="7" customFormat="1">
      <c r="B5" s="290" t="s">
        <v>2</v>
      </c>
      <c r="C5" s="291" t="s">
        <v>212</v>
      </c>
      <c r="D5" s="291" t="s">
        <v>32</v>
      </c>
      <c r="E5" s="291" t="s">
        <v>33</v>
      </c>
      <c r="F5" s="291" t="s">
        <v>34</v>
      </c>
      <c r="G5" s="291">
        <v>2005</v>
      </c>
      <c r="H5" s="291">
        <v>2006</v>
      </c>
      <c r="I5" s="291">
        <v>2007</v>
      </c>
      <c r="J5" s="291">
        <v>2008</v>
      </c>
      <c r="K5" s="291">
        <v>2009</v>
      </c>
      <c r="L5" s="291">
        <v>2010</v>
      </c>
      <c r="M5" s="291">
        <v>2011</v>
      </c>
      <c r="N5" s="292">
        <v>2012</v>
      </c>
      <c r="O5" s="292">
        <v>2013</v>
      </c>
      <c r="P5" s="292">
        <v>2014</v>
      </c>
      <c r="Q5" s="292">
        <v>2015</v>
      </c>
      <c r="R5" s="292">
        <v>2016</v>
      </c>
      <c r="S5" s="292">
        <v>2017</v>
      </c>
      <c r="T5" s="292">
        <v>2018</v>
      </c>
      <c r="U5" s="292">
        <v>2019</v>
      </c>
      <c r="V5" s="292">
        <v>2020</v>
      </c>
      <c r="W5" s="293">
        <v>2021</v>
      </c>
    </row>
    <row r="6" spans="2:23" s="7" customFormat="1">
      <c r="B6" s="277" t="s">
        <v>3</v>
      </c>
      <c r="C6" s="438">
        <v>0</v>
      </c>
      <c r="D6" s="438">
        <v>0</v>
      </c>
      <c r="E6" s="438">
        <v>0</v>
      </c>
      <c r="F6" s="438">
        <v>0</v>
      </c>
      <c r="G6" s="438">
        <v>0</v>
      </c>
      <c r="H6" s="438">
        <v>0</v>
      </c>
      <c r="I6" s="438">
        <v>0</v>
      </c>
      <c r="J6" s="284">
        <v>78.150672529014344</v>
      </c>
      <c r="K6" s="284">
        <v>141.9915757903037</v>
      </c>
      <c r="L6" s="284">
        <v>115.81013132875414</v>
      </c>
      <c r="M6" s="285">
        <v>186.16591698794949</v>
      </c>
      <c r="N6" s="285">
        <v>161.38637957636311</v>
      </c>
      <c r="O6" s="285">
        <v>160.14008191384829</v>
      </c>
      <c r="P6" s="285">
        <v>188.66296713181913</v>
      </c>
      <c r="Q6" s="286">
        <v>243.51144841513567</v>
      </c>
      <c r="R6" s="286">
        <v>360.09896561619445</v>
      </c>
      <c r="S6" s="287">
        <v>319.01846427705993</v>
      </c>
      <c r="T6" s="285">
        <v>230.35429249194442</v>
      </c>
      <c r="U6" s="285">
        <v>291.61206378228707</v>
      </c>
      <c r="V6" s="285">
        <v>291.22819408534673</v>
      </c>
      <c r="W6" s="285">
        <v>331.07717085094896</v>
      </c>
    </row>
    <row r="7" spans="2:23">
      <c r="B7" s="277" t="s">
        <v>5</v>
      </c>
      <c r="C7" s="288">
        <v>189.54884324304277</v>
      </c>
      <c r="D7" s="288">
        <v>202.98506932989392</v>
      </c>
      <c r="E7" s="288">
        <v>158.38198223622035</v>
      </c>
      <c r="F7" s="288">
        <v>145.77250198159027</v>
      </c>
      <c r="G7" s="288">
        <v>174.8260581755718</v>
      </c>
      <c r="H7" s="288">
        <v>222.75664404854552</v>
      </c>
      <c r="I7" s="288">
        <v>245.05959895429322</v>
      </c>
      <c r="J7" s="284">
        <v>137.29223000899543</v>
      </c>
      <c r="K7" s="284">
        <v>175.01311713247026</v>
      </c>
      <c r="L7" s="284">
        <v>178.24743529138519</v>
      </c>
      <c r="M7" s="285">
        <v>222.20301603371561</v>
      </c>
      <c r="N7" s="285">
        <v>183.64803037092858</v>
      </c>
      <c r="O7" s="285">
        <v>248.46015832075966</v>
      </c>
      <c r="P7" s="285">
        <v>209.97728552641635</v>
      </c>
      <c r="Q7" s="286">
        <v>288.41399593226504</v>
      </c>
      <c r="R7" s="286">
        <v>311.14893759428986</v>
      </c>
      <c r="S7" s="287">
        <v>285.38884271107355</v>
      </c>
      <c r="T7" s="285">
        <v>273.17228800648559</v>
      </c>
      <c r="U7" s="285">
        <v>318.54845561052292</v>
      </c>
      <c r="V7" s="285">
        <v>274.78007271086284</v>
      </c>
      <c r="W7" s="285">
        <v>267.14486695905276</v>
      </c>
    </row>
    <row r="8" spans="2:23">
      <c r="B8" s="277" t="s">
        <v>6</v>
      </c>
      <c r="C8" s="288">
        <v>180.27779634786918</v>
      </c>
      <c r="D8" s="288">
        <v>168.81634937349622</v>
      </c>
      <c r="E8" s="288">
        <v>171.07794946131037</v>
      </c>
      <c r="F8" s="288">
        <v>195.05840188543101</v>
      </c>
      <c r="G8" s="288">
        <v>189.08039741955486</v>
      </c>
      <c r="H8" s="288">
        <v>190.775174774135</v>
      </c>
      <c r="I8" s="288">
        <v>206.77804988382221</v>
      </c>
      <c r="J8" s="284">
        <v>309.83910029521564</v>
      </c>
      <c r="K8" s="284">
        <v>358.15697292596627</v>
      </c>
      <c r="L8" s="284">
        <v>298.08496211846597</v>
      </c>
      <c r="M8" s="285">
        <v>329.7862922764474</v>
      </c>
      <c r="N8" s="285">
        <v>372.66756473051345</v>
      </c>
      <c r="O8" s="285">
        <v>351.96904447702281</v>
      </c>
      <c r="P8" s="285">
        <v>280.48895192776934</v>
      </c>
      <c r="Q8" s="286">
        <v>353.77787056771916</v>
      </c>
      <c r="R8" s="286">
        <v>444.49802875379947</v>
      </c>
      <c r="S8" s="287">
        <v>450.24261863643437</v>
      </c>
      <c r="T8" s="285">
        <v>319.66927308369588</v>
      </c>
      <c r="U8" s="285">
        <v>395.26822934984767</v>
      </c>
      <c r="V8" s="285">
        <v>361.60383951030985</v>
      </c>
      <c r="W8" s="285">
        <v>362.76027160167013</v>
      </c>
    </row>
    <row r="9" spans="2:23">
      <c r="B9" s="277" t="s">
        <v>7</v>
      </c>
      <c r="C9" s="288">
        <v>149.57082205115478</v>
      </c>
      <c r="D9" s="288">
        <v>122.97414630613568</v>
      </c>
      <c r="E9" s="288">
        <v>119.10601377242867</v>
      </c>
      <c r="F9" s="288">
        <v>137.76168853253876</v>
      </c>
      <c r="G9" s="288">
        <v>156.58316339780998</v>
      </c>
      <c r="H9" s="288">
        <v>137.24590875951594</v>
      </c>
      <c r="I9" s="288">
        <v>140.48686844165405</v>
      </c>
      <c r="J9" s="284">
        <v>186.13651242276461</v>
      </c>
      <c r="K9" s="284">
        <v>249.33635306462503</v>
      </c>
      <c r="L9" s="284">
        <v>188.64365955017462</v>
      </c>
      <c r="M9" s="285">
        <v>227.60823986012301</v>
      </c>
      <c r="N9" s="285">
        <v>215.09443908562147</v>
      </c>
      <c r="O9" s="285">
        <v>216.76584767186716</v>
      </c>
      <c r="P9" s="285">
        <v>235.206676419715</v>
      </c>
      <c r="Q9" s="286">
        <v>334.2076637946015</v>
      </c>
      <c r="R9" s="286">
        <v>406.02032839368837</v>
      </c>
      <c r="S9" s="287">
        <v>322.48042824011742</v>
      </c>
      <c r="T9" s="285">
        <v>317.84634789208206</v>
      </c>
      <c r="U9" s="285">
        <v>280.98774604227566</v>
      </c>
      <c r="V9" s="285">
        <v>268.40179233626145</v>
      </c>
      <c r="W9" s="285">
        <v>298.01461246065304</v>
      </c>
    </row>
    <row r="10" spans="2:23">
      <c r="B10" s="277" t="s">
        <v>8</v>
      </c>
      <c r="C10" s="288">
        <v>254.63202231971451</v>
      </c>
      <c r="D10" s="288">
        <v>285.70590533184281</v>
      </c>
      <c r="E10" s="288">
        <v>222.97976664527673</v>
      </c>
      <c r="F10" s="288">
        <v>257.88171731368317</v>
      </c>
      <c r="G10" s="288">
        <v>277.65255561006819</v>
      </c>
      <c r="H10" s="288">
        <v>267.63139755748608</v>
      </c>
      <c r="I10" s="288">
        <v>253.69420289099034</v>
      </c>
      <c r="J10" s="284">
        <v>307.28026601122536</v>
      </c>
      <c r="K10" s="284">
        <v>380.43589575294652</v>
      </c>
      <c r="L10" s="284">
        <v>341.3200367162114</v>
      </c>
      <c r="M10" s="285">
        <v>347.25128153262193</v>
      </c>
      <c r="N10" s="285">
        <v>309.54039235531405</v>
      </c>
      <c r="O10" s="285">
        <v>322.76943057132803</v>
      </c>
      <c r="P10" s="285">
        <v>376.25057834939076</v>
      </c>
      <c r="Q10" s="286">
        <v>481.45362962222725</v>
      </c>
      <c r="R10" s="286">
        <v>574.53408642115949</v>
      </c>
      <c r="S10" s="287">
        <v>581.03755792758272</v>
      </c>
      <c r="T10" s="285">
        <v>552.2201415456733</v>
      </c>
      <c r="U10" s="285">
        <v>483.98027430189347</v>
      </c>
      <c r="V10" s="285">
        <v>427.97869451621852</v>
      </c>
      <c r="W10" s="285">
        <v>477.79100559616467</v>
      </c>
    </row>
    <row r="11" spans="2:23">
      <c r="B11" s="277" t="s">
        <v>9</v>
      </c>
      <c r="C11" s="288">
        <v>416.89472628077704</v>
      </c>
      <c r="D11" s="288">
        <v>438.65689164888636</v>
      </c>
      <c r="E11" s="288">
        <v>372.41449806747573</v>
      </c>
      <c r="F11" s="288">
        <v>396.01955608160381</v>
      </c>
      <c r="G11" s="288">
        <v>432.41971368442273</v>
      </c>
      <c r="H11" s="288">
        <v>411.99472032600818</v>
      </c>
      <c r="I11" s="288">
        <v>462.68443638313266</v>
      </c>
      <c r="J11" s="284">
        <v>670.53223750006566</v>
      </c>
      <c r="K11" s="284">
        <v>554.29127746979816</v>
      </c>
      <c r="L11" s="284">
        <v>663.25670412654813</v>
      </c>
      <c r="M11" s="285">
        <v>724.53605820799464</v>
      </c>
      <c r="N11" s="285">
        <v>596.63754119697114</v>
      </c>
      <c r="O11" s="285">
        <v>675.44323586270343</v>
      </c>
      <c r="P11" s="285">
        <v>604.60108168396994</v>
      </c>
      <c r="Q11" s="286">
        <v>719.25949379861822</v>
      </c>
      <c r="R11" s="286">
        <v>771.56408340263056</v>
      </c>
      <c r="S11" s="287">
        <v>746.24467136482929</v>
      </c>
      <c r="T11" s="285">
        <v>779.25687508590454</v>
      </c>
      <c r="U11" s="285">
        <v>857.21104548198559</v>
      </c>
      <c r="V11" s="285">
        <v>920.27173239879437</v>
      </c>
      <c r="W11" s="285">
        <v>873.10576404967924</v>
      </c>
    </row>
    <row r="12" spans="2:23">
      <c r="B12" s="277" t="s">
        <v>10</v>
      </c>
      <c r="C12" s="288">
        <v>855.95780488592868</v>
      </c>
      <c r="D12" s="288">
        <v>830.83368871708058</v>
      </c>
      <c r="E12" s="288">
        <v>858.18718673781132</v>
      </c>
      <c r="F12" s="288">
        <v>1147.7622077063263</v>
      </c>
      <c r="G12" s="288">
        <v>1202.3212111267508</v>
      </c>
      <c r="H12" s="288">
        <v>1364.9336999537143</v>
      </c>
      <c r="I12" s="288">
        <v>1589.2722613904991</v>
      </c>
      <c r="J12" s="284">
        <v>1576.2645080940745</v>
      </c>
      <c r="K12" s="284">
        <v>1868.0695685651028</v>
      </c>
      <c r="L12" s="284">
        <v>1625.3188253707517</v>
      </c>
      <c r="M12" s="285">
        <v>1666.6726372104993</v>
      </c>
      <c r="N12" s="285">
        <v>1509.6607133083523</v>
      </c>
      <c r="O12" s="285">
        <v>1476.8637596422291</v>
      </c>
      <c r="P12" s="285">
        <v>1496.161038292257</v>
      </c>
      <c r="Q12" s="286">
        <v>1714.0688780526557</v>
      </c>
      <c r="R12" s="286">
        <v>1605.4365595335491</v>
      </c>
      <c r="S12" s="287">
        <v>1541.7123784906132</v>
      </c>
      <c r="T12" s="285">
        <v>1453.6857277530701</v>
      </c>
      <c r="U12" s="285">
        <v>1521.7383672893502</v>
      </c>
      <c r="V12" s="285">
        <v>1328.6457108541201</v>
      </c>
      <c r="W12" s="285">
        <v>1694.6041962477116</v>
      </c>
    </row>
    <row r="13" spans="2:23">
      <c r="B13" s="277" t="s">
        <v>11</v>
      </c>
      <c r="C13" s="288">
        <v>256.74908150750423</v>
      </c>
      <c r="D13" s="288">
        <v>227.6742342838217</v>
      </c>
      <c r="E13" s="288">
        <v>227.44968324932336</v>
      </c>
      <c r="F13" s="288">
        <v>244.27563952639332</v>
      </c>
      <c r="G13" s="288">
        <v>229.24251530645336</v>
      </c>
      <c r="H13" s="288">
        <v>244.73042118863879</v>
      </c>
      <c r="I13" s="288">
        <v>299.7987857419879</v>
      </c>
      <c r="J13" s="284">
        <v>394.23494062752297</v>
      </c>
      <c r="K13" s="284">
        <v>364.88978929300504</v>
      </c>
      <c r="L13" s="284">
        <v>458.16188180947347</v>
      </c>
      <c r="M13" s="285">
        <v>506.2710079613928</v>
      </c>
      <c r="N13" s="285">
        <v>539.86875946948601</v>
      </c>
      <c r="O13" s="285">
        <v>561.15124207863835</v>
      </c>
      <c r="P13" s="285">
        <v>517.34679987052812</v>
      </c>
      <c r="Q13" s="286">
        <v>473.1237998663737</v>
      </c>
      <c r="R13" s="286">
        <v>469.93735147251545</v>
      </c>
      <c r="S13" s="287">
        <v>484.23168924497088</v>
      </c>
      <c r="T13" s="285">
        <v>429.25107251069517</v>
      </c>
      <c r="U13" s="285">
        <v>468.30690506808878</v>
      </c>
      <c r="V13" s="285">
        <v>374.96578015306574</v>
      </c>
      <c r="W13" s="285">
        <v>434.94260235884479</v>
      </c>
    </row>
    <row r="14" spans="2:23">
      <c r="B14" s="277" t="s">
        <v>12</v>
      </c>
      <c r="C14" s="288">
        <v>364.68891257744195</v>
      </c>
      <c r="D14" s="288">
        <v>344.44076770638833</v>
      </c>
      <c r="E14" s="288">
        <v>271.26313049201514</v>
      </c>
      <c r="F14" s="288">
        <v>305.24584225955073</v>
      </c>
      <c r="G14" s="288">
        <v>373.22294374930789</v>
      </c>
      <c r="H14" s="288">
        <v>413.86302451729307</v>
      </c>
      <c r="I14" s="288">
        <v>426.91307215538694</v>
      </c>
      <c r="J14" s="284">
        <v>481.43042692289293</v>
      </c>
      <c r="K14" s="284">
        <v>598.79341211122096</v>
      </c>
      <c r="L14" s="284">
        <v>572.50867115509288</v>
      </c>
      <c r="M14" s="285">
        <v>766.87086366174765</v>
      </c>
      <c r="N14" s="285">
        <v>785.83381329613883</v>
      </c>
      <c r="O14" s="285">
        <v>721.75057271156595</v>
      </c>
      <c r="P14" s="285">
        <v>624.25151107551005</v>
      </c>
      <c r="Q14" s="286">
        <v>636.77524997925377</v>
      </c>
      <c r="R14" s="286">
        <v>627.19654361101868</v>
      </c>
      <c r="S14" s="287">
        <v>628.19386143738859</v>
      </c>
      <c r="T14" s="285">
        <v>588.24484035658827</v>
      </c>
      <c r="U14" s="285">
        <v>791.8190711525524</v>
      </c>
      <c r="V14" s="285">
        <v>723.06560389081903</v>
      </c>
      <c r="W14" s="285">
        <v>666.45223702503722</v>
      </c>
    </row>
    <row r="15" spans="2:23">
      <c r="B15" s="277" t="s">
        <v>604</v>
      </c>
      <c r="C15" s="438">
        <v>0</v>
      </c>
      <c r="D15" s="438">
        <v>0</v>
      </c>
      <c r="E15" s="438">
        <v>0</v>
      </c>
      <c r="F15" s="438">
        <v>0</v>
      </c>
      <c r="G15" s="438">
        <v>0</v>
      </c>
      <c r="H15" s="438">
        <v>0</v>
      </c>
      <c r="I15" s="438">
        <v>0</v>
      </c>
      <c r="J15" s="438">
        <v>0</v>
      </c>
      <c r="K15" s="438">
        <v>0</v>
      </c>
      <c r="L15" s="438">
        <v>0</v>
      </c>
      <c r="M15" s="438">
        <v>0</v>
      </c>
      <c r="N15" s="438">
        <v>0</v>
      </c>
      <c r="O15" s="438">
        <v>0</v>
      </c>
      <c r="P15" s="438">
        <v>0</v>
      </c>
      <c r="Q15" s="438">
        <v>0</v>
      </c>
      <c r="R15" s="438">
        <v>0</v>
      </c>
      <c r="S15" s="438">
        <v>0</v>
      </c>
      <c r="T15" s="438">
        <v>0</v>
      </c>
      <c r="U15" s="285">
        <v>224.93874285470602</v>
      </c>
      <c r="V15" s="285">
        <v>220.1459303947687</v>
      </c>
      <c r="W15" s="285">
        <v>350.10047639706556</v>
      </c>
    </row>
    <row r="16" spans="2:23">
      <c r="B16" s="277" t="s">
        <v>13</v>
      </c>
      <c r="C16" s="288">
        <v>598.08118228817227</v>
      </c>
      <c r="D16" s="288">
        <v>683.88346180768247</v>
      </c>
      <c r="E16" s="288">
        <v>667.25491918732439</v>
      </c>
      <c r="F16" s="288">
        <v>783.21026894587965</v>
      </c>
      <c r="G16" s="288">
        <v>753.24292053728141</v>
      </c>
      <c r="H16" s="288">
        <v>654.29534609625148</v>
      </c>
      <c r="I16" s="288">
        <v>760.74910664052948</v>
      </c>
      <c r="J16" s="284">
        <v>742.1018038585147</v>
      </c>
      <c r="K16" s="284">
        <v>950.919162741371</v>
      </c>
      <c r="L16" s="284">
        <v>1020.8421774260891</v>
      </c>
      <c r="M16" s="285">
        <v>1324.0932967013682</v>
      </c>
      <c r="N16" s="285">
        <v>1258.2782004371936</v>
      </c>
      <c r="O16" s="285">
        <v>1221.154389043141</v>
      </c>
      <c r="P16" s="285">
        <v>1080.0336935906123</v>
      </c>
      <c r="Q16" s="286">
        <v>1109.0641580704266</v>
      </c>
      <c r="R16" s="286">
        <v>1094.6723955052248</v>
      </c>
      <c r="S16" s="287">
        <v>1074.4695119900348</v>
      </c>
      <c r="T16" s="285">
        <v>954.50210495714623</v>
      </c>
      <c r="U16" s="285">
        <v>985.49517510739565</v>
      </c>
      <c r="V16" s="285">
        <v>885.06025785640531</v>
      </c>
      <c r="W16" s="285">
        <v>875.09124138580489</v>
      </c>
    </row>
    <row r="17" spans="2:23">
      <c r="B17" s="277" t="s">
        <v>14</v>
      </c>
      <c r="C17" s="288">
        <v>346.25190299629753</v>
      </c>
      <c r="D17" s="288">
        <v>299.07523717721756</v>
      </c>
      <c r="E17" s="288">
        <v>345.77107718324567</v>
      </c>
      <c r="F17" s="288">
        <v>375.32244964470232</v>
      </c>
      <c r="G17" s="288">
        <v>355.14040055788934</v>
      </c>
      <c r="H17" s="288">
        <v>314.92797597659234</v>
      </c>
      <c r="I17" s="288">
        <v>426.2699128888155</v>
      </c>
      <c r="J17" s="284">
        <v>514.50865449842479</v>
      </c>
      <c r="K17" s="284">
        <v>572.07996971265482</v>
      </c>
      <c r="L17" s="284">
        <v>516.14564247081319</v>
      </c>
      <c r="M17" s="285">
        <v>553.70445955639241</v>
      </c>
      <c r="N17" s="285">
        <v>524.41177131094537</v>
      </c>
      <c r="O17" s="285">
        <v>525.89720838719859</v>
      </c>
      <c r="P17" s="285">
        <v>573.86524311026699</v>
      </c>
      <c r="Q17" s="286">
        <v>724.99243175299546</v>
      </c>
      <c r="R17" s="286">
        <v>739.13032129088606</v>
      </c>
      <c r="S17" s="287">
        <v>752.87634949594803</v>
      </c>
      <c r="T17" s="285">
        <v>745.95589417862493</v>
      </c>
      <c r="U17" s="285">
        <v>935.73766878387357</v>
      </c>
      <c r="V17" s="285">
        <v>817.55231164358258</v>
      </c>
      <c r="W17" s="285">
        <v>806.31541587578852</v>
      </c>
    </row>
    <row r="18" spans="2:23">
      <c r="B18" s="277" t="s">
        <v>15</v>
      </c>
      <c r="C18" s="438">
        <v>0</v>
      </c>
      <c r="D18" s="438">
        <v>0</v>
      </c>
      <c r="E18" s="438">
        <v>0</v>
      </c>
      <c r="F18" s="438">
        <v>0</v>
      </c>
      <c r="G18" s="438">
        <v>0</v>
      </c>
      <c r="H18" s="438">
        <v>0</v>
      </c>
      <c r="I18" s="438">
        <v>0</v>
      </c>
      <c r="J18" s="284">
        <v>123.49442549428704</v>
      </c>
      <c r="K18" s="284">
        <v>237.69209767075782</v>
      </c>
      <c r="L18" s="284">
        <v>243.37945741631128</v>
      </c>
      <c r="M18" s="285">
        <v>260.2605896995812</v>
      </c>
      <c r="N18" s="285">
        <v>255.4259669388735</v>
      </c>
      <c r="O18" s="285">
        <v>281.87758775243771</v>
      </c>
      <c r="P18" s="285">
        <v>335.05666430971104</v>
      </c>
      <c r="Q18" s="286">
        <v>372.44842337884893</v>
      </c>
      <c r="R18" s="286">
        <v>380.58603572349409</v>
      </c>
      <c r="S18" s="287">
        <v>335.97398440597306</v>
      </c>
      <c r="T18" s="285">
        <v>350.12722215733834</v>
      </c>
      <c r="U18" s="285">
        <v>370.38823093614906</v>
      </c>
      <c r="V18" s="285">
        <v>325.46241860598093</v>
      </c>
      <c r="W18" s="285">
        <v>363.1054092654789</v>
      </c>
    </row>
    <row r="19" spans="2:23">
      <c r="B19" s="277" t="s">
        <v>16</v>
      </c>
      <c r="C19" s="288">
        <v>430.71209826003053</v>
      </c>
      <c r="D19" s="288">
        <v>445.69115011696704</v>
      </c>
      <c r="E19" s="288">
        <v>488.71674885533389</v>
      </c>
      <c r="F19" s="288">
        <v>465.79099442359393</v>
      </c>
      <c r="G19" s="288">
        <v>422.28497798361195</v>
      </c>
      <c r="H19" s="288">
        <v>477.00052492465471</v>
      </c>
      <c r="I19" s="288">
        <v>575.8147144554797</v>
      </c>
      <c r="J19" s="284">
        <v>512.70501390196</v>
      </c>
      <c r="K19" s="284">
        <v>670.83668305716071</v>
      </c>
      <c r="L19" s="284">
        <v>652.88381490076199</v>
      </c>
      <c r="M19" s="285">
        <v>582.88250326612388</v>
      </c>
      <c r="N19" s="285">
        <v>551.05545899142294</v>
      </c>
      <c r="O19" s="285">
        <v>565.00317579825355</v>
      </c>
      <c r="P19" s="285">
        <v>672.30917178113259</v>
      </c>
      <c r="Q19" s="286">
        <v>691.27848717079053</v>
      </c>
      <c r="R19" s="286">
        <v>659.71432950520182</v>
      </c>
      <c r="S19" s="287">
        <v>665.68274146087731</v>
      </c>
      <c r="T19" s="285">
        <v>611.19732588269267</v>
      </c>
      <c r="U19" s="285">
        <v>794.08836238986453</v>
      </c>
      <c r="V19" s="285">
        <v>678.32286538241567</v>
      </c>
      <c r="W19" s="285">
        <v>784.12106842361743</v>
      </c>
    </row>
    <row r="20" spans="2:23">
      <c r="B20" s="277" t="s">
        <v>83</v>
      </c>
      <c r="C20" s="284">
        <v>139.764152576877</v>
      </c>
      <c r="D20" s="284">
        <v>124.20827545711553</v>
      </c>
      <c r="E20" s="284">
        <v>130.03552859965222</v>
      </c>
      <c r="F20" s="284">
        <v>128.39312137164058</v>
      </c>
      <c r="G20" s="284">
        <v>117.16162562694812</v>
      </c>
      <c r="H20" s="284">
        <v>137.96380597648204</v>
      </c>
      <c r="I20" s="284">
        <v>148.28063380468157</v>
      </c>
      <c r="J20" s="284">
        <v>147.11748988435897</v>
      </c>
      <c r="K20" s="284">
        <v>218.98380760786495</v>
      </c>
      <c r="L20" s="284">
        <v>157.55269570680815</v>
      </c>
      <c r="M20" s="285">
        <v>181.93389935088248</v>
      </c>
      <c r="N20" s="285">
        <v>190.56483874211892</v>
      </c>
      <c r="O20" s="285">
        <v>214.99018425116989</v>
      </c>
      <c r="P20" s="285">
        <v>223.39825596686691</v>
      </c>
      <c r="Q20" s="286">
        <v>288.36343919530879</v>
      </c>
      <c r="R20" s="286">
        <v>308.19721497041536</v>
      </c>
      <c r="S20" s="287">
        <v>327.5754258112907</v>
      </c>
      <c r="T20" s="285">
        <v>227.77736144271864</v>
      </c>
      <c r="U20" s="285">
        <v>245.21091941533444</v>
      </c>
      <c r="V20" s="285">
        <v>252.95262987353195</v>
      </c>
      <c r="W20" s="285">
        <v>236.48104943959331</v>
      </c>
    </row>
    <row r="21" spans="2:23">
      <c r="B21" s="277" t="s">
        <v>18</v>
      </c>
      <c r="C21" s="284">
        <v>144.17796487366232</v>
      </c>
      <c r="D21" s="284">
        <v>156.02702899636654</v>
      </c>
      <c r="E21" s="284">
        <v>118.38141812165362</v>
      </c>
      <c r="F21" s="284">
        <v>121.94348250717213</v>
      </c>
      <c r="G21" s="284">
        <v>124.3841622105132</v>
      </c>
      <c r="H21" s="284">
        <v>119.0438669092477</v>
      </c>
      <c r="I21" s="284">
        <v>176.95627568338551</v>
      </c>
      <c r="J21" s="284">
        <v>169.61255932183749</v>
      </c>
      <c r="K21" s="284">
        <v>194.73116394855103</v>
      </c>
      <c r="L21" s="284">
        <v>203.91337782781736</v>
      </c>
      <c r="M21" s="285">
        <v>181.42684657745536</v>
      </c>
      <c r="N21" s="285">
        <v>187.52578933986806</v>
      </c>
      <c r="O21" s="285">
        <v>220.3517574969257</v>
      </c>
      <c r="P21" s="285">
        <v>217.58849506445657</v>
      </c>
      <c r="Q21" s="286">
        <v>282.17415260789562</v>
      </c>
      <c r="R21" s="286">
        <v>327.53319454207286</v>
      </c>
      <c r="S21" s="287">
        <v>279.59817326953748</v>
      </c>
      <c r="T21" s="285">
        <v>273.46536232544452</v>
      </c>
      <c r="U21" s="285">
        <v>280.59749222785371</v>
      </c>
      <c r="V21" s="285">
        <v>237.81519523884654</v>
      </c>
      <c r="W21" s="285">
        <v>261.19096183175941</v>
      </c>
    </row>
    <row r="22" spans="2:23">
      <c r="B22" s="277" t="s">
        <v>19</v>
      </c>
      <c r="C22" s="284">
        <v>247.52105247992426</v>
      </c>
      <c r="D22" s="284">
        <v>340.72891163418927</v>
      </c>
      <c r="E22" s="284">
        <v>512.24858106585464</v>
      </c>
      <c r="F22" s="284">
        <v>261.81530017588091</v>
      </c>
      <c r="G22" s="284">
        <v>402.03907148440663</v>
      </c>
      <c r="H22" s="284">
        <v>455.17189384719069</v>
      </c>
      <c r="I22" s="284">
        <v>408.21942860034483</v>
      </c>
      <c r="J22" s="284">
        <v>247.06498757394098</v>
      </c>
      <c r="K22" s="284">
        <v>335.57817251041899</v>
      </c>
      <c r="L22" s="284">
        <v>355.83035318778786</v>
      </c>
      <c r="M22" s="285">
        <v>406.84258536638328</v>
      </c>
      <c r="N22" s="285">
        <v>393.02427797856228</v>
      </c>
      <c r="O22" s="285">
        <v>736.2350868657411</v>
      </c>
      <c r="P22" s="285">
        <v>766.0903953233418</v>
      </c>
      <c r="Q22" s="286">
        <v>1124.3682082860148</v>
      </c>
      <c r="R22" s="286">
        <v>716.94049248636736</v>
      </c>
      <c r="S22" s="287">
        <v>638.92957371165335</v>
      </c>
      <c r="T22" s="285">
        <v>548.08687810481922</v>
      </c>
      <c r="U22" s="285">
        <v>430.30834982674008</v>
      </c>
      <c r="V22" s="285">
        <v>551.38841448393737</v>
      </c>
      <c r="W22" s="285">
        <v>757.08908571983602</v>
      </c>
    </row>
    <row r="23" spans="2:23" ht="11.25" customHeight="1">
      <c r="B23" s="277"/>
      <c r="C23" s="284"/>
      <c r="D23" s="284"/>
      <c r="E23" s="284"/>
      <c r="F23" s="285"/>
      <c r="G23" s="285"/>
      <c r="H23" s="285"/>
      <c r="I23" s="285"/>
      <c r="J23" s="285"/>
      <c r="K23" s="285"/>
      <c r="L23" s="285"/>
      <c r="M23" s="285"/>
      <c r="N23" s="285"/>
      <c r="O23" s="285"/>
      <c r="P23" s="285"/>
      <c r="Q23" s="286"/>
      <c r="R23" s="286"/>
      <c r="S23" s="287"/>
      <c r="T23" s="285"/>
      <c r="U23" s="439"/>
      <c r="V23" s="439"/>
      <c r="W23" s="439"/>
    </row>
    <row r="24" spans="2:23" s="8" customFormat="1" ht="12.75" customHeight="1">
      <c r="B24" s="294" t="s">
        <v>20</v>
      </c>
      <c r="C24" s="440">
        <f>SUM(C6:C23)</f>
        <v>4574.8283626883967</v>
      </c>
      <c r="D24" s="440">
        <f t="shared" ref="D24:U24" si="0">SUM(D6:D23)</f>
        <v>4671.7011178870835</v>
      </c>
      <c r="E24" s="440">
        <f t="shared" si="0"/>
        <v>4663.2684836749258</v>
      </c>
      <c r="F24" s="440">
        <f t="shared" si="0"/>
        <v>4966.2531723559869</v>
      </c>
      <c r="G24" s="440">
        <f t="shared" si="0"/>
        <v>5209.6017168705903</v>
      </c>
      <c r="H24" s="440">
        <f t="shared" si="0"/>
        <v>5412.3344048557556</v>
      </c>
      <c r="I24" s="440">
        <f t="shared" si="0"/>
        <v>6120.9773479150026</v>
      </c>
      <c r="J24" s="440">
        <f t="shared" si="0"/>
        <v>6597.7658289450956</v>
      </c>
      <c r="K24" s="440">
        <f t="shared" si="0"/>
        <v>7871.7990193542173</v>
      </c>
      <c r="L24" s="440">
        <f>SUM(L6:L23)</f>
        <v>7591.8998264032462</v>
      </c>
      <c r="M24" s="440">
        <f t="shared" si="0"/>
        <v>8468.5094942506785</v>
      </c>
      <c r="N24" s="440">
        <f t="shared" si="0"/>
        <v>8034.6239371286738</v>
      </c>
      <c r="O24" s="440">
        <f t="shared" si="0"/>
        <v>8500.8227628448294</v>
      </c>
      <c r="P24" s="440">
        <f t="shared" si="0"/>
        <v>8401.2888094237642</v>
      </c>
      <c r="Q24" s="440">
        <f t="shared" si="0"/>
        <v>9837.2813304911306</v>
      </c>
      <c r="R24" s="440">
        <f t="shared" si="0"/>
        <v>9797.2088688225085</v>
      </c>
      <c r="S24" s="440">
        <f t="shared" si="0"/>
        <v>9433.6562724753858</v>
      </c>
      <c r="T24" s="440">
        <f t="shared" si="0"/>
        <v>8654.8130077749229</v>
      </c>
      <c r="U24" s="440">
        <f t="shared" si="0"/>
        <v>9676.237099620721</v>
      </c>
      <c r="V24" s="440">
        <f t="shared" ref="V24:W24" si="1">SUM(V6:V23)</f>
        <v>8939.6414439352684</v>
      </c>
      <c r="W24" s="441">
        <f t="shared" si="1"/>
        <v>9839.3874354887048</v>
      </c>
    </row>
    <row r="25" spans="2:23" s="8" customFormat="1" ht="12.75" customHeight="1">
      <c r="B25" s="9" t="s">
        <v>828</v>
      </c>
      <c r="C25" s="110"/>
      <c r="D25" s="110"/>
      <c r="E25" s="110"/>
      <c r="F25" s="110"/>
      <c r="G25" s="110"/>
      <c r="H25" s="110"/>
      <c r="I25" s="110"/>
      <c r="J25" s="110"/>
      <c r="K25" s="110"/>
      <c r="L25" s="110"/>
      <c r="M25" s="110"/>
      <c r="N25" s="110"/>
      <c r="O25" s="110"/>
      <c r="P25" s="110"/>
      <c r="Q25" s="110"/>
      <c r="R25" s="111"/>
      <c r="S25" s="143"/>
      <c r="T25" s="110"/>
    </row>
    <row r="26" spans="2:23">
      <c r="B26" s="9" t="s">
        <v>21</v>
      </c>
      <c r="C26" s="110"/>
      <c r="D26" s="110"/>
      <c r="E26" s="110"/>
      <c r="F26" s="110"/>
      <c r="G26" s="110"/>
      <c r="H26" s="110"/>
      <c r="I26" s="110"/>
      <c r="J26" s="110"/>
      <c r="K26" s="110"/>
      <c r="L26" s="110"/>
      <c r="M26" s="110"/>
      <c r="N26" s="110"/>
      <c r="O26" s="110"/>
      <c r="P26" s="110"/>
      <c r="Q26" s="110"/>
      <c r="R26" s="111"/>
      <c r="S26" s="143"/>
      <c r="T26" s="110"/>
    </row>
    <row r="27" spans="2:23">
      <c r="B27" s="9" t="s">
        <v>827</v>
      </c>
      <c r="C27" s="36"/>
      <c r="D27" s="36"/>
      <c r="E27" s="36"/>
      <c r="F27" s="36"/>
      <c r="G27" s="36"/>
      <c r="H27" s="36"/>
      <c r="I27" s="36"/>
      <c r="J27" s="36"/>
      <c r="K27" s="36"/>
      <c r="L27" s="36"/>
      <c r="M27" s="36"/>
      <c r="N27" s="36"/>
      <c r="O27" s="36"/>
      <c r="P27" s="36"/>
      <c r="Q27" s="126"/>
      <c r="R27" s="126"/>
      <c r="S27" s="144"/>
      <c r="T27" s="36"/>
    </row>
    <row r="28" spans="2:23">
      <c r="B28" s="9" t="s">
        <v>824</v>
      </c>
      <c r="C28" s="110"/>
      <c r="D28" s="110"/>
      <c r="E28" s="110"/>
      <c r="F28" s="110"/>
      <c r="G28" s="110"/>
      <c r="H28" s="110"/>
      <c r="I28" s="110"/>
      <c r="J28" s="6"/>
      <c r="K28" s="3"/>
      <c r="L28" s="4"/>
    </row>
    <row r="29" spans="2:23">
      <c r="B29" s="9" t="s">
        <v>22</v>
      </c>
      <c r="C29" s="9"/>
      <c r="D29" s="10"/>
      <c r="E29" s="6"/>
      <c r="F29" s="6"/>
      <c r="G29" s="6"/>
      <c r="H29" s="6"/>
      <c r="I29" s="6"/>
      <c r="J29" s="6"/>
      <c r="K29" s="3"/>
      <c r="L29" s="4"/>
    </row>
    <row r="30" spans="2:23">
      <c r="B30" s="9" t="s">
        <v>23</v>
      </c>
      <c r="C30" s="9"/>
      <c r="D30" s="10"/>
      <c r="E30" s="6"/>
      <c r="F30" s="6"/>
      <c r="G30" s="6"/>
      <c r="H30" s="6"/>
      <c r="I30" s="6"/>
      <c r="J30" s="6"/>
      <c r="K30" s="3"/>
      <c r="L30" s="4"/>
    </row>
    <row r="31" spans="2:23">
      <c r="B31" s="10" t="s">
        <v>825</v>
      </c>
      <c r="C31" s="141"/>
      <c r="D31" s="141"/>
      <c r="E31" s="141"/>
      <c r="F31" s="141"/>
      <c r="G31" s="141"/>
      <c r="H31" s="141"/>
      <c r="I31" s="141"/>
      <c r="J31" s="6"/>
      <c r="K31" s="3"/>
      <c r="L31" s="4"/>
    </row>
    <row r="32" spans="2:23">
      <c r="B32" s="10" t="s">
        <v>24</v>
      </c>
      <c r="C32" s="10"/>
      <c r="D32" s="10"/>
      <c r="E32" s="6"/>
      <c r="F32" s="6"/>
      <c r="G32" s="6"/>
      <c r="H32" s="6"/>
      <c r="I32" s="6"/>
      <c r="J32" s="6"/>
      <c r="K32" s="3"/>
      <c r="L32" s="4"/>
    </row>
    <row r="33" spans="2:23">
      <c r="B33" s="10" t="s">
        <v>469</v>
      </c>
      <c r="C33" s="10"/>
      <c r="D33" s="10"/>
      <c r="E33" s="6"/>
      <c r="F33" s="6"/>
      <c r="G33" s="6"/>
      <c r="H33" s="6"/>
      <c r="I33" s="6"/>
      <c r="J33" s="6"/>
      <c r="K33" s="3"/>
      <c r="L33" s="4"/>
    </row>
    <row r="34" spans="2:23">
      <c r="B34" s="10" t="s">
        <v>25</v>
      </c>
      <c r="C34" s="10"/>
      <c r="D34" s="10"/>
      <c r="E34" s="6"/>
      <c r="F34" s="6"/>
      <c r="G34" s="6"/>
      <c r="H34" s="6"/>
      <c r="I34" s="6"/>
      <c r="J34" s="6"/>
      <c r="K34" s="3"/>
      <c r="L34" s="4"/>
    </row>
    <row r="35" spans="2:23">
      <c r="B35" s="10" t="s">
        <v>26</v>
      </c>
      <c r="C35" s="10"/>
      <c r="D35" s="10"/>
      <c r="E35" s="6"/>
      <c r="F35" s="6"/>
      <c r="G35" s="6"/>
      <c r="H35" s="6"/>
      <c r="I35" s="6"/>
      <c r="J35" s="6"/>
      <c r="K35" s="3"/>
      <c r="L35" s="4"/>
    </row>
    <row r="36" spans="2:23">
      <c r="B36" s="10" t="s">
        <v>458</v>
      </c>
      <c r="C36" s="10"/>
      <c r="D36" s="10"/>
      <c r="E36" s="6"/>
      <c r="F36" s="6"/>
      <c r="G36" s="6"/>
      <c r="H36" s="6"/>
      <c r="I36" s="6"/>
      <c r="J36" s="6"/>
      <c r="K36" s="3"/>
      <c r="L36" s="4"/>
    </row>
    <row r="37" spans="2:23">
      <c r="B37" s="10"/>
      <c r="C37" s="10"/>
      <c r="D37" s="10"/>
      <c r="E37" s="6"/>
      <c r="F37" s="6"/>
      <c r="G37" s="10"/>
      <c r="H37" s="6"/>
      <c r="I37" s="6"/>
      <c r="J37" s="6"/>
      <c r="K37" s="3"/>
      <c r="L37" s="4"/>
    </row>
    <row r="38" spans="2:23">
      <c r="B38" s="10"/>
      <c r="C38" s="10"/>
      <c r="D38" s="10"/>
      <c r="E38" s="6"/>
      <c r="F38" s="6"/>
      <c r="G38" s="10"/>
      <c r="H38" s="6"/>
      <c r="I38" s="6"/>
      <c r="J38" s="6"/>
      <c r="K38" s="3"/>
      <c r="L38" s="4"/>
    </row>
    <row r="39" spans="2:23">
      <c r="B39" s="10"/>
      <c r="C39" s="10"/>
      <c r="D39" s="10"/>
      <c r="E39" s="6"/>
      <c r="F39" s="6"/>
      <c r="G39" s="10"/>
      <c r="H39" s="6"/>
      <c r="I39" s="6"/>
      <c r="J39" s="6"/>
      <c r="K39" s="3"/>
      <c r="L39" s="4"/>
    </row>
    <row r="40" spans="2:23">
      <c r="B40" s="105"/>
      <c r="C40" s="10"/>
      <c r="D40" s="10"/>
      <c r="E40" s="6"/>
      <c r="F40" s="6"/>
      <c r="G40" s="10"/>
      <c r="H40" s="6"/>
      <c r="I40" s="6"/>
      <c r="J40" s="6"/>
      <c r="K40" s="3"/>
      <c r="L40" s="4"/>
    </row>
    <row r="41" spans="2:23">
      <c r="B41" s="11"/>
      <c r="C41" s="10"/>
      <c r="D41" s="10"/>
      <c r="E41" s="6"/>
      <c r="F41" s="6"/>
      <c r="G41" s="10"/>
      <c r="H41" s="6"/>
      <c r="I41" s="6"/>
      <c r="J41" s="6"/>
      <c r="K41" s="3"/>
      <c r="L41" s="4"/>
    </row>
    <row r="42" spans="2:23">
      <c r="B42" s="14" t="s">
        <v>27</v>
      </c>
      <c r="C42" s="11"/>
      <c r="D42" s="12"/>
      <c r="E42" s="12"/>
      <c r="F42" s="12"/>
      <c r="G42" s="12"/>
      <c r="H42" s="12"/>
      <c r="I42" s="12"/>
      <c r="J42" s="12"/>
    </row>
    <row r="43" spans="2:23">
      <c r="B43" s="295" t="s">
        <v>28</v>
      </c>
      <c r="C43" s="296"/>
      <c r="D43" s="297"/>
      <c r="E43" s="11"/>
      <c r="F43" s="12"/>
      <c r="G43" s="11"/>
      <c r="H43" s="11"/>
      <c r="I43" s="11"/>
      <c r="J43" s="12"/>
      <c r="K43" s="16"/>
      <c r="O43"/>
    </row>
    <row r="44" spans="2:23">
      <c r="B44" s="15" t="s">
        <v>29</v>
      </c>
      <c r="C44" s="15"/>
      <c r="D44" s="11"/>
      <c r="E44" s="11"/>
      <c r="F44" s="11"/>
      <c r="G44" s="11"/>
      <c r="H44" s="11"/>
      <c r="I44" s="11"/>
      <c r="J44" s="11"/>
      <c r="N44" s="104"/>
      <c r="O44" s="108" t="s">
        <v>182</v>
      </c>
    </row>
    <row r="45" spans="2:23">
      <c r="B45" s="11"/>
      <c r="C45" s="11"/>
      <c r="D45" s="11"/>
      <c r="E45" s="11"/>
      <c r="F45" s="11"/>
      <c r="G45" s="11"/>
      <c r="H45" s="11"/>
      <c r="I45" s="11"/>
      <c r="J45" s="11"/>
      <c r="O45"/>
    </row>
    <row r="46" spans="2:23">
      <c r="B46" s="290" t="s">
        <v>2</v>
      </c>
      <c r="C46" s="291" t="s">
        <v>31</v>
      </c>
      <c r="D46" s="291" t="s">
        <v>32</v>
      </c>
      <c r="E46" s="291" t="s">
        <v>33</v>
      </c>
      <c r="F46" s="291" t="s">
        <v>34</v>
      </c>
      <c r="G46" s="291">
        <v>2005</v>
      </c>
      <c r="H46" s="291">
        <v>2006</v>
      </c>
      <c r="I46" s="291">
        <v>2007</v>
      </c>
      <c r="J46" s="291">
        <v>2008</v>
      </c>
      <c r="K46" s="291">
        <v>2009</v>
      </c>
      <c r="L46" s="291">
        <v>2010</v>
      </c>
      <c r="M46" s="291">
        <v>2011</v>
      </c>
      <c r="N46" s="292">
        <v>2012</v>
      </c>
      <c r="O46" s="292">
        <v>2013</v>
      </c>
      <c r="P46" s="292">
        <v>2014</v>
      </c>
      <c r="Q46" s="292">
        <v>2015</v>
      </c>
      <c r="R46" s="292">
        <v>2016</v>
      </c>
      <c r="S46" s="292">
        <v>2017</v>
      </c>
      <c r="T46" s="292">
        <v>2018</v>
      </c>
      <c r="U46" s="292">
        <v>2019</v>
      </c>
      <c r="V46" s="292">
        <v>2020</v>
      </c>
      <c r="W46" s="293">
        <v>2021</v>
      </c>
    </row>
    <row r="47" spans="2:23">
      <c r="B47" s="277" t="s">
        <v>3</v>
      </c>
      <c r="C47" s="288">
        <f>C6/C$24*100</f>
        <v>0</v>
      </c>
      <c r="D47" s="288">
        <f t="shared" ref="C47:R56" si="2">D6/D$24*100</f>
        <v>0</v>
      </c>
      <c r="E47" s="288">
        <f t="shared" si="2"/>
        <v>0</v>
      </c>
      <c r="F47" s="288">
        <f t="shared" si="2"/>
        <v>0</v>
      </c>
      <c r="G47" s="288">
        <f t="shared" si="2"/>
        <v>0</v>
      </c>
      <c r="H47" s="288">
        <f t="shared" si="2"/>
        <v>0</v>
      </c>
      <c r="I47" s="288">
        <f t="shared" si="2"/>
        <v>0</v>
      </c>
      <c r="J47" s="284">
        <f t="shared" ref="J47:T47" si="3">J6/J$24*100</f>
        <v>1.1845020656258987</v>
      </c>
      <c r="K47" s="284">
        <f t="shared" si="3"/>
        <v>1.8038008267384897</v>
      </c>
      <c r="L47" s="284">
        <f t="shared" si="3"/>
        <v>1.5254433537964711</v>
      </c>
      <c r="M47" s="285">
        <f t="shared" si="3"/>
        <v>2.1983315613490029</v>
      </c>
      <c r="N47" s="285">
        <f t="shared" si="3"/>
        <v>2.0086363822279605</v>
      </c>
      <c r="O47" s="285">
        <f t="shared" si="3"/>
        <v>1.8838186182846242</v>
      </c>
      <c r="P47" s="285">
        <f t="shared" si="3"/>
        <v>2.2456431556095895</v>
      </c>
      <c r="Q47" s="286">
        <f t="shared" si="3"/>
        <v>2.4753937620992921</v>
      </c>
      <c r="R47" s="286">
        <f t="shared" si="3"/>
        <v>3.6755260650013422</v>
      </c>
      <c r="S47" s="287">
        <f t="shared" si="3"/>
        <v>3.3817054073494419</v>
      </c>
      <c r="T47" s="285">
        <f t="shared" si="3"/>
        <v>2.6615744590323218</v>
      </c>
      <c r="U47" s="285">
        <f>U6/$U$24*100</f>
        <v>3.0136928310047031</v>
      </c>
      <c r="V47" s="285">
        <f>V6/$V$24*100</f>
        <v>3.2577167206512345</v>
      </c>
      <c r="W47" s="285">
        <f>W6/$W$24*100</f>
        <v>3.3648148629336392</v>
      </c>
    </row>
    <row r="48" spans="2:23">
      <c r="B48" s="277" t="s">
        <v>5</v>
      </c>
      <c r="C48" s="288">
        <f t="shared" si="2"/>
        <v>4.1432995560877055</v>
      </c>
      <c r="D48" s="288">
        <f t="shared" si="2"/>
        <v>4.344992631328692</v>
      </c>
      <c r="E48" s="288">
        <f t="shared" si="2"/>
        <v>3.3963727971203186</v>
      </c>
      <c r="F48" s="288">
        <f t="shared" si="2"/>
        <v>2.9352611903278363</v>
      </c>
      <c r="G48" s="288">
        <f t="shared" si="2"/>
        <v>3.3558430697191546</v>
      </c>
      <c r="H48" s="288">
        <f t="shared" si="2"/>
        <v>4.115722115187415</v>
      </c>
      <c r="I48" s="288">
        <f t="shared" si="2"/>
        <v>4.0036024481902102</v>
      </c>
      <c r="J48" s="284">
        <f t="shared" ref="J48:T48" si="4">J7/J$24*100</f>
        <v>2.0808897067349665</v>
      </c>
      <c r="K48" s="284">
        <f t="shared" si="4"/>
        <v>2.2232924989849132</v>
      </c>
      <c r="L48" s="284">
        <f t="shared" si="4"/>
        <v>2.3478633723731845</v>
      </c>
      <c r="M48" s="285">
        <f t="shared" si="4"/>
        <v>2.6238739672497333</v>
      </c>
      <c r="N48" s="285">
        <f t="shared" si="4"/>
        <v>2.2857078540076476</v>
      </c>
      <c r="O48" s="285">
        <f t="shared" si="4"/>
        <v>2.9227777740140959</v>
      </c>
      <c r="P48" s="285">
        <f t="shared" si="4"/>
        <v>2.4993461156922003</v>
      </c>
      <c r="Q48" s="286">
        <f t="shared" si="4"/>
        <v>2.9318465767397734</v>
      </c>
      <c r="R48" s="286">
        <f t="shared" si="4"/>
        <v>3.1758936831943418</v>
      </c>
      <c r="S48" s="287">
        <f t="shared" si="4"/>
        <v>3.0252198560992056</v>
      </c>
      <c r="T48" s="285">
        <f t="shared" si="4"/>
        <v>3.1563049110487462</v>
      </c>
      <c r="U48" s="285">
        <f t="shared" ref="U48:U63" si="5">U7/$U$24*100</f>
        <v>3.2920695548376866</v>
      </c>
      <c r="V48" s="285">
        <f t="shared" ref="V48:V63" si="6">V7/$V$24*100</f>
        <v>3.0737258807765278</v>
      </c>
      <c r="W48" s="285">
        <f t="shared" ref="W48:W63" si="7">W7/$W$24*100</f>
        <v>2.7150558783315573</v>
      </c>
    </row>
    <row r="49" spans="2:23">
      <c r="B49" s="277" t="s">
        <v>6</v>
      </c>
      <c r="C49" s="288">
        <f t="shared" si="2"/>
        <v>3.9406461194957045</v>
      </c>
      <c r="D49" s="288">
        <f t="shared" si="2"/>
        <v>3.6135948151119832</v>
      </c>
      <c r="E49" s="288">
        <f t="shared" si="2"/>
        <v>3.6686274886427088</v>
      </c>
      <c r="F49" s="288">
        <f t="shared" si="2"/>
        <v>3.9276773679440802</v>
      </c>
      <c r="G49" s="288">
        <f t="shared" si="2"/>
        <v>3.6294597494323524</v>
      </c>
      <c r="H49" s="288">
        <f t="shared" si="2"/>
        <v>3.5248223872305124</v>
      </c>
      <c r="I49" s="288">
        <f t="shared" si="2"/>
        <v>3.3781868177351986</v>
      </c>
      <c r="J49" s="284">
        <f t="shared" ref="J49:T49" si="8">J8/J$24*100</f>
        <v>4.6961215103439837</v>
      </c>
      <c r="K49" s="284">
        <f t="shared" si="8"/>
        <v>4.5498744574826375</v>
      </c>
      <c r="L49" s="284">
        <f t="shared" si="8"/>
        <v>3.9263553120363981</v>
      </c>
      <c r="M49" s="285">
        <f t="shared" si="8"/>
        <v>3.8942660748073941</v>
      </c>
      <c r="N49" s="285">
        <f t="shared" si="8"/>
        <v>4.6382701623206684</v>
      </c>
      <c r="O49" s="285">
        <f t="shared" si="8"/>
        <v>4.1404115142289495</v>
      </c>
      <c r="P49" s="285">
        <f t="shared" si="8"/>
        <v>3.3386419428069609</v>
      </c>
      <c r="Q49" s="286">
        <f t="shared" si="8"/>
        <v>3.5962971748217414</v>
      </c>
      <c r="R49" s="286">
        <f t="shared" si="8"/>
        <v>4.5369863468800595</v>
      </c>
      <c r="S49" s="287">
        <f t="shared" si="8"/>
        <v>4.7727265614935428</v>
      </c>
      <c r="T49" s="285">
        <f t="shared" si="8"/>
        <v>3.6935433821218986</v>
      </c>
      <c r="U49" s="285">
        <f t="shared" si="5"/>
        <v>4.0849374119340354</v>
      </c>
      <c r="V49" s="285">
        <f t="shared" si="6"/>
        <v>4.0449479073416876</v>
      </c>
      <c r="W49" s="285">
        <f t="shared" si="7"/>
        <v>3.6868176396151071</v>
      </c>
    </row>
    <row r="50" spans="2:23">
      <c r="B50" s="277" t="s">
        <v>7</v>
      </c>
      <c r="C50" s="288">
        <f t="shared" si="2"/>
        <v>3.2694302429142832</v>
      </c>
      <c r="D50" s="288">
        <f t="shared" si="2"/>
        <v>2.6323205017395122</v>
      </c>
      <c r="E50" s="288">
        <f t="shared" si="2"/>
        <v>2.5541315965270401</v>
      </c>
      <c r="F50" s="288">
        <f t="shared" si="2"/>
        <v>2.7739562151074293</v>
      </c>
      <c r="G50" s="288">
        <f t="shared" si="2"/>
        <v>3.0056647687813944</v>
      </c>
      <c r="H50" s="288">
        <f t="shared" si="2"/>
        <v>2.5357987606306023</v>
      </c>
      <c r="I50" s="288">
        <f t="shared" si="2"/>
        <v>2.2951705333382471</v>
      </c>
      <c r="J50" s="284">
        <f t="shared" ref="J50:T50" si="9">J9/J$24*100</f>
        <v>2.821205196555538</v>
      </c>
      <c r="K50" s="284">
        <f t="shared" si="9"/>
        <v>3.1674634026045032</v>
      </c>
      <c r="L50" s="284">
        <f t="shared" si="9"/>
        <v>2.4848017474375292</v>
      </c>
      <c r="M50" s="285">
        <f t="shared" si="9"/>
        <v>2.6877013010925666</v>
      </c>
      <c r="N50" s="285">
        <f t="shared" si="9"/>
        <v>2.6770940465757453</v>
      </c>
      <c r="O50" s="285">
        <f t="shared" si="9"/>
        <v>2.5499396201894902</v>
      </c>
      <c r="P50" s="285">
        <f t="shared" si="9"/>
        <v>2.7996499317566919</v>
      </c>
      <c r="Q50" s="286">
        <f t="shared" si="9"/>
        <v>3.3973579952289121</v>
      </c>
      <c r="R50" s="286">
        <f t="shared" si="9"/>
        <v>4.144244894949213</v>
      </c>
      <c r="S50" s="287">
        <f t="shared" si="9"/>
        <v>3.4184034156620671</v>
      </c>
      <c r="T50" s="285">
        <f t="shared" si="9"/>
        <v>3.6724808220183327</v>
      </c>
      <c r="U50" s="285">
        <f t="shared" si="5"/>
        <v>2.9038948007308498</v>
      </c>
      <c r="V50" s="285">
        <f t="shared" si="6"/>
        <v>3.0023776011547709</v>
      </c>
      <c r="W50" s="285">
        <f t="shared" si="7"/>
        <v>3.0287923350367714</v>
      </c>
    </row>
    <row r="51" spans="2:23">
      <c r="B51" s="277" t="s">
        <v>8</v>
      </c>
      <c r="C51" s="288">
        <f t="shared" si="2"/>
        <v>5.5659360774374509</v>
      </c>
      <c r="D51" s="288">
        <f t="shared" si="2"/>
        <v>6.115671746163887</v>
      </c>
      <c r="E51" s="288">
        <f t="shared" si="2"/>
        <v>4.7816197464477908</v>
      </c>
      <c r="F51" s="288">
        <f t="shared" si="2"/>
        <v>5.192681652823274</v>
      </c>
      <c r="G51" s="288">
        <f t="shared" si="2"/>
        <v>5.3296311445638533</v>
      </c>
      <c r="H51" s="288">
        <f t="shared" si="2"/>
        <v>4.9448422351245815</v>
      </c>
      <c r="I51" s="288">
        <f t="shared" si="2"/>
        <v>4.144668219976448</v>
      </c>
      <c r="J51" s="284">
        <f t="shared" ref="J51:T51" si="10">J10/J$24*100</f>
        <v>4.6573381653400672</v>
      </c>
      <c r="K51" s="284">
        <f t="shared" si="10"/>
        <v>4.8328964550235245</v>
      </c>
      <c r="L51" s="284">
        <f t="shared" si="10"/>
        <v>4.4958448414870071</v>
      </c>
      <c r="M51" s="285">
        <f t="shared" si="10"/>
        <v>4.1005005871266116</v>
      </c>
      <c r="N51" s="285">
        <f t="shared" si="10"/>
        <v>3.8525809643050226</v>
      </c>
      <c r="O51" s="285">
        <f t="shared" si="10"/>
        <v>3.7969198932376296</v>
      </c>
      <c r="P51" s="285">
        <f t="shared" si="10"/>
        <v>4.478486418980725</v>
      </c>
      <c r="Q51" s="286">
        <f t="shared" si="10"/>
        <v>4.8941736385025241</v>
      </c>
      <c r="R51" s="286">
        <f t="shared" si="10"/>
        <v>5.8642629152215946</v>
      </c>
      <c r="S51" s="287">
        <f t="shared" si="10"/>
        <v>6.1591978883402625</v>
      </c>
      <c r="T51" s="285">
        <f t="shared" si="10"/>
        <v>6.3804976612388336</v>
      </c>
      <c r="U51" s="285">
        <f t="shared" si="5"/>
        <v>5.0017405456183379</v>
      </c>
      <c r="V51" s="285">
        <f t="shared" si="6"/>
        <v>4.7874257284285493</v>
      </c>
      <c r="W51" s="285">
        <f t="shared" si="7"/>
        <v>4.8559019423594192</v>
      </c>
    </row>
    <row r="52" spans="2:23">
      <c r="B52" s="277" t="s">
        <v>9</v>
      </c>
      <c r="C52" s="288">
        <f t="shared" si="2"/>
        <v>9.1127949122836363</v>
      </c>
      <c r="D52" s="288">
        <f t="shared" si="2"/>
        <v>9.3896608661318233</v>
      </c>
      <c r="E52" s="288">
        <f t="shared" si="2"/>
        <v>7.9861260266531247</v>
      </c>
      <c r="F52" s="288">
        <f t="shared" si="2"/>
        <v>7.974211993178197</v>
      </c>
      <c r="G52" s="288">
        <f t="shared" si="2"/>
        <v>8.3004371002890682</v>
      </c>
      <c r="H52" s="288">
        <f t="shared" si="2"/>
        <v>7.6121445850866314</v>
      </c>
      <c r="I52" s="288">
        <f t="shared" si="2"/>
        <v>7.5589960570714672</v>
      </c>
      <c r="J52" s="284">
        <f t="shared" ref="J52:T52" si="11">J11/J$24*100</f>
        <v>10.163019647626321</v>
      </c>
      <c r="K52" s="284">
        <f t="shared" si="11"/>
        <v>7.0414815737415868</v>
      </c>
      <c r="L52" s="284">
        <f t="shared" si="11"/>
        <v>8.7363732305827053</v>
      </c>
      <c r="M52" s="285">
        <f t="shared" si="11"/>
        <v>8.5556503030419524</v>
      </c>
      <c r="N52" s="285">
        <f t="shared" si="11"/>
        <v>7.4258303296543708</v>
      </c>
      <c r="O52" s="285">
        <f t="shared" si="11"/>
        <v>7.9456219086805664</v>
      </c>
      <c r="P52" s="285">
        <f t="shared" si="11"/>
        <v>7.1965277637615097</v>
      </c>
      <c r="Q52" s="286">
        <f t="shared" si="11"/>
        <v>7.311567796371123</v>
      </c>
      <c r="R52" s="286">
        <f t="shared" si="11"/>
        <v>7.8753458636363867</v>
      </c>
      <c r="S52" s="287">
        <f t="shared" si="11"/>
        <v>7.9104500928462924</v>
      </c>
      <c r="T52" s="285">
        <f t="shared" si="11"/>
        <v>9.0037401661465211</v>
      </c>
      <c r="U52" s="285">
        <f t="shared" si="5"/>
        <v>8.858929733290493</v>
      </c>
      <c r="V52" s="285">
        <f t="shared" si="6"/>
        <v>10.294280124882579</v>
      </c>
      <c r="W52" s="285">
        <f t="shared" si="7"/>
        <v>8.8735784597785141</v>
      </c>
    </row>
    <row r="53" spans="2:23">
      <c r="B53" s="277" t="s">
        <v>10</v>
      </c>
      <c r="C53" s="288">
        <f t="shared" si="2"/>
        <v>18.710162153120109</v>
      </c>
      <c r="D53" s="288">
        <f t="shared" si="2"/>
        <v>17.784393045521927</v>
      </c>
      <c r="E53" s="288">
        <f t="shared" si="2"/>
        <v>18.403126256661722</v>
      </c>
      <c r="F53" s="288">
        <f t="shared" si="2"/>
        <v>23.111230295209232</v>
      </c>
      <c r="G53" s="288">
        <f t="shared" si="2"/>
        <v>23.07894684603616</v>
      </c>
      <c r="H53" s="288">
        <f t="shared" si="2"/>
        <v>25.218946167279388</v>
      </c>
      <c r="I53" s="288">
        <f t="shared" si="2"/>
        <v>25.964354563930144</v>
      </c>
      <c r="J53" s="284">
        <f t="shared" ref="J53:T53" si="12">J12/J$24*100</f>
        <v>23.89088289825073</v>
      </c>
      <c r="K53" s="284">
        <f t="shared" si="12"/>
        <v>23.731164425973297</v>
      </c>
      <c r="L53" s="284">
        <f t="shared" si="12"/>
        <v>21.408591558573896</v>
      </c>
      <c r="M53" s="285">
        <f t="shared" si="12"/>
        <v>19.680826222631186</v>
      </c>
      <c r="N53" s="285">
        <f t="shared" si="12"/>
        <v>18.789438374733173</v>
      </c>
      <c r="O53" s="285">
        <f t="shared" si="12"/>
        <v>17.373186112022779</v>
      </c>
      <c r="P53" s="285">
        <f t="shared" si="12"/>
        <v>17.808708547360094</v>
      </c>
      <c r="Q53" s="286">
        <f t="shared" si="12"/>
        <v>17.424213260424057</v>
      </c>
      <c r="R53" s="286">
        <f t="shared" si="12"/>
        <v>16.386672786394325</v>
      </c>
      <c r="S53" s="287">
        <f t="shared" si="12"/>
        <v>16.34268128879015</v>
      </c>
      <c r="T53" s="285">
        <f t="shared" si="12"/>
        <v>16.796269618386592</v>
      </c>
      <c r="U53" s="285">
        <f t="shared" si="5"/>
        <v>15.726551051017527</v>
      </c>
      <c r="V53" s="285">
        <f t="shared" si="6"/>
        <v>14.862404931860942</v>
      </c>
      <c r="W53" s="285">
        <f t="shared" si="7"/>
        <v>17.222659513697089</v>
      </c>
    </row>
    <row r="54" spans="2:23">
      <c r="B54" s="277" t="s">
        <v>11</v>
      </c>
      <c r="C54" s="288">
        <f t="shared" si="2"/>
        <v>5.6122123313195882</v>
      </c>
      <c r="D54" s="288">
        <f t="shared" si="2"/>
        <v>4.8734760323621513</v>
      </c>
      <c r="E54" s="288">
        <f t="shared" si="2"/>
        <v>4.8774734726420865</v>
      </c>
      <c r="F54" s="288">
        <f t="shared" si="2"/>
        <v>4.9187109687867387</v>
      </c>
      <c r="G54" s="288">
        <f t="shared" si="2"/>
        <v>4.4003846697931337</v>
      </c>
      <c r="H54" s="288">
        <f t="shared" si="2"/>
        <v>4.5217165622485425</v>
      </c>
      <c r="I54" s="288">
        <f t="shared" si="2"/>
        <v>4.8978907893542329</v>
      </c>
      <c r="J54" s="284">
        <f t="shared" ref="J54:T54" si="13">J13/J$24*100</f>
        <v>5.9752793725714337</v>
      </c>
      <c r="K54" s="284">
        <f t="shared" si="13"/>
        <v>4.6354053043765298</v>
      </c>
      <c r="L54" s="284">
        <f t="shared" si="13"/>
        <v>6.0348778604278976</v>
      </c>
      <c r="M54" s="285">
        <f t="shared" si="13"/>
        <v>5.9782776214055522</v>
      </c>
      <c r="N54" s="285">
        <f t="shared" si="13"/>
        <v>6.719278508788781</v>
      </c>
      <c r="O54" s="285">
        <f t="shared" si="13"/>
        <v>6.6011403570405358</v>
      </c>
      <c r="P54" s="285">
        <f t="shared" si="13"/>
        <v>6.15794566293469</v>
      </c>
      <c r="Q54" s="286">
        <f t="shared" si="13"/>
        <v>4.8094975021188375</v>
      </c>
      <c r="R54" s="286">
        <f t="shared" si="13"/>
        <v>4.7966452258457926</v>
      </c>
      <c r="S54" s="287">
        <f t="shared" si="13"/>
        <v>5.1330223961818016</v>
      </c>
      <c r="T54" s="285">
        <f t="shared" si="13"/>
        <v>4.9596804936754131</v>
      </c>
      <c r="U54" s="285">
        <f t="shared" si="5"/>
        <v>4.8397626086120296</v>
      </c>
      <c r="V54" s="285">
        <f t="shared" si="6"/>
        <v>4.1944163253599598</v>
      </c>
      <c r="W54" s="285">
        <f t="shared" si="7"/>
        <v>4.420423580334826</v>
      </c>
    </row>
    <row r="55" spans="2:23">
      <c r="B55" s="277" t="s">
        <v>12</v>
      </c>
      <c r="C55" s="288">
        <f t="shared" si="2"/>
        <v>7.971641418327061</v>
      </c>
      <c r="D55" s="288">
        <f t="shared" si="2"/>
        <v>7.3729196071124505</v>
      </c>
      <c r="E55" s="288">
        <f t="shared" si="2"/>
        <v>5.8170172153211315</v>
      </c>
      <c r="F55" s="288">
        <f t="shared" si="2"/>
        <v>6.1464011532610279</v>
      </c>
      <c r="G55" s="288">
        <f t="shared" si="2"/>
        <v>7.1641358405706121</v>
      </c>
      <c r="H55" s="288">
        <f t="shared" si="2"/>
        <v>7.6466639634459721</v>
      </c>
      <c r="I55" s="288">
        <f t="shared" si="2"/>
        <v>6.9745899697016025</v>
      </c>
      <c r="J55" s="284">
        <f t="shared" ref="J55:T56" si="14">J14/J$24*100</f>
        <v>7.2968704771364692</v>
      </c>
      <c r="K55" s="284">
        <f t="shared" si="14"/>
        <v>7.6068178397210211</v>
      </c>
      <c r="L55" s="284">
        <f t="shared" si="14"/>
        <v>7.5410461708676904</v>
      </c>
      <c r="M55" s="285">
        <f t="shared" si="14"/>
        <v>9.05555888178883</v>
      </c>
      <c r="N55" s="285">
        <f t="shared" si="14"/>
        <v>9.7805923394215704</v>
      </c>
      <c r="O55" s="285">
        <f t="shared" si="14"/>
        <v>8.4903613785029624</v>
      </c>
      <c r="P55" s="285">
        <f t="shared" si="14"/>
        <v>7.4304255601269684</v>
      </c>
      <c r="Q55" s="286">
        <f t="shared" si="14"/>
        <v>6.473081622719663</v>
      </c>
      <c r="R55" s="286">
        <f t="shared" si="14"/>
        <v>6.4017880195137575</v>
      </c>
      <c r="S55" s="287">
        <f t="shared" si="14"/>
        <v>6.6590709189847441</v>
      </c>
      <c r="T55" s="285">
        <f t="shared" si="14"/>
        <v>6.7967365652862437</v>
      </c>
      <c r="U55" s="285">
        <f t="shared" si="5"/>
        <v>8.1831301052305676</v>
      </c>
      <c r="V55" s="285">
        <f t="shared" si="6"/>
        <v>8.0883065436741113</v>
      </c>
      <c r="W55" s="285">
        <f t="shared" si="7"/>
        <v>6.7733102430876659</v>
      </c>
    </row>
    <row r="56" spans="2:23">
      <c r="B56" s="277" t="s">
        <v>604</v>
      </c>
      <c r="C56" s="288">
        <f t="shared" si="2"/>
        <v>0</v>
      </c>
      <c r="D56" s="288">
        <f t="shared" si="2"/>
        <v>0</v>
      </c>
      <c r="E56" s="288">
        <f t="shared" si="2"/>
        <v>0</v>
      </c>
      <c r="F56" s="288">
        <f t="shared" si="2"/>
        <v>0</v>
      </c>
      <c r="G56" s="288">
        <f t="shared" si="2"/>
        <v>0</v>
      </c>
      <c r="H56" s="288">
        <f t="shared" si="2"/>
        <v>0</v>
      </c>
      <c r="I56" s="288">
        <f t="shared" si="2"/>
        <v>0</v>
      </c>
      <c r="J56" s="288">
        <f t="shared" si="2"/>
        <v>0</v>
      </c>
      <c r="K56" s="288">
        <f t="shared" si="2"/>
        <v>0</v>
      </c>
      <c r="L56" s="288">
        <f t="shared" si="2"/>
        <v>0</v>
      </c>
      <c r="M56" s="288">
        <f t="shared" si="2"/>
        <v>0</v>
      </c>
      <c r="N56" s="288">
        <f t="shared" si="2"/>
        <v>0</v>
      </c>
      <c r="O56" s="288">
        <f t="shared" si="2"/>
        <v>0</v>
      </c>
      <c r="P56" s="288">
        <f t="shared" si="2"/>
        <v>0</v>
      </c>
      <c r="Q56" s="288">
        <f t="shared" si="2"/>
        <v>0</v>
      </c>
      <c r="R56" s="288">
        <f t="shared" si="2"/>
        <v>0</v>
      </c>
      <c r="S56" s="288">
        <f t="shared" si="14"/>
        <v>0</v>
      </c>
      <c r="T56" s="288">
        <f t="shared" si="14"/>
        <v>0</v>
      </c>
      <c r="U56" s="285">
        <f t="shared" si="5"/>
        <v>2.3246510036791359</v>
      </c>
      <c r="V56" s="285">
        <f t="shared" si="6"/>
        <v>2.4625812094971398</v>
      </c>
      <c r="W56" s="285">
        <f t="shared" si="7"/>
        <v>3.5581531746003119</v>
      </c>
    </row>
    <row r="57" spans="2:23">
      <c r="B57" s="277" t="s">
        <v>13</v>
      </c>
      <c r="C57" s="288">
        <f t="shared" ref="C57:M57" si="15">C16/C$24*100</f>
        <v>13.07330319025805</v>
      </c>
      <c r="D57" s="288">
        <f t="shared" si="15"/>
        <v>14.638853054815911</v>
      </c>
      <c r="E57" s="288">
        <f t="shared" si="15"/>
        <v>14.308739064097137</v>
      </c>
      <c r="F57" s="288">
        <f t="shared" si="15"/>
        <v>15.770647241778157</v>
      </c>
      <c r="G57" s="288">
        <f t="shared" si="15"/>
        <v>14.458742941864561</v>
      </c>
      <c r="H57" s="288">
        <f t="shared" si="15"/>
        <v>12.088967479711542</v>
      </c>
      <c r="I57" s="288">
        <f t="shared" si="15"/>
        <v>12.428556150426934</v>
      </c>
      <c r="J57" s="284">
        <f t="shared" si="15"/>
        <v>11.247774217794086</v>
      </c>
      <c r="K57" s="284">
        <f t="shared" si="15"/>
        <v>12.080074204173242</v>
      </c>
      <c r="L57" s="284">
        <f t="shared" si="15"/>
        <v>13.446465321839282</v>
      </c>
      <c r="M57" s="285">
        <f t="shared" si="15"/>
        <v>15.635494033516794</v>
      </c>
      <c r="N57" s="285">
        <f t="shared" ref="N57:T63" si="16">N16/N$24*100</f>
        <v>15.660698127047167</v>
      </c>
      <c r="O57" s="285">
        <f t="shared" si="16"/>
        <v>14.365131742077134</v>
      </c>
      <c r="P57" s="285">
        <f t="shared" si="16"/>
        <v>12.855571544917414</v>
      </c>
      <c r="Q57" s="286">
        <f t="shared" si="16"/>
        <v>11.274092107469047</v>
      </c>
      <c r="R57" s="286">
        <f t="shared" si="16"/>
        <v>11.173308747032863</v>
      </c>
      <c r="S57" s="287">
        <f t="shared" si="16"/>
        <v>11.389746254853684</v>
      </c>
      <c r="T57" s="285">
        <f t="shared" si="16"/>
        <v>11.02856993097001</v>
      </c>
      <c r="U57" s="285">
        <f t="shared" si="5"/>
        <v>10.184694369942878</v>
      </c>
      <c r="V57" s="285">
        <f t="shared" si="6"/>
        <v>9.9003999590703717</v>
      </c>
      <c r="W57" s="285">
        <f t="shared" si="7"/>
        <v>8.893757331168052</v>
      </c>
    </row>
    <row r="58" spans="2:23">
      <c r="B58" s="277" t="s">
        <v>14</v>
      </c>
      <c r="C58" s="288">
        <f t="shared" ref="C58:M58" si="17">C17/C$24*100</f>
        <v>7.5686315539239741</v>
      </c>
      <c r="D58" s="288">
        <f t="shared" si="17"/>
        <v>6.4018486977284041</v>
      </c>
      <c r="E58" s="288">
        <f t="shared" si="17"/>
        <v>7.4147795348630234</v>
      </c>
      <c r="F58" s="288">
        <f t="shared" si="17"/>
        <v>7.5574570328771546</v>
      </c>
      <c r="G58" s="288">
        <f t="shared" si="17"/>
        <v>6.8170355405062004</v>
      </c>
      <c r="H58" s="288">
        <f t="shared" si="17"/>
        <v>5.8187087570577685</v>
      </c>
      <c r="I58" s="288">
        <f t="shared" si="17"/>
        <v>6.964082509372731</v>
      </c>
      <c r="J58" s="284">
        <f t="shared" si="17"/>
        <v>7.7982254574907914</v>
      </c>
      <c r="K58" s="284">
        <f t="shared" si="17"/>
        <v>7.2674615841447991</v>
      </c>
      <c r="L58" s="284">
        <f t="shared" si="17"/>
        <v>6.7986361025965145</v>
      </c>
      <c r="M58" s="285">
        <f t="shared" si="17"/>
        <v>6.5383933256767985</v>
      </c>
      <c r="N58" s="285">
        <f t="shared" si="16"/>
        <v>6.5268987747839002</v>
      </c>
      <c r="O58" s="285">
        <f t="shared" si="16"/>
        <v>6.1864271619186813</v>
      </c>
      <c r="P58" s="285">
        <f t="shared" si="16"/>
        <v>6.8306810553466475</v>
      </c>
      <c r="Q58" s="286">
        <f t="shared" si="16"/>
        <v>7.3698454623417771</v>
      </c>
      <c r="R58" s="286">
        <f t="shared" si="16"/>
        <v>7.5442948209771039</v>
      </c>
      <c r="S58" s="287">
        <f t="shared" si="16"/>
        <v>7.9807481611622659</v>
      </c>
      <c r="T58" s="285">
        <f t="shared" si="16"/>
        <v>8.6189718195934049</v>
      </c>
      <c r="U58" s="285">
        <f t="shared" si="5"/>
        <v>9.6704706504200022</v>
      </c>
      <c r="V58" s="285">
        <f t="shared" si="6"/>
        <v>9.1452472313441309</v>
      </c>
      <c r="W58" s="285">
        <f t="shared" si="7"/>
        <v>8.1947725014625394</v>
      </c>
    </row>
    <row r="59" spans="2:23">
      <c r="B59" s="277" t="s">
        <v>15</v>
      </c>
      <c r="C59" s="288">
        <f t="shared" ref="C59:M59" si="18">C18/C$24*100</f>
        <v>0</v>
      </c>
      <c r="D59" s="288">
        <f t="shared" si="18"/>
        <v>0</v>
      </c>
      <c r="E59" s="288">
        <f t="shared" si="18"/>
        <v>0</v>
      </c>
      <c r="F59" s="288">
        <f t="shared" si="18"/>
        <v>0</v>
      </c>
      <c r="G59" s="288">
        <f t="shared" si="18"/>
        <v>0</v>
      </c>
      <c r="H59" s="288">
        <f t="shared" si="18"/>
        <v>0</v>
      </c>
      <c r="I59" s="288">
        <f t="shared" si="18"/>
        <v>0</v>
      </c>
      <c r="J59" s="284">
        <f t="shared" si="18"/>
        <v>1.8717612703455455</v>
      </c>
      <c r="K59" s="284">
        <f t="shared" si="18"/>
        <v>3.0195397149539711</v>
      </c>
      <c r="L59" s="284">
        <f t="shared" si="18"/>
        <v>3.2057780395083961</v>
      </c>
      <c r="M59" s="285">
        <f t="shared" si="18"/>
        <v>3.073275053612134</v>
      </c>
      <c r="N59" s="285">
        <f t="shared" si="16"/>
        <v>3.1790656157350266</v>
      </c>
      <c r="O59" s="285">
        <f t="shared" si="16"/>
        <v>3.3158859514688483</v>
      </c>
      <c r="P59" s="285">
        <f t="shared" si="16"/>
        <v>3.988157911365652</v>
      </c>
      <c r="Q59" s="286">
        <f t="shared" si="16"/>
        <v>3.7860910028508283</v>
      </c>
      <c r="R59" s="286">
        <f t="shared" si="16"/>
        <v>3.8846373576317901</v>
      </c>
      <c r="S59" s="287">
        <f t="shared" si="16"/>
        <v>3.5614397504204769</v>
      </c>
      <c r="T59" s="285">
        <f t="shared" si="16"/>
        <v>4.0454625864568854</v>
      </c>
      <c r="U59" s="285">
        <f t="shared" si="5"/>
        <v>3.8278126829970622</v>
      </c>
      <c r="V59" s="285">
        <f t="shared" si="6"/>
        <v>3.6406652397314825</v>
      </c>
      <c r="W59" s="285">
        <f t="shared" si="7"/>
        <v>3.690325354562523</v>
      </c>
    </row>
    <row r="60" spans="2:23">
      <c r="B60" s="277" t="s">
        <v>16</v>
      </c>
      <c r="C60" s="288">
        <f t="shared" ref="C60:M60" si="19">C19/C$24*100</f>
        <v>9.4148253030179845</v>
      </c>
      <c r="D60" s="288">
        <f t="shared" si="19"/>
        <v>9.5402325377900929</v>
      </c>
      <c r="E60" s="288">
        <f t="shared" si="19"/>
        <v>10.48013320627417</v>
      </c>
      <c r="F60" s="288">
        <f t="shared" si="19"/>
        <v>9.3791230180603744</v>
      </c>
      <c r="G60" s="288">
        <f t="shared" si="19"/>
        <v>8.105897550979746</v>
      </c>
      <c r="H60" s="288">
        <f t="shared" si="19"/>
        <v>8.8132123635359019</v>
      </c>
      <c r="I60" s="288">
        <f t="shared" si="19"/>
        <v>9.4072348536238302</v>
      </c>
      <c r="J60" s="284">
        <f t="shared" si="19"/>
        <v>7.7708883157487794</v>
      </c>
      <c r="K60" s="284">
        <f t="shared" si="19"/>
        <v>8.5220250340206789</v>
      </c>
      <c r="L60" s="284">
        <f t="shared" si="19"/>
        <v>8.5997422230223712</v>
      </c>
      <c r="M60" s="285">
        <f t="shared" si="19"/>
        <v>6.882940896055513</v>
      </c>
      <c r="N60" s="285">
        <f t="shared" si="16"/>
        <v>6.8585096614783581</v>
      </c>
      <c r="O60" s="285">
        <f t="shared" si="16"/>
        <v>6.6464528382800117</v>
      </c>
      <c r="P60" s="285">
        <f t="shared" si="16"/>
        <v>8.0024528025628676</v>
      </c>
      <c r="Q60" s="286">
        <f t="shared" si="16"/>
        <v>7.0271293861256092</v>
      </c>
      <c r="R60" s="286">
        <f t="shared" si="16"/>
        <v>6.7336966919690724</v>
      </c>
      <c r="S60" s="287">
        <f t="shared" si="16"/>
        <v>7.0564659367878635</v>
      </c>
      <c r="T60" s="285">
        <f t="shared" si="16"/>
        <v>7.0619356574617225</v>
      </c>
      <c r="U60" s="285">
        <f t="shared" si="5"/>
        <v>8.2065823130872886</v>
      </c>
      <c r="V60" s="285">
        <f t="shared" si="6"/>
        <v>7.5878084108462307</v>
      </c>
      <c r="W60" s="285">
        <f t="shared" si="7"/>
        <v>7.9692061478893432</v>
      </c>
    </row>
    <row r="61" spans="2:23">
      <c r="B61" s="277" t="s">
        <v>83</v>
      </c>
      <c r="C61" s="284">
        <f t="shared" ref="C61:M61" si="20">C20/C$24*100</f>
        <v>3.0550687697219887</v>
      </c>
      <c r="D61" s="284">
        <f t="shared" si="20"/>
        <v>2.6587376273183425</v>
      </c>
      <c r="E61" s="284">
        <f t="shared" si="20"/>
        <v>2.7885061530314612</v>
      </c>
      <c r="F61" s="284">
        <f t="shared" si="20"/>
        <v>2.585311640701776</v>
      </c>
      <c r="G61" s="284">
        <f t="shared" si="20"/>
        <v>2.2489555247099995</v>
      </c>
      <c r="H61" s="284">
        <f t="shared" si="20"/>
        <v>2.5490628563657447</v>
      </c>
      <c r="I61" s="284">
        <f t="shared" si="20"/>
        <v>2.4224993065068379</v>
      </c>
      <c r="J61" s="284">
        <f t="shared" si="20"/>
        <v>2.2298076909450018</v>
      </c>
      <c r="K61" s="284">
        <f t="shared" si="20"/>
        <v>2.7818775234156048</v>
      </c>
      <c r="L61" s="284">
        <f t="shared" si="20"/>
        <v>2.0752736378168284</v>
      </c>
      <c r="M61" s="285">
        <f t="shared" si="20"/>
        <v>2.1483579781589488</v>
      </c>
      <c r="N61" s="285">
        <f t="shared" si="16"/>
        <v>2.3717953725438568</v>
      </c>
      <c r="O61" s="285">
        <f t="shared" si="16"/>
        <v>2.5290514841791936</v>
      </c>
      <c r="P61" s="285">
        <f t="shared" si="16"/>
        <v>2.6590950630846075</v>
      </c>
      <c r="Q61" s="286">
        <f t="shared" si="16"/>
        <v>2.9313326467701226</v>
      </c>
      <c r="R61" s="286">
        <f t="shared" si="16"/>
        <v>3.1457654837918798</v>
      </c>
      <c r="S61" s="287">
        <f t="shared" si="16"/>
        <v>3.4724121416958846</v>
      </c>
      <c r="T61" s="285">
        <f t="shared" si="16"/>
        <v>2.6317999157012202</v>
      </c>
      <c r="U61" s="285">
        <f t="shared" si="5"/>
        <v>2.5341557559079031</v>
      </c>
      <c r="V61" s="285">
        <f t="shared" si="6"/>
        <v>2.8295612464987312</v>
      </c>
      <c r="W61" s="285">
        <f t="shared" si="7"/>
        <v>2.403412315960376</v>
      </c>
    </row>
    <row r="62" spans="2:23">
      <c r="B62" s="277" t="s">
        <v>18</v>
      </c>
      <c r="C62" s="284">
        <f t="shared" ref="C62:M62" si="21">C21/C$24*100</f>
        <v>3.1515491608287616</v>
      </c>
      <c r="D62" s="284">
        <f t="shared" si="21"/>
        <v>3.33983328682924</v>
      </c>
      <c r="E62" s="284">
        <f t="shared" si="21"/>
        <v>2.5385932321092137</v>
      </c>
      <c r="F62" s="284">
        <f t="shared" si="21"/>
        <v>2.4554423279496693</v>
      </c>
      <c r="G62" s="284">
        <f t="shared" si="21"/>
        <v>2.3875944644234877</v>
      </c>
      <c r="H62" s="284">
        <f t="shared" si="21"/>
        <v>2.1994920861217619</v>
      </c>
      <c r="I62" s="284">
        <f t="shared" si="21"/>
        <v>2.890980731102728</v>
      </c>
      <c r="J62" s="284">
        <f t="shared" si="21"/>
        <v>2.5707574915394735</v>
      </c>
      <c r="K62" s="284">
        <f t="shared" si="21"/>
        <v>2.47378221255103</v>
      </c>
      <c r="L62" s="284">
        <f t="shared" si="21"/>
        <v>2.6859334618542214</v>
      </c>
      <c r="M62" s="285">
        <f t="shared" si="21"/>
        <v>2.1423704690964462</v>
      </c>
      <c r="N62" s="285">
        <f t="shared" si="16"/>
        <v>2.3339709587812267</v>
      </c>
      <c r="O62" s="285">
        <f t="shared" si="16"/>
        <v>2.5921227114630985</v>
      </c>
      <c r="P62" s="285">
        <f t="shared" si="16"/>
        <v>2.5899418529736358</v>
      </c>
      <c r="Q62" s="286">
        <f t="shared" si="16"/>
        <v>2.8684160097493923</v>
      </c>
      <c r="R62" s="286">
        <f t="shared" si="16"/>
        <v>3.3431276083576842</v>
      </c>
      <c r="S62" s="287">
        <f t="shared" si="16"/>
        <v>2.9638367690512757</v>
      </c>
      <c r="T62" s="285">
        <f t="shared" si="16"/>
        <v>3.1596911692925196</v>
      </c>
      <c r="U62" s="285">
        <f t="shared" si="5"/>
        <v>2.8998616852707366</v>
      </c>
      <c r="V62" s="285">
        <f t="shared" si="6"/>
        <v>2.6602319201536035</v>
      </c>
      <c r="W62" s="285">
        <f t="shared" si="7"/>
        <v>2.6545449454474754</v>
      </c>
    </row>
    <row r="63" spans="2:23">
      <c r="B63" s="277" t="s">
        <v>19</v>
      </c>
      <c r="C63" s="284">
        <f t="shared" ref="C63:M63" si="22">C22/C$24*100</f>
        <v>5.4104992112637111</v>
      </c>
      <c r="D63" s="284">
        <f t="shared" si="22"/>
        <v>7.2934655500455925</v>
      </c>
      <c r="E63" s="284">
        <f t="shared" si="22"/>
        <v>10.984754209609074</v>
      </c>
      <c r="F63" s="284">
        <f t="shared" si="22"/>
        <v>5.2718879019950551</v>
      </c>
      <c r="G63" s="284">
        <f t="shared" si="22"/>
        <v>7.7172707883302767</v>
      </c>
      <c r="H63" s="284">
        <f t="shared" si="22"/>
        <v>8.4098996809736377</v>
      </c>
      <c r="I63" s="284">
        <f t="shared" si="22"/>
        <v>6.6691870496693992</v>
      </c>
      <c r="J63" s="284">
        <f t="shared" si="22"/>
        <v>3.7446765159509114</v>
      </c>
      <c r="K63" s="284">
        <f t="shared" si="22"/>
        <v>4.2630429420941818</v>
      </c>
      <c r="L63" s="284">
        <f t="shared" si="22"/>
        <v>4.6869737657796096</v>
      </c>
      <c r="M63" s="285">
        <f t="shared" si="22"/>
        <v>4.8041817233905348</v>
      </c>
      <c r="N63" s="285">
        <f t="shared" si="16"/>
        <v>4.8916325275955232</v>
      </c>
      <c r="O63" s="285">
        <f t="shared" si="16"/>
        <v>8.6607509344114071</v>
      </c>
      <c r="P63" s="285">
        <f t="shared" si="16"/>
        <v>9.1187246707197431</v>
      </c>
      <c r="Q63" s="286">
        <f t="shared" si="16"/>
        <v>11.429664055667303</v>
      </c>
      <c r="R63" s="286">
        <f t="shared" si="16"/>
        <v>7.3178034896027881</v>
      </c>
      <c r="S63" s="287">
        <f t="shared" si="16"/>
        <v>6.7728731602810299</v>
      </c>
      <c r="T63" s="285">
        <f t="shared" si="16"/>
        <v>6.3327408415693496</v>
      </c>
      <c r="U63" s="285">
        <f t="shared" si="5"/>
        <v>4.4470628964187622</v>
      </c>
      <c r="V63" s="285">
        <f t="shared" si="6"/>
        <v>6.16790301872794</v>
      </c>
      <c r="W63" s="285">
        <f t="shared" si="7"/>
        <v>7.6944737737348055</v>
      </c>
    </row>
    <row r="64" spans="2:23">
      <c r="B64" s="277"/>
      <c r="C64" s="282"/>
      <c r="D64" s="282"/>
      <c r="E64" s="282"/>
      <c r="F64" s="283"/>
      <c r="G64" s="283"/>
      <c r="H64" s="283"/>
      <c r="I64" s="283"/>
      <c r="J64" s="283"/>
      <c r="K64" s="283"/>
      <c r="L64" s="283"/>
      <c r="M64" s="278"/>
      <c r="N64" s="278"/>
      <c r="O64" s="278"/>
      <c r="P64" s="279"/>
      <c r="Q64" s="280"/>
      <c r="R64" s="280"/>
      <c r="S64" s="281"/>
      <c r="T64" s="279"/>
    </row>
    <row r="65" spans="2:23" s="17" customFormat="1">
      <c r="B65" s="294" t="s">
        <v>20</v>
      </c>
      <c r="C65" s="486">
        <f>SUM(C47:C63)</f>
        <v>100.00000000000001</v>
      </c>
      <c r="D65" s="486">
        <f t="shared" ref="D65:N65" si="23">SUM(D47:D63)</f>
        <v>100</v>
      </c>
      <c r="E65" s="486">
        <f t="shared" si="23"/>
        <v>100.00000000000001</v>
      </c>
      <c r="F65" s="486">
        <f t="shared" si="23"/>
        <v>100</v>
      </c>
      <c r="G65" s="486">
        <f t="shared" si="23"/>
        <v>100</v>
      </c>
      <c r="H65" s="486">
        <f t="shared" si="23"/>
        <v>100</v>
      </c>
      <c r="I65" s="486">
        <f t="shared" si="23"/>
        <v>100.00000000000003</v>
      </c>
      <c r="J65" s="486">
        <f t="shared" si="23"/>
        <v>100</v>
      </c>
      <c r="K65" s="486">
        <f t="shared" si="23"/>
        <v>100.00000000000001</v>
      </c>
      <c r="L65" s="486">
        <f t="shared" si="23"/>
        <v>100.00000000000001</v>
      </c>
      <c r="M65" s="486">
        <f t="shared" si="23"/>
        <v>100</v>
      </c>
      <c r="N65" s="486">
        <f t="shared" si="23"/>
        <v>100</v>
      </c>
      <c r="O65" s="486">
        <f t="shared" ref="O65:U65" si="24">SUM(O47:O63)</f>
        <v>100.00000000000001</v>
      </c>
      <c r="P65" s="486">
        <f t="shared" si="24"/>
        <v>100</v>
      </c>
      <c r="Q65" s="486">
        <f t="shared" si="24"/>
        <v>99.999999999999986</v>
      </c>
      <c r="R65" s="486">
        <f t="shared" si="24"/>
        <v>100</v>
      </c>
      <c r="S65" s="486">
        <f t="shared" si="24"/>
        <v>99.999999999999972</v>
      </c>
      <c r="T65" s="486">
        <f t="shared" si="24"/>
        <v>100.00000000000001</v>
      </c>
      <c r="U65" s="486">
        <f t="shared" si="24"/>
        <v>99.999999999999986</v>
      </c>
      <c r="V65" s="486">
        <f t="shared" ref="V65:W65" si="25">SUM(V47:V63)</f>
        <v>100</v>
      </c>
      <c r="W65" s="487">
        <f t="shared" si="25"/>
        <v>100</v>
      </c>
    </row>
    <row r="66" spans="2:23">
      <c r="B66" s="9" t="s">
        <v>828</v>
      </c>
      <c r="C66" s="5"/>
      <c r="D66" s="5"/>
      <c r="E66" s="19"/>
      <c r="F66" s="19"/>
      <c r="G66" s="19"/>
      <c r="H66" s="19"/>
      <c r="I66" s="19"/>
      <c r="J66" s="19"/>
    </row>
    <row r="67" spans="2:23">
      <c r="B67" s="10"/>
      <c r="C67" s="5"/>
      <c r="D67" s="5"/>
      <c r="E67" s="19"/>
      <c r="F67" s="19"/>
      <c r="G67" s="19"/>
      <c r="H67" s="19"/>
      <c r="I67" s="19"/>
      <c r="J67" s="19"/>
    </row>
    <row r="68" spans="2:23">
      <c r="B68" s="19"/>
      <c r="C68" s="5"/>
      <c r="D68" s="5"/>
      <c r="E68" s="19"/>
      <c r="F68" s="19"/>
      <c r="G68" s="19"/>
      <c r="H68" s="19"/>
      <c r="I68" s="19"/>
      <c r="J68" s="19"/>
    </row>
    <row r="69" spans="2:23">
      <c r="B69" s="19"/>
      <c r="C69" s="5"/>
      <c r="D69" s="5"/>
      <c r="E69" s="19"/>
      <c r="F69" s="19"/>
      <c r="G69" s="19"/>
      <c r="H69" s="19"/>
      <c r="I69" s="19"/>
      <c r="J69" s="19"/>
    </row>
    <row r="70" spans="2:23">
      <c r="B70" s="19"/>
      <c r="C70" s="5"/>
      <c r="D70" s="5"/>
      <c r="E70" s="19"/>
      <c r="F70" s="19"/>
      <c r="G70" s="19"/>
      <c r="H70" s="19"/>
      <c r="I70" s="19"/>
      <c r="J70" s="19"/>
    </row>
    <row r="71" spans="2:23">
      <c r="B71" s="22"/>
      <c r="C71" s="22"/>
      <c r="J71"/>
      <c r="K71" s="23"/>
      <c r="L71"/>
    </row>
    <row r="72" spans="2:23">
      <c r="B72" s="14" t="s">
        <v>30</v>
      </c>
      <c r="C72" s="15"/>
      <c r="D72" s="11"/>
      <c r="E72" s="11"/>
      <c r="F72" s="11"/>
      <c r="G72" s="11"/>
      <c r="H72" s="11"/>
      <c r="I72" s="11"/>
      <c r="J72" s="20"/>
    </row>
    <row r="73" spans="2:23">
      <c r="B73" s="295" t="s">
        <v>36</v>
      </c>
      <c r="C73" s="295"/>
      <c r="D73" s="295"/>
      <c r="E73" s="295"/>
      <c r="F73" s="11"/>
      <c r="G73" s="11"/>
      <c r="H73" s="11"/>
      <c r="I73" s="11"/>
      <c r="J73" s="20"/>
      <c r="O73"/>
    </row>
    <row r="74" spans="2:23">
      <c r="B74" s="1" t="s">
        <v>789</v>
      </c>
      <c r="C74" s="15"/>
      <c r="D74" s="11"/>
      <c r="E74" s="11"/>
      <c r="F74" s="11"/>
      <c r="G74" s="11"/>
      <c r="H74" s="11"/>
      <c r="I74" s="11"/>
      <c r="J74" s="20"/>
      <c r="N74" s="104"/>
      <c r="O74" s="108" t="s">
        <v>182</v>
      </c>
    </row>
    <row r="75" spans="2:23">
      <c r="B75" s="11" t="s">
        <v>788</v>
      </c>
      <c r="C75" s="11"/>
      <c r="D75" s="11"/>
      <c r="E75" s="11"/>
      <c r="G75" s="11"/>
      <c r="H75" s="11"/>
      <c r="I75" s="11"/>
      <c r="J75" s="20"/>
      <c r="O75"/>
    </row>
    <row r="76" spans="2:23">
      <c r="B76" s="290" t="s">
        <v>2</v>
      </c>
      <c r="C76" s="291">
        <v>2001</v>
      </c>
      <c r="D76" s="291">
        <v>2002</v>
      </c>
      <c r="E76" s="291">
        <v>2003</v>
      </c>
      <c r="F76" s="291">
        <v>2004</v>
      </c>
      <c r="G76" s="291">
        <v>2005</v>
      </c>
      <c r="H76" s="291">
        <v>2006</v>
      </c>
      <c r="I76" s="291">
        <v>2007</v>
      </c>
      <c r="J76" s="291">
        <v>2008</v>
      </c>
      <c r="K76" s="291">
        <v>2009</v>
      </c>
      <c r="L76" s="291">
        <v>2010</v>
      </c>
      <c r="M76" s="291">
        <v>2011</v>
      </c>
      <c r="N76" s="292">
        <v>2012</v>
      </c>
      <c r="O76" s="292">
        <v>2013</v>
      </c>
      <c r="P76" s="292">
        <v>2014</v>
      </c>
      <c r="Q76" s="292">
        <v>2015</v>
      </c>
      <c r="R76" s="292">
        <v>2016</v>
      </c>
      <c r="S76" s="292">
        <v>2017</v>
      </c>
      <c r="T76" s="292">
        <v>2018</v>
      </c>
      <c r="U76" s="292">
        <v>2019</v>
      </c>
      <c r="V76" s="292">
        <v>2020</v>
      </c>
      <c r="W76" s="293">
        <v>2021</v>
      </c>
    </row>
    <row r="77" spans="2:23">
      <c r="B77" s="277" t="s">
        <v>3</v>
      </c>
      <c r="C77" s="438" t="s">
        <v>4</v>
      </c>
      <c r="D77" s="438" t="s">
        <v>4</v>
      </c>
      <c r="E77" s="438" t="s">
        <v>4</v>
      </c>
      <c r="F77" s="438" t="s">
        <v>4</v>
      </c>
      <c r="G77" s="438" t="s">
        <v>4</v>
      </c>
      <c r="H77" s="438" t="s">
        <v>4</v>
      </c>
      <c r="I77" s="438" t="s">
        <v>4</v>
      </c>
      <c r="J77" s="284">
        <f>(J6/'Población e ICE'!K5)*1000000</f>
        <v>373.4281630216808</v>
      </c>
      <c r="K77" s="284">
        <f>(K6/'Población e ICE'!L5)*1000000</f>
        <v>669.1750080838483</v>
      </c>
      <c r="L77" s="284">
        <f>(L6/'Población e ICE'!M5)*1000000</f>
        <v>538.13116300859701</v>
      </c>
      <c r="M77" s="284">
        <f>(M6/'Población e ICE'!N5)*1000000</f>
        <v>851.28157789349029</v>
      </c>
      <c r="N77" s="284">
        <f>(N6/'Población e ICE'!O5)*1000000</f>
        <v>726.30480183060058</v>
      </c>
      <c r="O77" s="284">
        <f>(O6/'Población e ICE'!P5)*1000000</f>
        <v>711.65462465880807</v>
      </c>
      <c r="P77" s="284">
        <f>(P6/'Población e ICE'!Q5)*1000000</f>
        <v>827.62887193940549</v>
      </c>
      <c r="Q77" s="284">
        <f>(Q6/'Población e ICE'!R5)*1000000</f>
        <v>1054.2260068364997</v>
      </c>
      <c r="R77" s="284">
        <f>(R6/'Población e ICE'!S5)*1000000</f>
        <v>1539.3976009789351</v>
      </c>
      <c r="S77" s="284">
        <f>(S6/'Población e ICE'!T5)*1000000</f>
        <v>1345.6039019286995</v>
      </c>
      <c r="T77" s="284">
        <f>(T6/'Población e ICE'!U5)*1000000</f>
        <v>952.26680539536596</v>
      </c>
      <c r="U77" s="284">
        <f>(U6/'Población e ICE'!V5)*1000000</f>
        <v>1180.4435943841668</v>
      </c>
      <c r="V77" s="284">
        <f>(V6/'Población e ICE'!W5)*1000000</f>
        <v>1155.1631989423138</v>
      </c>
      <c r="W77" s="284">
        <f>(W6/'Población e ICE'!X5)*1000000</f>
        <v>1296.4099414635011</v>
      </c>
    </row>
    <row r="78" spans="2:23">
      <c r="B78" s="277" t="s">
        <v>5</v>
      </c>
      <c r="C78" s="288">
        <f>(C7/'Población e ICE'!D6)*1000000</f>
        <v>426.33184416479111</v>
      </c>
      <c r="D78" s="288">
        <f>(D7/'Población e ICE'!E6)*1000000</f>
        <v>459.56351687015115</v>
      </c>
      <c r="E78" s="288">
        <f>(E7/'Población e ICE'!F6)*1000000</f>
        <v>352.73833645404272</v>
      </c>
      <c r="F78" s="288">
        <f>(F7/'Población e ICE'!G6)*1000000</f>
        <v>319.01751640599963</v>
      </c>
      <c r="G78" s="288">
        <f>(G7/'Población e ICE'!H6)*1000000</f>
        <v>376.05897777016457</v>
      </c>
      <c r="H78" s="288">
        <f>(H7/'Población e ICE'!I6)*1000000</f>
        <v>470.87359835742524</v>
      </c>
      <c r="I78" s="288">
        <f>(I7/'Población e ICE'!J6)*1000000</f>
        <v>508.94190533551517</v>
      </c>
      <c r="J78" s="284">
        <f>(J7/'Población e ICE'!K6)*1000000</f>
        <v>488.00440049548018</v>
      </c>
      <c r="K78" s="284">
        <f>(K7/'Población e ICE'!L6)*1000000</f>
        <v>608.16378580502783</v>
      </c>
      <c r="L78" s="284">
        <f>(L7/'Población e ICE'!M6)*1000000</f>
        <v>605.92930425528323</v>
      </c>
      <c r="M78" s="284">
        <f>(M7/'Población e ICE'!N6)*1000000</f>
        <v>737.86545273745571</v>
      </c>
      <c r="N78" s="284">
        <f>(N7/'Población e ICE'!O6)*1000000</f>
        <v>595.77432148128833</v>
      </c>
      <c r="O78" s="284">
        <f>(O7/'Población e ICE'!P6)*1000000</f>
        <v>789.21840022095205</v>
      </c>
      <c r="P78" s="284">
        <f>(P7/'Población e ICE'!Q6)*1000000</f>
        <v>652.75612732737818</v>
      </c>
      <c r="Q78" s="284">
        <f>(Q7/'Población e ICE'!R6)*1000000</f>
        <v>878.19447815510466</v>
      </c>
      <c r="R78" s="284">
        <f>(R7/'Población e ICE'!S6)*1000000</f>
        <v>929.17724334967784</v>
      </c>
      <c r="S78" s="284">
        <f>(S7/'Población e ICE'!T6)*1000000</f>
        <v>834.15566266254416</v>
      </c>
      <c r="T78" s="284">
        <f>(T7/'Población e ICE'!U6)*1000000</f>
        <v>769.62948105732119</v>
      </c>
      <c r="U78" s="284">
        <f>(U7/'Población e ICE'!V6)*1000000</f>
        <v>863.49491634867127</v>
      </c>
      <c r="V78" s="284">
        <f>(V7/'Población e ICE'!W6)*1000000</f>
        <v>717.86691514517179</v>
      </c>
      <c r="W78" s="284">
        <f>(W7/'Población e ICE'!X6)*1000000</f>
        <v>682.94675382269065</v>
      </c>
    </row>
    <row r="79" spans="2:23">
      <c r="B79" s="277" t="s">
        <v>6</v>
      </c>
      <c r="C79" s="288">
        <f>(C8/'Población e ICE'!D7)*1000000</f>
        <v>351.50915313076501</v>
      </c>
      <c r="D79" s="288">
        <f>(D8/'Población e ICE'!E7)*1000000</f>
        <v>335.79188761906471</v>
      </c>
      <c r="E79" s="288">
        <f>(E8/'Población e ICE'!F7)*1000000</f>
        <v>335.41736407828796</v>
      </c>
      <c r="F79" s="288">
        <f>(F8/'Población e ICE'!G7)*1000000</f>
        <v>377.046122875268</v>
      </c>
      <c r="G79" s="288">
        <f>(G8/'Población e ICE'!H7)*1000000</f>
        <v>360.55008641810383</v>
      </c>
      <c r="H79" s="288">
        <f>(H8/'Población e ICE'!I7)*1000000</f>
        <v>358.90151080726662</v>
      </c>
      <c r="I79" s="288">
        <f>(I8/'Población e ICE'!J7)*1000000</f>
        <v>383.5822180822604</v>
      </c>
      <c r="J79" s="284">
        <f>(J8/'Población e ICE'!K7)*1000000</f>
        <v>566.49662996278494</v>
      </c>
      <c r="K79" s="284">
        <f>(K8/'Población e ICE'!L7)*1000000</f>
        <v>645.7397563959106</v>
      </c>
      <c r="L79" s="284">
        <f>(L8/'Población e ICE'!M7)*1000000</f>
        <v>530.08808356371242</v>
      </c>
      <c r="M79" s="284">
        <f>(M8/'Población e ICE'!N7)*1000000</f>
        <v>578.26099324828101</v>
      </c>
      <c r="N79" s="284">
        <f>(N8/'Población e ICE'!O7)*1000000</f>
        <v>644.60078619862327</v>
      </c>
      <c r="O79" s="284">
        <f>(O8/'Población e ICE'!P7)*1000000</f>
        <v>599.92848713879312</v>
      </c>
      <c r="P79" s="284">
        <f>(P8/'Población e ICE'!Q7)*1000000</f>
        <v>470.49668614331733</v>
      </c>
      <c r="Q79" s="284">
        <f>(Q8/'Población e ICE'!R7)*1000000</f>
        <v>584.87571947308163</v>
      </c>
      <c r="R79" s="284">
        <f>(R8/'Población e ICE'!S7)*1000000</f>
        <v>724.36286544847053</v>
      </c>
      <c r="S79" s="284">
        <f>(S8/'Población e ICE'!T7)*1000000</f>
        <v>721.71499065711907</v>
      </c>
      <c r="T79" s="284">
        <f>(T8/'Población e ICE'!U7)*1000000</f>
        <v>495.59437210466604</v>
      </c>
      <c r="U79" s="284">
        <f>(U8/'Población e ICE'!V7)*1000000</f>
        <v>591.22061697977256</v>
      </c>
      <c r="V79" s="284">
        <f>(V8/'Población e ICE'!W7)*1000000</f>
        <v>522.65917304851871</v>
      </c>
      <c r="W79" s="284">
        <f>(W8/'Población e ICE'!X7)*1000000</f>
        <v>515.47045610443274</v>
      </c>
    </row>
    <row r="80" spans="2:23">
      <c r="B80" s="277" t="s">
        <v>7</v>
      </c>
      <c r="C80" s="288">
        <f>(C9/'Población e ICE'!D8)*1000000</f>
        <v>570.36070931918891</v>
      </c>
      <c r="D80" s="288">
        <f>(D9/'Población e ICE'!E8)*1000000</f>
        <v>465.94529601754931</v>
      </c>
      <c r="E80" s="288">
        <f>(E9/'Población e ICE'!F8)*1000000</f>
        <v>446.85310407448179</v>
      </c>
      <c r="F80" s="288">
        <f>(F9/'Población e ICE'!G8)*1000000</f>
        <v>512.12713999880577</v>
      </c>
      <c r="G80" s="288">
        <f>(G9/'Población e ICE'!H8)*1000000</f>
        <v>576.8738013580097</v>
      </c>
      <c r="H80" s="288">
        <f>(H9/'Población e ICE'!I8)*1000000</f>
        <v>500.78050659523302</v>
      </c>
      <c r="I80" s="288">
        <f>(I9/'Población e ICE'!J8)*1000000</f>
        <v>507.43293833537069</v>
      </c>
      <c r="J80" s="284">
        <f>(J9/'Población e ICE'!K8)*1000000</f>
        <v>665.36733663186635</v>
      </c>
      <c r="K80" s="284">
        <f>(K9/'Población e ICE'!L8)*1000000</f>
        <v>881.7669301253851</v>
      </c>
      <c r="L80" s="284">
        <f>(L9/'Población e ICE'!M8)*1000000</f>
        <v>659.91625113753105</v>
      </c>
      <c r="M80" s="284">
        <f>(M9/'Población e ICE'!N8)*1000000</f>
        <v>787.53361380460126</v>
      </c>
      <c r="N80" s="284">
        <f>(N9/'Población e ICE'!O8)*1000000</f>
        <v>736.77366003960208</v>
      </c>
      <c r="O80" s="284">
        <f>(O9/'Población e ICE'!P8)*1000000</f>
        <v>735.52503544807644</v>
      </c>
      <c r="P80" s="284">
        <f>(P9/'Población e ICE'!Q8)*1000000</f>
        <v>790.48845025547314</v>
      </c>
      <c r="Q80" s="284">
        <f>(Q9/'Población e ICE'!R8)*1000000</f>
        <v>1113.7842260663574</v>
      </c>
      <c r="R80" s="284">
        <f>(R9/'Población e ICE'!S8)*1000000</f>
        <v>1342.6509361501855</v>
      </c>
      <c r="S80" s="284">
        <f>(S9/'Población e ICE'!T8)*1000000</f>
        <v>1058.7708590193624</v>
      </c>
      <c r="T80" s="284">
        <f>(T9/'Población e ICE'!U8)*1000000</f>
        <v>1032.5217986651357</v>
      </c>
      <c r="U80" s="284">
        <f>(U9/'Población e ICE'!V8)*1000000</f>
        <v>902.60657820824997</v>
      </c>
      <c r="V80" s="284">
        <f>(V9/'Población e ICE'!W8)*1000000</f>
        <v>852.85705949388625</v>
      </c>
      <c r="W80" s="284">
        <f>(W9/'Población e ICE'!X8)*1000000</f>
        <v>940.8897996149899</v>
      </c>
    </row>
    <row r="81" spans="2:23">
      <c r="B81" s="277" t="s">
        <v>8</v>
      </c>
      <c r="C81" s="288">
        <f>(C10/'Población e ICE'!D9)*1000000</f>
        <v>407.15651859351112</v>
      </c>
      <c r="D81" s="288">
        <f>(D10/'Población e ICE'!E9)*1000000</f>
        <v>454.59173562599</v>
      </c>
      <c r="E81" s="288">
        <f>(E10/'Población e ICE'!F9)*1000000</f>
        <v>349.87481291810576</v>
      </c>
      <c r="F81" s="288">
        <f>(F10/'Población e ICE'!G9)*1000000</f>
        <v>399.04265883330652</v>
      </c>
      <c r="G81" s="288">
        <f>(G10/'Población e ICE'!H9)*1000000</f>
        <v>423.68421908700543</v>
      </c>
      <c r="H81" s="288">
        <f>(H10/'Población e ICE'!I9)*1000000</f>
        <v>402.61609215981514</v>
      </c>
      <c r="I81" s="288">
        <f>(I10/'Población e ICE'!J9)*1000000</f>
        <v>376.26412193044126</v>
      </c>
      <c r="J81" s="284">
        <f>(J10/'Población e ICE'!K9)*1000000</f>
        <v>448.90544478711104</v>
      </c>
      <c r="K81" s="284">
        <f>(K10/'Población e ICE'!L9)*1000000</f>
        <v>546.98839089725016</v>
      </c>
      <c r="L81" s="284">
        <f>(L10/'Población e ICE'!M9)*1000000</f>
        <v>482.831061085523</v>
      </c>
      <c r="M81" s="284">
        <f>(M10/'Población e ICE'!N9)*1000000</f>
        <v>483.12347955114819</v>
      </c>
      <c r="N81" s="284">
        <f>(N10/'Población e ICE'!O9)*1000000</f>
        <v>423.48089024084516</v>
      </c>
      <c r="O81" s="284">
        <f>(O10/'Población e ICE'!P9)*1000000</f>
        <v>434.39856824838978</v>
      </c>
      <c r="P81" s="284">
        <f>(P10/'Población e ICE'!Q9)*1000000</f>
        <v>498.06015412292669</v>
      </c>
      <c r="Q81" s="284">
        <f>(Q10/'Población e ICE'!R9)*1000000</f>
        <v>626.82173975373519</v>
      </c>
      <c r="R81" s="284">
        <f>(R10/'Población e ICE'!S9)*1000000</f>
        <v>736.28953418661752</v>
      </c>
      <c r="S81" s="284">
        <f>(S10/'Población e ICE'!T9)*1000000</f>
        <v>732.66287193802998</v>
      </c>
      <c r="T81" s="284">
        <f>(T10/'Población e ICE'!U9)*1000000</f>
        <v>684.10709632485271</v>
      </c>
      <c r="U81" s="284">
        <f>(U10/'Población e ICE'!V9)*1000000</f>
        <v>588.98011539356605</v>
      </c>
      <c r="V81" s="284">
        <f>(V10/'Población e ICE'!W9)*1000000</f>
        <v>511.87745727311045</v>
      </c>
      <c r="W81" s="284">
        <f>(W10/'Población e ICE'!X9)*1000000</f>
        <v>563.38030489631819</v>
      </c>
    </row>
    <row r="82" spans="2:23">
      <c r="B82" s="277" t="s">
        <v>9</v>
      </c>
      <c r="C82" s="288">
        <f>(C11/'Población e ICE'!D10)*1000000</f>
        <v>263.44508012508084</v>
      </c>
      <c r="D82" s="288">
        <f>(D11/'Población e ICE'!E10)*1000000</f>
        <v>274.61607669777641</v>
      </c>
      <c r="E82" s="288">
        <f>(E11/'Población e ICE'!F10)*1000000</f>
        <v>230.47220087895093</v>
      </c>
      <c r="F82" s="288">
        <f>(F11/'Población e ICE'!G10)*1000000</f>
        <v>242.35535501262439</v>
      </c>
      <c r="G82" s="288">
        <f>(G11/'Población e ICE'!H10)*1000000</f>
        <v>261.77048647162468</v>
      </c>
      <c r="H82" s="288">
        <f>(H11/'Población e ICE'!I10)*1000000</f>
        <v>246.72721162100547</v>
      </c>
      <c r="I82" s="288">
        <f>(I11/'Población e ICE'!J10)*1000000</f>
        <v>274.09046319299927</v>
      </c>
      <c r="J82" s="284">
        <f>(J11/'Población e ICE'!K10)*1000000</f>
        <v>392.76816340951228</v>
      </c>
      <c r="K82" s="284">
        <f>(K11/'Población e ICE'!L10)*1000000</f>
        <v>320.99276956884961</v>
      </c>
      <c r="L82" s="284">
        <f>(L11/'Población e ICE'!M10)*1000000</f>
        <v>379.75531244201989</v>
      </c>
      <c r="M82" s="284">
        <f>(M11/'Población e ICE'!N10)*1000000</f>
        <v>410.13997740690917</v>
      </c>
      <c r="N82" s="284">
        <f>(N11/'Población e ICE'!O10)*1000000</f>
        <v>333.85813611723307</v>
      </c>
      <c r="O82" s="284">
        <f>(O11/'Población e ICE'!P10)*1000000</f>
        <v>374.04617732702218</v>
      </c>
      <c r="P82" s="284">
        <f>(P11/'Población e ICE'!Q10)*1000000</f>
        <v>331.31694781464364</v>
      </c>
      <c r="Q82" s="284">
        <f>(Q11/'Población e ICE'!R10)*1000000</f>
        <v>389.92517861433953</v>
      </c>
      <c r="R82" s="284">
        <f>(R11/'Población e ICE'!S10)*1000000</f>
        <v>413.90058488582633</v>
      </c>
      <c r="S82" s="284">
        <f>(S11/'Población e ICE'!T10)*1000000</f>
        <v>395.68676939386944</v>
      </c>
      <c r="T82" s="284">
        <f>(T11/'Población e ICE'!U10)*1000000</f>
        <v>407.9056708914195</v>
      </c>
      <c r="U82" s="284">
        <f>(U11/'Población e ICE'!V10)*1000000</f>
        <v>442.89898007547868</v>
      </c>
      <c r="V82" s="284">
        <f>(V11/'Población e ICE'!W10)*1000000</f>
        <v>469.48567338485663</v>
      </c>
      <c r="W82" s="284">
        <f>(W11/'Población e ICE'!X10)*1000000</f>
        <v>441.10218945579197</v>
      </c>
    </row>
    <row r="83" spans="2:23">
      <c r="B83" s="277" t="s">
        <v>10</v>
      </c>
      <c r="C83" s="288">
        <f>(C12/'Población e ICE'!D11)*1000000</f>
        <v>137.06772774796369</v>
      </c>
      <c r="D83" s="288">
        <f>(D12/'Población e ICE'!E11)*1000000</f>
        <v>131.76026008387095</v>
      </c>
      <c r="E83" s="288">
        <f>(E12/'Población e ICE'!F11)*1000000</f>
        <v>134.51698976166711</v>
      </c>
      <c r="F83" s="288">
        <f>(F12/'Población e ICE'!G11)*1000000</f>
        <v>177.83841701341646</v>
      </c>
      <c r="G83" s="288">
        <f>(G12/'Población e ICE'!H11)*1000000</f>
        <v>184.25932538748498</v>
      </c>
      <c r="H83" s="288">
        <f>(H12/'Población e ICE'!I11)*1000000</f>
        <v>206.88029369542443</v>
      </c>
      <c r="I83" s="288">
        <f>(I12/'Población e ICE'!J11)*1000000</f>
        <v>238.19010449800916</v>
      </c>
      <c r="J83" s="284">
        <f>(J12/'Población e ICE'!K11)*1000000</f>
        <v>233.50461658547835</v>
      </c>
      <c r="K83" s="284">
        <f>(K12/'Población e ICE'!L11)*1000000</f>
        <v>273.59373496097521</v>
      </c>
      <c r="L83" s="284">
        <f>(L12/'Población e ICE'!M11)*1000000</f>
        <v>235.41210333719212</v>
      </c>
      <c r="M83" s="284">
        <f>(M12/'Población e ICE'!N11)*1000000</f>
        <v>238.63335698809021</v>
      </c>
      <c r="N83" s="284">
        <f>(N12/'Población e ICE'!O11)*1000000</f>
        <v>213.68023836056443</v>
      </c>
      <c r="O83" s="284">
        <f>(O12/'Población e ICE'!P11)*1000000</f>
        <v>207.0858440392096</v>
      </c>
      <c r="P83" s="284">
        <f>(P12/'Población e ICE'!Q11)*1000000</f>
        <v>207.72527655549936</v>
      </c>
      <c r="Q83" s="284">
        <f>(Q12/'Población e ICE'!R11)*1000000</f>
        <v>235.45697808643749</v>
      </c>
      <c r="R83" s="284">
        <f>(R12/'Población e ICE'!S11)*1000000</f>
        <v>217.84783070804892</v>
      </c>
      <c r="S83" s="284">
        <f>(S12/'Población e ICE'!T11)*1000000</f>
        <v>205.32374868194228</v>
      </c>
      <c r="T83" s="284">
        <f>(T12/'Población e ICE'!U11)*1000000</f>
        <v>188.71949866005764</v>
      </c>
      <c r="U83" s="284">
        <f>(U12/'Población e ICE'!V11)*1000000</f>
        <v>192.25522533158676</v>
      </c>
      <c r="V83" s="284">
        <f>(V12/'Población e ICE'!W11)*1000000</f>
        <v>163.52417687549354</v>
      </c>
      <c r="W83" s="284">
        <f>(W12/'Población e ICE'!X11)*1000000</f>
        <v>205.59449507091412</v>
      </c>
    </row>
    <row r="84" spans="2:23">
      <c r="B84" s="277" t="s">
        <v>11</v>
      </c>
      <c r="C84" s="288">
        <f>(C13/'Población e ICE'!D12)*1000000</f>
        <v>319.01270527159255</v>
      </c>
      <c r="D84" s="288">
        <f>(D13/'Población e ICE'!E12)*1000000</f>
        <v>281.71089044551945</v>
      </c>
      <c r="E84" s="288">
        <f>(E13/'Población e ICE'!F12)*1000000</f>
        <v>278.39243688190652</v>
      </c>
      <c r="F84" s="288">
        <f>(F13/'Población e ICE'!G12)*1000000</f>
        <v>295.79911206175871</v>
      </c>
      <c r="G84" s="288">
        <f>(G13/'Población e ICE'!H12)*1000000</f>
        <v>274.70873369393553</v>
      </c>
      <c r="H84" s="288">
        <f>(H13/'Población e ICE'!I12)*1000000</f>
        <v>290.26381569250663</v>
      </c>
      <c r="I84" s="288">
        <f>(I13/'Población e ICE'!J12)*1000000</f>
        <v>351.82902042797969</v>
      </c>
      <c r="J84" s="284">
        <f>(J13/'Población e ICE'!K12)*1000000</f>
        <v>457.43986408849429</v>
      </c>
      <c r="K84" s="284">
        <f>(K13/'Población e ICE'!L12)*1000000</f>
        <v>418.52502708962129</v>
      </c>
      <c r="L84" s="284">
        <f>(L13/'Población e ICE'!M12)*1000000</f>
        <v>519.4661613783818</v>
      </c>
      <c r="M84" s="284">
        <f>(M13/'Población e ICE'!N12)*1000000</f>
        <v>567.46342656503316</v>
      </c>
      <c r="N84" s="284">
        <f>(N13/'Población e ICE'!O12)*1000000</f>
        <v>598.34236547820956</v>
      </c>
      <c r="O84" s="284">
        <f>(O13/'Población e ICE'!P12)*1000000</f>
        <v>615.25019140925406</v>
      </c>
      <c r="P84" s="284">
        <f>(P13/'Población e ICE'!Q12)*1000000</f>
        <v>561.18305286177258</v>
      </c>
      <c r="Q84" s="284">
        <f>(Q13/'Población e ICE'!R12)*1000000</f>
        <v>507.65336655254464</v>
      </c>
      <c r="R84" s="284">
        <f>(R13/'Población e ICE'!S12)*1000000</f>
        <v>498.59668916576356</v>
      </c>
      <c r="S84" s="284">
        <f>(S13/'Población e ICE'!T12)*1000000</f>
        <v>507.43198712847175</v>
      </c>
      <c r="T84" s="284">
        <f>(T13/'Población e ICE'!U12)*1000000</f>
        <v>444.13584108895026</v>
      </c>
      <c r="U84" s="284">
        <f>(U13/'Población e ICE'!V12)*1000000</f>
        <v>478.41680907751487</v>
      </c>
      <c r="V84" s="284">
        <f>(V13/'Población e ICE'!W12)*1000000</f>
        <v>378.34706789887798</v>
      </c>
      <c r="W84" s="284">
        <f>(W13/'Población e ICE'!X12)*1000000</f>
        <v>434.52589202838959</v>
      </c>
    </row>
    <row r="85" spans="2:23">
      <c r="B85" s="277" t="s">
        <v>12</v>
      </c>
      <c r="C85" s="288">
        <f>(C14/'Población e ICE'!D13)*1000000</f>
        <v>390.74202803896821</v>
      </c>
      <c r="D85" s="288">
        <f>(D14/'Población e ICE'!E13)*1000000</f>
        <v>365.19323868807697</v>
      </c>
      <c r="E85" s="288">
        <f>(E14/'Población e ICE'!F13)*1000000</f>
        <v>285.13554502875405</v>
      </c>
      <c r="F85" s="288">
        <f>(F14/'Población e ICE'!G13)*1000000</f>
        <v>318.1032578381093</v>
      </c>
      <c r="G85" s="288">
        <f>(G14/'Población e ICE'!H13)*1000000</f>
        <v>385.70513327226496</v>
      </c>
      <c r="H85" s="288">
        <f>(H14/'Población e ICE'!I13)*1000000</f>
        <v>424.09386491449027</v>
      </c>
      <c r="I85" s="288">
        <f>(I14/'Población e ICE'!J13)*1000000</f>
        <v>433.58728117450613</v>
      </c>
      <c r="J85" s="284">
        <f>(J14/'Población e ICE'!K13)*1000000</f>
        <v>484.32328993366673</v>
      </c>
      <c r="K85" s="284">
        <f>(K14/'Población e ICE'!L13)*1000000</f>
        <v>596.3846146526389</v>
      </c>
      <c r="L85" s="284">
        <f>(L14/'Población e ICE'!M13)*1000000</f>
        <v>564.43221065286104</v>
      </c>
      <c r="M85" s="284">
        <f>(M14/'Población e ICE'!N13)*1000000</f>
        <v>748.27985076938239</v>
      </c>
      <c r="N85" s="284">
        <f>(N14/'Población e ICE'!O13)*1000000</f>
        <v>759.17830386899448</v>
      </c>
      <c r="O85" s="284">
        <f>(O14/'Población e ICE'!P13)*1000000</f>
        <v>690.33151449247021</v>
      </c>
      <c r="P85" s="284">
        <f>(P14/'Población e ICE'!Q13)*1000000</f>
        <v>590.96202901884931</v>
      </c>
      <c r="Q85" s="284">
        <f>(Q14/'Población e ICE'!R13)*1000000</f>
        <v>596.23429883028825</v>
      </c>
      <c r="R85" s="284">
        <f>(R14/'Población e ICE'!S13)*1000000</f>
        <v>580.8155202420869</v>
      </c>
      <c r="S85" s="284">
        <f>(S14/'Población e ICE'!T13)*1000000</f>
        <v>574.96635145174344</v>
      </c>
      <c r="T85" s="284">
        <f>(T14/'Población e ICE'!U13)*1000000</f>
        <v>531.996335778402</v>
      </c>
      <c r="U85" s="284">
        <f>(U14/'Población e ICE'!V13)*1000000</f>
        <v>707.64662772459496</v>
      </c>
      <c r="V85" s="284">
        <f>(V14/'Población e ICE'!W13)*1000000</f>
        <v>638.78495562995795</v>
      </c>
      <c r="W85" s="284">
        <f>(W14/'Población e ICE'!X13)*1000000</f>
        <v>583.06670185880569</v>
      </c>
    </row>
    <row r="86" spans="2:23">
      <c r="B86" s="277" t="s">
        <v>604</v>
      </c>
      <c r="C86" s="438" t="s">
        <v>4</v>
      </c>
      <c r="D86" s="438" t="s">
        <v>4</v>
      </c>
      <c r="E86" s="438" t="s">
        <v>4</v>
      </c>
      <c r="F86" s="438" t="s">
        <v>4</v>
      </c>
      <c r="G86" s="438" t="s">
        <v>4</v>
      </c>
      <c r="H86" s="438" t="s">
        <v>4</v>
      </c>
      <c r="I86" s="438" t="s">
        <v>4</v>
      </c>
      <c r="J86" s="438" t="s">
        <v>4</v>
      </c>
      <c r="K86" s="438" t="s">
        <v>4</v>
      </c>
      <c r="L86" s="438" t="s">
        <v>4</v>
      </c>
      <c r="M86" s="438" t="s">
        <v>4</v>
      </c>
      <c r="N86" s="438" t="s">
        <v>4</v>
      </c>
      <c r="O86" s="438" t="s">
        <v>4</v>
      </c>
      <c r="P86" s="438" t="s">
        <v>4</v>
      </c>
      <c r="Q86" s="438" t="s">
        <v>4</v>
      </c>
      <c r="R86" s="438" t="s">
        <v>4</v>
      </c>
      <c r="S86" s="438" t="s">
        <v>4</v>
      </c>
      <c r="T86" s="438" t="s">
        <v>4</v>
      </c>
      <c r="U86" s="284">
        <f>(U15/'Población e ICE'!V14)*1000000</f>
        <v>442.82854099387157</v>
      </c>
      <c r="V86" s="284">
        <f>(V15/'Población e ICE'!W14)*1000000</f>
        <v>430.34991700684526</v>
      </c>
      <c r="W86" s="284">
        <f>(W15/'Población e ICE'!X14)*1000000</f>
        <v>680.45681776972481</v>
      </c>
    </row>
    <row r="87" spans="2:23">
      <c r="B87" s="277" t="s">
        <v>13</v>
      </c>
      <c r="C87" s="288">
        <f>(C16/'Población e ICE'!D15)*1000000</f>
        <v>312.97698690550806</v>
      </c>
      <c r="D87" s="288">
        <f>(D16/'Población e ICE'!E15)*1000000</f>
        <v>352.8307948959191</v>
      </c>
      <c r="E87" s="288">
        <f>(E16/'Población e ICE'!F15)*1000000</f>
        <v>342.04063304466172</v>
      </c>
      <c r="F87" s="288">
        <f>(F16/'Población e ICE'!G15)*1000000</f>
        <v>398.99512263685835</v>
      </c>
      <c r="G87" s="288">
        <f>(G16/'Población e ICE'!H15)*1000000</f>
        <v>381.40678043942398</v>
      </c>
      <c r="H87" s="288">
        <f>(H16/'Población e ICE'!I15)*1000000</f>
        <v>329.28439951658885</v>
      </c>
      <c r="I87" s="288">
        <f>(I16/'Población e ICE'!J15)*1000000</f>
        <v>380.34450610428252</v>
      </c>
      <c r="J87" s="284">
        <f>(J16/'Población e ICE'!K15)*1000000</f>
        <v>368.53711029990171</v>
      </c>
      <c r="K87" s="284">
        <f>(K16/'Población e ICE'!L15)*1000000</f>
        <v>468.92279757252447</v>
      </c>
      <c r="L87" s="284">
        <f>(L16/'Población e ICE'!M15)*1000000</f>
        <v>499.82406872007579</v>
      </c>
      <c r="M87" s="284">
        <f>(M16/'Población e ICE'!N15)*1000000</f>
        <v>643.53316450754869</v>
      </c>
      <c r="N87" s="284">
        <f>(N16/'Población e ICE'!O15)*1000000</f>
        <v>607.39848620196972</v>
      </c>
      <c r="O87" s="284">
        <f>(O16/'Población e ICE'!P15)*1000000</f>
        <v>585.91514710711158</v>
      </c>
      <c r="P87" s="284">
        <f>(P16/'Población e ICE'!Q15)*1000000</f>
        <v>514.99602253829437</v>
      </c>
      <c r="Q87" s="284">
        <f>(Q16/'Población e ICE'!R15)*1000000</f>
        <v>525.47539177179988</v>
      </c>
      <c r="R87" s="284">
        <f>(R16/'Población e ICE'!S15)*1000000</f>
        <v>515.40917632515095</v>
      </c>
      <c r="S87" s="284">
        <f>(S16/'Población e ICE'!T15)*1000000</f>
        <v>502.85788256895586</v>
      </c>
      <c r="T87" s="284">
        <f>(T16/'Población e ICE'!U15)*1000000</f>
        <v>444.01477082336123</v>
      </c>
      <c r="U87" s="284">
        <f>(U16/'Población e ICE'!V15)*1000000</f>
        <v>595.55748508977558</v>
      </c>
      <c r="V87" s="284">
        <f>(V16/'Población e ICE'!W15)*1000000</f>
        <v>531.98436364360157</v>
      </c>
      <c r="W87" s="284">
        <f>(W16/'Población e ICE'!X15)*1000000</f>
        <v>523.82166862354313</v>
      </c>
    </row>
    <row r="88" spans="2:23">
      <c r="B88" s="277" t="s">
        <v>14</v>
      </c>
      <c r="C88" s="288">
        <f>(C17/'Población e ICE'!D16)*1000000</f>
        <v>387.00681686691905</v>
      </c>
      <c r="D88" s="288">
        <f>(D17/'Población e ICE'!E16)*1000000</f>
        <v>330.57945968521892</v>
      </c>
      <c r="E88" s="288">
        <f>(E17/'Población e ICE'!F16)*1000000</f>
        <v>380.22350961276823</v>
      </c>
      <c r="F88" s="288">
        <f>(F17/'Población e ICE'!G16)*1000000</f>
        <v>410.46929335775332</v>
      </c>
      <c r="G88" s="288">
        <f>(G17/'Población e ICE'!H16)*1000000</f>
        <v>386.26695020636919</v>
      </c>
      <c r="H88" s="288">
        <f>(H17/'Población e ICE'!I16)*1000000</f>
        <v>340.59854793597913</v>
      </c>
      <c r="I88" s="288">
        <f>(I17/'Población e ICE'!J16)*1000000</f>
        <v>458.20004094189221</v>
      </c>
      <c r="J88" s="284">
        <f>(J17/'Población e ICE'!K16)*1000000</f>
        <v>549.45744472777994</v>
      </c>
      <c r="K88" s="284">
        <f>(K17/'Población e ICE'!L16)*1000000</f>
        <v>606.61903787197127</v>
      </c>
      <c r="L88" s="284">
        <f>(L17/'Población e ICE'!M16)*1000000</f>
        <v>543.55895104907097</v>
      </c>
      <c r="M88" s="284">
        <f>(M17/'Población e ICE'!N16)*1000000</f>
        <v>578.9235262049317</v>
      </c>
      <c r="N88" s="284">
        <f>(N17/'Población e ICE'!O16)*1000000</f>
        <v>544.39430881013004</v>
      </c>
      <c r="O88" s="284">
        <f>(O17/'Población e ICE'!P16)*1000000</f>
        <v>542.57431511075799</v>
      </c>
      <c r="P88" s="284">
        <f>(P17/'Población e ICE'!Q16)*1000000</f>
        <v>588.35163711942141</v>
      </c>
      <c r="Q88" s="284">
        <f>(Q17/'Población e ICE'!R16)*1000000</f>
        <v>738.25593793391624</v>
      </c>
      <c r="R88" s="284">
        <f>(R17/'Población e ICE'!S16)*1000000</f>
        <v>747.80258790279481</v>
      </c>
      <c r="S88" s="284">
        <f>(S17/'Población e ICE'!T16)*1000000</f>
        <v>756.74482906211347</v>
      </c>
      <c r="T88" s="284">
        <f>(T17/'Población e ICE'!U16)*1000000</f>
        <v>744.89813882149838</v>
      </c>
      <c r="U88" s="284">
        <f>(U17/'Población e ICE'!V16)*1000000</f>
        <v>928.34341349538283</v>
      </c>
      <c r="V88" s="284">
        <f>(V17/'Población e ICE'!W16)*1000000</f>
        <v>805.99196883458808</v>
      </c>
      <c r="W88" s="284">
        <f>(W17/'Población e ICE'!X16)*1000000</f>
        <v>790.85576733590619</v>
      </c>
    </row>
    <row r="89" spans="2:23">
      <c r="B89" s="277" t="s">
        <v>15</v>
      </c>
      <c r="C89" s="438" t="s">
        <v>4</v>
      </c>
      <c r="D89" s="438" t="s">
        <v>4</v>
      </c>
      <c r="E89" s="438" t="s">
        <v>4</v>
      </c>
      <c r="F89" s="438" t="s">
        <v>4</v>
      </c>
      <c r="G89" s="438" t="s">
        <v>4</v>
      </c>
      <c r="H89" s="438" t="s">
        <v>4</v>
      </c>
      <c r="I89" s="438" t="s">
        <v>4</v>
      </c>
      <c r="J89" s="284">
        <f>(J18/'Población e ICE'!K17)*1000000</f>
        <v>326.82068641869614</v>
      </c>
      <c r="K89" s="284">
        <f>(K18/'Población e ICE'!L17)*1000000</f>
        <v>625.58948087969134</v>
      </c>
      <c r="L89" s="284">
        <f>(L18/'Población e ICE'!M17)*1000000</f>
        <v>636.60238397193712</v>
      </c>
      <c r="M89" s="284">
        <f>(M18/'Población e ICE'!N17)*1000000</f>
        <v>676.41440801419355</v>
      </c>
      <c r="N89" s="284">
        <f>(N18/'Población e ICE'!O17)*1000000</f>
        <v>659.65576117123101</v>
      </c>
      <c r="O89" s="284">
        <f>(O18/'Población e ICE'!P17)*1000000</f>
        <v>723.8897148958448</v>
      </c>
      <c r="P89" s="284">
        <f>(P18/'Población e ICE'!Q17)*1000000</f>
        <v>855.51988762594078</v>
      </c>
      <c r="Q89" s="284">
        <f>(Q18/'Población e ICE'!R17)*1000000</f>
        <v>945.80227424915483</v>
      </c>
      <c r="R89" s="284">
        <f>(R18/'Población e ICE'!S17)*1000000</f>
        <v>960.69981629285019</v>
      </c>
      <c r="S89" s="284">
        <f>(S18/'Población e ICE'!T17)*1000000</f>
        <v>843.11138315095388</v>
      </c>
      <c r="T89" s="284">
        <f>(T18/'Población e ICE'!U17)*1000000</f>
        <v>873.27677094127068</v>
      </c>
      <c r="U89" s="284">
        <f>(U18/'Población e ICE'!V17)*1000000</f>
        <v>918.13657699714452</v>
      </c>
      <c r="V89" s="284">
        <f>(V18/'Población e ICE'!W17)*1000000</f>
        <v>801.95749160614764</v>
      </c>
      <c r="W89" s="284">
        <f>(W18/'Población e ICE'!X17)*1000000</f>
        <v>890.36140941664883</v>
      </c>
    </row>
    <row r="90" spans="2:23">
      <c r="B90" s="277" t="s">
        <v>16</v>
      </c>
      <c r="C90" s="288">
        <f>(C19/'Población e ICE'!D18)*1000000</f>
        <v>389.13567530357108</v>
      </c>
      <c r="D90" s="288">
        <f>(D19/'Población e ICE'!E18)*1000000</f>
        <v>400.76679541781203</v>
      </c>
      <c r="E90" s="288">
        <f>(E19/'Población e ICE'!F18)*1000000</f>
        <v>435.27809269345153</v>
      </c>
      <c r="F90" s="288">
        <f>(F19/'Población e ICE'!G18)*1000000</f>
        <v>411.08720850113883</v>
      </c>
      <c r="G90" s="288">
        <f>(G19/'Población e ICE'!H18)*1000000</f>
        <v>369.35849164091087</v>
      </c>
      <c r="H90" s="288">
        <f>(H19/'Población e ICE'!I18)*1000000</f>
        <v>413.40552604248683</v>
      </c>
      <c r="I90" s="288">
        <f>(I19/'Población e ICE'!J18)*1000000</f>
        <v>494.56126584477772</v>
      </c>
      <c r="J90" s="284">
        <f>(J19/'Población e ICE'!K18)*1000000</f>
        <v>642.58653138511318</v>
      </c>
      <c r="K90" s="284">
        <f>(K19/'Población e ICE'!L18)*1000000</f>
        <v>830.55179281560072</v>
      </c>
      <c r="L90" s="284">
        <f>(L19/'Población e ICE'!M18)*1000000</f>
        <v>799.20850188546638</v>
      </c>
      <c r="M90" s="284">
        <f>(M19/'Población e ICE'!N18)*1000000</f>
        <v>705.66889015269237</v>
      </c>
      <c r="N90" s="284">
        <f>(N19/'Población e ICE'!O18)*1000000</f>
        <v>660.36897727579435</v>
      </c>
      <c r="O90" s="284">
        <f>(O19/'Población e ICE'!P18)*1000000</f>
        <v>671.12239041553948</v>
      </c>
      <c r="P90" s="284">
        <f>(P19/'Población e ICE'!Q18)*1000000</f>
        <v>791.80245579208315</v>
      </c>
      <c r="Q90" s="284">
        <f>(Q19/'Población e ICE'!R18)*1000000</f>
        <v>807.40231818083021</v>
      </c>
      <c r="R90" s="284">
        <f>(R19/'Población e ICE'!S18)*1000000</f>
        <v>764.18622885148886</v>
      </c>
      <c r="S90" s="284">
        <f>(S19/'Población e ICE'!T18)*1000000</f>
        <v>764.95298521061432</v>
      </c>
      <c r="T90" s="284">
        <f>(T19/'Población e ICE'!U18)*1000000</f>
        <v>696.64184096013526</v>
      </c>
      <c r="U90" s="284">
        <f>(U19/'Población e ICE'!V18)*1000000</f>
        <v>897.81874942322634</v>
      </c>
      <c r="V90" s="284">
        <f>(V19/'Población e ICE'!W18)*1000000</f>
        <v>760.929356302629</v>
      </c>
      <c r="W90" s="284">
        <f>(W19/'Población e ICE'!X18)*1000000</f>
        <v>873.86431163566533</v>
      </c>
    </row>
    <row r="91" spans="2:23">
      <c r="B91" s="277" t="s">
        <v>83</v>
      </c>
      <c r="C91" s="288">
        <f>(C20/'Población e ICE'!D19)*1000000</f>
        <v>1473.3262976806234</v>
      </c>
      <c r="D91" s="288">
        <f>(D20/'Población e ICE'!E19)*1000000</f>
        <v>1335.0130102120136</v>
      </c>
      <c r="E91" s="288">
        <f>(E20/'Población e ICE'!F19)*1000000</f>
        <v>1385.4643617380934</v>
      </c>
      <c r="F91" s="288">
        <f>(F20/'Población e ICE'!G19)*1000000</f>
        <v>1355.8595635634467</v>
      </c>
      <c r="G91" s="288">
        <f>(G20/'Población e ICE'!H19)*1000000</f>
        <v>1225.8862401195749</v>
      </c>
      <c r="H91" s="288">
        <f>(H20/'Población e ICE'!I19)*1000000</f>
        <v>1431.3231382884151</v>
      </c>
      <c r="I91" s="288">
        <f>(I20/'Población e ICE'!J19)*1000000</f>
        <v>1524.5014527803585</v>
      </c>
      <c r="J91" s="284">
        <f>(J20/'Población e ICE'!K19)*1000000</f>
        <v>1497.4552382753216</v>
      </c>
      <c r="K91" s="284">
        <f>(K20/'Población e ICE'!L19)*1000000</f>
        <v>2204.9641300105218</v>
      </c>
      <c r="L91" s="284">
        <f>(L20/'Población e ICE'!M19)*1000000</f>
        <v>1571.5352575139959</v>
      </c>
      <c r="M91" s="284">
        <f>(M20/'Población e ICE'!N19)*1000000</f>
        <v>1796.9312606880451</v>
      </c>
      <c r="N91" s="284">
        <f>(N20/'Población e ICE'!O19)*1000000</f>
        <v>1867.3124625647354</v>
      </c>
      <c r="O91" s="284">
        <f>(O20/'Población e ICE'!P19)*1000000</f>
        <v>2091.9139867976673</v>
      </c>
      <c r="P91" s="284">
        <f>(P20/'Población e ICE'!Q19)*1000000</f>
        <v>2159.5639847540447</v>
      </c>
      <c r="Q91" s="284">
        <f>(Q20/'Población e ICE'!R19)*1000000</f>
        <v>2770.1416870352537</v>
      </c>
      <c r="R91" s="284">
        <f>(R20/'Población e ICE'!S19)*1000000</f>
        <v>2943.5094644943397</v>
      </c>
      <c r="S91" s="284">
        <f>(S20/'Población e ICE'!T19)*1000000</f>
        <v>3108.4570971445855</v>
      </c>
      <c r="T91" s="284">
        <f>(T20/'Población e ICE'!U19)*1000000</f>
        <v>2148.3768752319652</v>
      </c>
      <c r="U91" s="284">
        <f>(U20/'Población e ICE'!V19)*1000000</f>
        <v>2298.5650488876495</v>
      </c>
      <c r="V91" s="284">
        <f>(V20/'Población e ICE'!W19)*1000000</f>
        <v>2357.4995561248866</v>
      </c>
      <c r="W91" s="284">
        <f>(W20/'Población e ICE'!X19)*1000000</f>
        <v>2194.9845404976313</v>
      </c>
    </row>
    <row r="92" spans="2:23">
      <c r="B92" s="277" t="s">
        <v>18</v>
      </c>
      <c r="C92" s="288">
        <f>(C21/'Población e ICE'!D20)*1000000</f>
        <v>937.22472047103918</v>
      </c>
      <c r="D92" s="288">
        <f>(D21/'Población e ICE'!E20)*1000000</f>
        <v>1023.8397115133571</v>
      </c>
      <c r="E92" s="288">
        <f>(E21/'Población e ICE'!F20)*1000000</f>
        <v>772.50279372538978</v>
      </c>
      <c r="F92" s="288">
        <f>(F21/'Población e ICE'!G20)*1000000</f>
        <v>791.28586774970881</v>
      </c>
      <c r="G92" s="288">
        <f>(G21/'Población e ICE'!H20)*1000000</f>
        <v>802.31800227382394</v>
      </c>
      <c r="H92" s="288">
        <f>(H21/'Población e ICE'!I20)*1000000</f>
        <v>762.84254009373547</v>
      </c>
      <c r="I92" s="288">
        <f>(I21/'Población e ICE'!J20)*1000000</f>
        <v>1126.0986991516252</v>
      </c>
      <c r="J92" s="284">
        <f>(J21/'Población e ICE'!K20)*1000000</f>
        <v>1070.7728394959502</v>
      </c>
      <c r="K92" s="284">
        <f>(K21/'Población e ICE'!L20)*1000000</f>
        <v>1219.3560673046402</v>
      </c>
      <c r="L92" s="284">
        <f>(L21/'Población e ICE'!M20)*1000000</f>
        <v>1266.3854044703598</v>
      </c>
      <c r="M92" s="284">
        <f>(M21/'Población e ICE'!N20)*1000000</f>
        <v>1116.8302877071762</v>
      </c>
      <c r="N92" s="284">
        <f>(N21/'Población e ICE'!O20)*1000000</f>
        <v>1144.3081661237882</v>
      </c>
      <c r="O92" s="284">
        <f>(O21/'Población e ICE'!P20)*1000000</f>
        <v>1334.3168757610158</v>
      </c>
      <c r="P92" s="284">
        <f>(P21/'Población e ICE'!Q20)*1000000</f>
        <v>1307.0340595552277</v>
      </c>
      <c r="Q92" s="284">
        <f>(Q21/'Población e ICE'!R20)*1000000</f>
        <v>1679.9980507849775</v>
      </c>
      <c r="R92" s="284">
        <f>(R21/'Población e ICE'!S20)*1000000</f>
        <v>1932.0072821451829</v>
      </c>
      <c r="S92" s="284">
        <f>(S21/'Población e ICE'!T20)*1000000</f>
        <v>1632.2802056682845</v>
      </c>
      <c r="T92" s="284">
        <f>(T21/'Población e ICE'!U20)*1000000</f>
        <v>1575.5608054840177</v>
      </c>
      <c r="U92" s="284">
        <f>(U21/'Población e ICE'!V20)*1000000</f>
        <v>1594.4488830112607</v>
      </c>
      <c r="V92" s="284">
        <f>(V21/'Población e ICE'!W20)*1000000</f>
        <v>1333.3288213792544</v>
      </c>
      <c r="W92" s="284">
        <f>(W21/'Población e ICE'!X20)*1000000</f>
        <v>1451.4721495076906</v>
      </c>
    </row>
    <row r="93" spans="2:23">
      <c r="B93" s="277"/>
      <c r="C93" s="426"/>
      <c r="D93" s="426"/>
      <c r="E93" s="426"/>
      <c r="F93" s="427"/>
      <c r="G93" s="427"/>
      <c r="H93" s="427"/>
      <c r="I93" s="427"/>
      <c r="J93" s="427"/>
      <c r="K93" s="427"/>
      <c r="L93" s="427"/>
      <c r="M93" s="427"/>
      <c r="N93" s="427"/>
      <c r="O93" s="427"/>
      <c r="P93" s="427"/>
      <c r="Q93" s="428"/>
      <c r="R93" s="428"/>
      <c r="S93" s="429"/>
      <c r="T93" s="427"/>
      <c r="U93" s="430"/>
      <c r="V93" s="430"/>
      <c r="W93" s="430"/>
    </row>
    <row r="94" spans="2:23" s="17" customFormat="1">
      <c r="B94" s="294" t="s">
        <v>20</v>
      </c>
      <c r="C94" s="440">
        <f>(C24/'Población e ICE'!D22)*1000000</f>
        <v>293.79159194640454</v>
      </c>
      <c r="D94" s="440">
        <f>(D24/'Población e ICE'!E22)*1000000</f>
        <v>297.71795408841166</v>
      </c>
      <c r="E94" s="440">
        <f>(E24/'Población e ICE'!F22)*1000000</f>
        <v>294.08307041593901</v>
      </c>
      <c r="F94" s="440">
        <f>(F24/'Población e ICE'!G22)*1000000</f>
        <v>309.96204889548648</v>
      </c>
      <c r="G94" s="440">
        <f>(G24/'Población e ICE'!H22)*1000000</f>
        <v>321.90844118166302</v>
      </c>
      <c r="H94" s="440">
        <f>(H24/'Población e ICE'!I22)*1000000</f>
        <v>331.07235275352082</v>
      </c>
      <c r="I94" s="440">
        <f>(I24/'Población e ICE'!J22)*1000000</f>
        <v>370.56557548181132</v>
      </c>
      <c r="J94" s="440">
        <f>(J24/'Población e ICE'!K22)*1000000</f>
        <v>395.12893943371637</v>
      </c>
      <c r="K94" s="440">
        <f>(K24/'Población e ICE'!L22)*1000000</f>
        <v>466.30902477639268</v>
      </c>
      <c r="L94" s="440">
        <f>(L24/'Población e ICE'!M22)*1000000</f>
        <v>444.909300561544</v>
      </c>
      <c r="M94" s="440">
        <f>(M24/'Población e ICE'!N22)*1000000</f>
        <v>490.80975168077907</v>
      </c>
      <c r="N94" s="440">
        <f>(N24/'Población e ICE'!O22)*1000000</f>
        <v>460.60871285046517</v>
      </c>
      <c r="O94" s="440">
        <f>(O24/'Población e ICE'!P22)*1000000</f>
        <v>482.67488445284499</v>
      </c>
      <c r="P94" s="440">
        <f>(P24/'Población e ICE'!Q22)*1000000</f>
        <v>472.31109200427261</v>
      </c>
      <c r="Q94" s="440">
        <f>(Q24/'Población e ICE'!R22)*1000000</f>
        <v>547.38466344546737</v>
      </c>
      <c r="R94" s="440">
        <f>(R24/'Población e ICE'!S22)*1000000</f>
        <v>539.28164223157933</v>
      </c>
      <c r="S94" s="440">
        <f>(S24/'Población e ICE'!T22)*1000000</f>
        <v>512.16450061845205</v>
      </c>
      <c r="T94" s="440">
        <f>(T24/'Población e ICE'!U22)*1000000</f>
        <v>461.55544119360241</v>
      </c>
      <c r="U94" s="440">
        <f>(U24/'Población e ICE'!V22)*1000000</f>
        <v>506.41794700079384</v>
      </c>
      <c r="V94" s="440">
        <f>(V24/'Población e ICE'!W22)*1000000</f>
        <v>459.4253788707893</v>
      </c>
      <c r="W94" s="441">
        <f>(W24/'Población e ICE'!X22)*1000000</f>
        <v>500.01046507215585</v>
      </c>
    </row>
    <row r="95" spans="2:23">
      <c r="B95" s="19" t="s">
        <v>828</v>
      </c>
    </row>
    <row r="96" spans="2:23">
      <c r="B96" s="9" t="s">
        <v>826</v>
      </c>
    </row>
    <row r="97" spans="2:14">
      <c r="B97" s="9" t="s">
        <v>827</v>
      </c>
      <c r="C97" s="9"/>
      <c r="D97" s="10"/>
      <c r="E97" s="6"/>
      <c r="F97" s="6"/>
      <c r="G97" s="6"/>
      <c r="H97" s="6"/>
      <c r="I97" s="6"/>
      <c r="J97" s="6"/>
      <c r="K97" s="3"/>
      <c r="L97" s="4"/>
    </row>
    <row r="98" spans="2:14">
      <c r="B98" s="9" t="s">
        <v>824</v>
      </c>
    </row>
    <row r="99" spans="2:14">
      <c r="B99" s="9" t="s">
        <v>22</v>
      </c>
      <c r="I99" s="101"/>
      <c r="J99" s="101"/>
      <c r="K99" s="101"/>
      <c r="L99" s="101"/>
      <c r="M99" s="101"/>
      <c r="N99" s="101"/>
    </row>
    <row r="100" spans="2:14">
      <c r="B100" s="9" t="s">
        <v>23</v>
      </c>
    </row>
    <row r="101" spans="2:14">
      <c r="B101" s="10" t="s">
        <v>825</v>
      </c>
      <c r="C101" s="101"/>
      <c r="D101" s="101"/>
      <c r="E101" s="101"/>
      <c r="F101" s="101"/>
      <c r="G101" s="101"/>
      <c r="H101" s="101"/>
      <c r="I101" s="101"/>
      <c r="J101" s="101"/>
      <c r="K101" s="16"/>
      <c r="L101" s="102"/>
      <c r="M101" s="36"/>
    </row>
    <row r="102" spans="2:14">
      <c r="B102" s="10" t="s">
        <v>24</v>
      </c>
    </row>
    <row r="103" spans="2:14">
      <c r="B103" s="10" t="s">
        <v>469</v>
      </c>
    </row>
    <row r="104" spans="2:14">
      <c r="B104" s="10" t="s">
        <v>25</v>
      </c>
    </row>
    <row r="105" spans="2:14">
      <c r="B105" s="10" t="s">
        <v>26</v>
      </c>
    </row>
    <row r="106" spans="2:14">
      <c r="B106" s="10"/>
    </row>
    <row r="107" spans="2:14">
      <c r="B107" s="10"/>
    </row>
    <row r="108" spans="2:14">
      <c r="B108" s="10"/>
    </row>
  </sheetData>
  <phoneticPr fontId="0" type="noConversion"/>
  <hyperlinks>
    <hyperlink ref="O3" location="'Indice Regiones'!A1" display="&lt; Volver &gt;" xr:uid="{00000000-0004-0000-0400-000000000000}"/>
    <hyperlink ref="O44" location="'Indice Regiones'!A1" display="&lt; Volver &gt;" xr:uid="{00000000-0004-0000-0400-000001000000}"/>
    <hyperlink ref="O74" location="'Indice Regiones'!A1" display="&lt; Volver &gt;" xr:uid="{00000000-0004-0000-0400-000002000000}"/>
  </hyperlinks>
  <pageMargins left="0.75" right="0.75" top="1" bottom="1" header="0" footer="0"/>
  <pageSetup orientation="portrait" r:id="rId1"/>
  <headerFooter alignWithMargins="0"/>
  <ignoredErrors>
    <ignoredError sqref="H24:T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sheetPr>
  <dimension ref="B1:AA97"/>
  <sheetViews>
    <sheetView showGridLines="0" zoomScale="90" zoomScaleNormal="90" workbookViewId="0">
      <selection activeCell="B25" sqref="B25"/>
    </sheetView>
  </sheetViews>
  <sheetFormatPr baseColWidth="10" defaultRowHeight="12.75"/>
  <cols>
    <col min="1" max="1" width="3.7109375" style="20" customWidth="1"/>
    <col min="2" max="2" width="16.85546875" style="11" customWidth="1"/>
    <col min="3" max="3" width="11.7109375" style="11" customWidth="1"/>
    <col min="4" max="5" width="11.7109375" style="26" customWidth="1"/>
    <col min="6" max="7" width="12.5703125" style="26" customWidth="1"/>
    <col min="8" max="8" width="12.28515625" style="26" customWidth="1"/>
    <col min="9" max="9" width="12.42578125" style="26" customWidth="1"/>
    <col min="10" max="10" width="12.140625" style="26" customWidth="1"/>
    <col min="11" max="11" width="12.85546875" style="27" customWidth="1"/>
    <col min="12" max="12" width="12.7109375" style="20" customWidth="1"/>
    <col min="13" max="13" width="13.5703125" customWidth="1"/>
    <col min="14" max="14" width="13.42578125" customWidth="1"/>
    <col min="15" max="16" width="12.7109375" style="20" customWidth="1"/>
    <col min="17" max="19" width="12.7109375" style="31" customWidth="1"/>
    <col min="20" max="20" width="12.7109375" style="20" customWidth="1"/>
    <col min="21" max="21" width="13" style="20" bestFit="1" customWidth="1"/>
    <col min="22" max="22" width="11.5703125" style="20" bestFit="1" customWidth="1"/>
    <col min="23" max="16384" width="11.42578125" style="20"/>
  </cols>
  <sheetData>
    <row r="1" spans="2:23">
      <c r="B1" s="186" t="s">
        <v>38</v>
      </c>
      <c r="C1" s="15"/>
    </row>
    <row r="2" spans="2:23">
      <c r="B2" s="156" t="s">
        <v>39</v>
      </c>
      <c r="C2" s="156"/>
      <c r="D2" s="157"/>
      <c r="E2" s="157"/>
      <c r="H2" s="28"/>
      <c r="I2" s="29"/>
      <c r="J2" s="29"/>
      <c r="K2" s="30"/>
      <c r="O2"/>
    </row>
    <row r="3" spans="2:23">
      <c r="B3" s="1" t="s">
        <v>787</v>
      </c>
      <c r="C3" s="15"/>
      <c r="H3" s="31"/>
      <c r="I3" s="31"/>
      <c r="J3" s="31"/>
      <c r="K3" s="31"/>
      <c r="N3" s="104"/>
      <c r="O3" s="106" t="s">
        <v>182</v>
      </c>
    </row>
    <row r="4" spans="2:23">
      <c r="B4" s="2" t="s">
        <v>788</v>
      </c>
      <c r="C4" s="402"/>
      <c r="D4" s="402"/>
      <c r="E4" s="402"/>
      <c r="F4" s="402"/>
      <c r="G4" s="402"/>
      <c r="H4" s="402"/>
      <c r="I4" s="402"/>
      <c r="O4"/>
    </row>
    <row r="5" spans="2:23" ht="12">
      <c r="B5" s="147" t="s">
        <v>2</v>
      </c>
      <c r="C5" s="148" t="s">
        <v>212</v>
      </c>
      <c r="D5" s="148">
        <v>2002</v>
      </c>
      <c r="E5" s="149">
        <v>2003</v>
      </c>
      <c r="F5" s="149">
        <v>2004</v>
      </c>
      <c r="G5" s="149">
        <v>2005</v>
      </c>
      <c r="H5" s="149">
        <v>2006</v>
      </c>
      <c r="I5" s="149">
        <v>2007</v>
      </c>
      <c r="J5" s="149">
        <v>2008</v>
      </c>
      <c r="K5" s="149">
        <v>2009</v>
      </c>
      <c r="L5" s="149">
        <v>2010</v>
      </c>
      <c r="M5" s="149">
        <v>2011</v>
      </c>
      <c r="N5" s="149">
        <v>2012</v>
      </c>
      <c r="O5" s="149">
        <v>2013</v>
      </c>
      <c r="P5" s="149">
        <v>2014</v>
      </c>
      <c r="Q5" s="149">
        <v>2015</v>
      </c>
      <c r="R5" s="149">
        <v>2016</v>
      </c>
      <c r="S5" s="149">
        <v>2017</v>
      </c>
      <c r="T5" s="149">
        <v>2018</v>
      </c>
      <c r="U5" s="149">
        <v>2019</v>
      </c>
      <c r="V5" s="149">
        <v>2020</v>
      </c>
      <c r="W5" s="150">
        <v>2021</v>
      </c>
    </row>
    <row r="6" spans="2:23" ht="12">
      <c r="B6" s="169" t="s">
        <v>3</v>
      </c>
      <c r="C6" s="442">
        <v>0</v>
      </c>
      <c r="D6" s="442">
        <v>0</v>
      </c>
      <c r="E6" s="442">
        <v>0</v>
      </c>
      <c r="F6" s="442">
        <v>0</v>
      </c>
      <c r="G6" s="442">
        <v>0</v>
      </c>
      <c r="H6" s="442">
        <v>0</v>
      </c>
      <c r="I6" s="442">
        <v>0</v>
      </c>
      <c r="J6" s="175">
        <v>33.101951535398626</v>
      </c>
      <c r="K6" s="175">
        <v>66.334713217233471</v>
      </c>
      <c r="L6" s="175">
        <v>70.80648887736784</v>
      </c>
      <c r="M6" s="175">
        <v>115.6166899185194</v>
      </c>
      <c r="N6" s="175">
        <v>95.097474545551833</v>
      </c>
      <c r="O6" s="175">
        <v>102.82069223030328</v>
      </c>
      <c r="P6" s="175">
        <v>140.76036590452892</v>
      </c>
      <c r="Q6" s="176">
        <v>169.01724957644373</v>
      </c>
      <c r="R6" s="176">
        <v>251.97716049760933</v>
      </c>
      <c r="S6" s="176">
        <v>226.60352968890086</v>
      </c>
      <c r="T6" s="175">
        <v>146.26990177169574</v>
      </c>
      <c r="U6" s="175">
        <v>193.07709196639789</v>
      </c>
      <c r="V6" s="175">
        <v>222.34713480330129</v>
      </c>
      <c r="W6" s="175">
        <v>267.1064716227429</v>
      </c>
    </row>
    <row r="7" spans="2:23" ht="12">
      <c r="B7" s="171" t="s">
        <v>5</v>
      </c>
      <c r="C7" s="177">
        <v>87.804889953847336</v>
      </c>
      <c r="D7" s="177">
        <v>113.22355390669574</v>
      </c>
      <c r="E7" s="178">
        <v>82.089918977206949</v>
      </c>
      <c r="F7" s="178">
        <v>79.360543916180191</v>
      </c>
      <c r="G7" s="178">
        <v>92.143669755148608</v>
      </c>
      <c r="H7" s="178">
        <v>146.27336853578038</v>
      </c>
      <c r="I7" s="178">
        <v>146.47836105025183</v>
      </c>
      <c r="J7" s="178">
        <v>81.435880858614794</v>
      </c>
      <c r="K7" s="178">
        <v>112.33712017874934</v>
      </c>
      <c r="L7" s="178">
        <v>98.322892652734396</v>
      </c>
      <c r="M7" s="178">
        <v>124.59497145969767</v>
      </c>
      <c r="N7" s="178">
        <v>89.98828236451476</v>
      </c>
      <c r="O7" s="178">
        <v>117.61028617554241</v>
      </c>
      <c r="P7" s="178">
        <v>123.75772295433536</v>
      </c>
      <c r="Q7" s="443">
        <v>206.09467898580399</v>
      </c>
      <c r="R7" s="443">
        <v>219.63371176982383</v>
      </c>
      <c r="S7" s="443">
        <v>196.89804422284988</v>
      </c>
      <c r="T7" s="178">
        <v>151.62391974629153</v>
      </c>
      <c r="U7" s="178">
        <v>186.64699672967083</v>
      </c>
      <c r="V7" s="178">
        <v>158.08817692872901</v>
      </c>
      <c r="W7" s="178">
        <v>196.47285466961685</v>
      </c>
    </row>
    <row r="8" spans="2:23" ht="12">
      <c r="B8" s="171" t="s">
        <v>6</v>
      </c>
      <c r="C8" s="177">
        <v>71.044054249301894</v>
      </c>
      <c r="D8" s="177">
        <v>61.901127677878449</v>
      </c>
      <c r="E8" s="178">
        <v>55.040254050511479</v>
      </c>
      <c r="F8" s="178">
        <v>94.21270318781157</v>
      </c>
      <c r="G8" s="178">
        <v>84.346134495894233</v>
      </c>
      <c r="H8" s="178">
        <v>88.455685738374768</v>
      </c>
      <c r="I8" s="178">
        <v>92.828521154782649</v>
      </c>
      <c r="J8" s="178">
        <v>166.09311242710913</v>
      </c>
      <c r="K8" s="178">
        <v>207.47717985873675</v>
      </c>
      <c r="L8" s="178">
        <v>157.71769837528288</v>
      </c>
      <c r="M8" s="178">
        <v>168.34206107948015</v>
      </c>
      <c r="N8" s="178">
        <v>191.93098250447969</v>
      </c>
      <c r="O8" s="178">
        <v>175.7729057785867</v>
      </c>
      <c r="P8" s="178">
        <v>133.45521815649042</v>
      </c>
      <c r="Q8" s="443">
        <v>162.09162713244285</v>
      </c>
      <c r="R8" s="443">
        <v>224.3071275009585</v>
      </c>
      <c r="S8" s="443">
        <v>181.93627427155891</v>
      </c>
      <c r="T8" s="178">
        <v>130.89027854316925</v>
      </c>
      <c r="U8" s="178">
        <v>227.71612677200804</v>
      </c>
      <c r="V8" s="178">
        <v>231.54108245328496</v>
      </c>
      <c r="W8" s="178">
        <v>260.89895693099953</v>
      </c>
    </row>
    <row r="9" spans="2:23" ht="12">
      <c r="B9" s="171" t="s">
        <v>7</v>
      </c>
      <c r="C9" s="177">
        <v>56.70892194018144</v>
      </c>
      <c r="D9" s="177">
        <v>49.120386864954085</v>
      </c>
      <c r="E9" s="178">
        <v>53.911145722091483</v>
      </c>
      <c r="F9" s="178">
        <v>74.931598125810154</v>
      </c>
      <c r="G9" s="178">
        <v>68.372514356836547</v>
      </c>
      <c r="H9" s="178">
        <v>51.5297226522773</v>
      </c>
      <c r="I9" s="178">
        <v>66.468958662535456</v>
      </c>
      <c r="J9" s="178">
        <v>80.079848666877282</v>
      </c>
      <c r="K9" s="178">
        <v>133.46533030629405</v>
      </c>
      <c r="L9" s="178">
        <v>90.440015860907081</v>
      </c>
      <c r="M9" s="178">
        <v>113.49390748641407</v>
      </c>
      <c r="N9" s="178">
        <v>95.778688439381014</v>
      </c>
      <c r="O9" s="178">
        <v>123.26133748098609</v>
      </c>
      <c r="P9" s="178">
        <v>129.07979964014385</v>
      </c>
      <c r="Q9" s="443">
        <v>200.439252977888</v>
      </c>
      <c r="R9" s="443">
        <v>278.11602805102166</v>
      </c>
      <c r="S9" s="443">
        <v>189.22550500964309</v>
      </c>
      <c r="T9" s="178">
        <v>204.46133056307076</v>
      </c>
      <c r="U9" s="178">
        <v>150.12707056888513</v>
      </c>
      <c r="V9" s="178">
        <v>145.76481436640114</v>
      </c>
      <c r="W9" s="178">
        <v>185.33838821104479</v>
      </c>
    </row>
    <row r="10" spans="2:23" ht="12">
      <c r="B10" s="171" t="s">
        <v>8</v>
      </c>
      <c r="C10" s="177">
        <v>125.68447951349151</v>
      </c>
      <c r="D10" s="177">
        <v>165.55121236735522</v>
      </c>
      <c r="E10" s="178">
        <v>117.17535080399705</v>
      </c>
      <c r="F10" s="178">
        <v>135.04571457868187</v>
      </c>
      <c r="G10" s="178">
        <v>154.53370985145077</v>
      </c>
      <c r="H10" s="178">
        <v>125.33765259403013</v>
      </c>
      <c r="I10" s="178">
        <v>116.99958363121181</v>
      </c>
      <c r="J10" s="178">
        <v>170.37538802748244</v>
      </c>
      <c r="K10" s="178">
        <v>219.07797476697621</v>
      </c>
      <c r="L10" s="178">
        <v>216.03229198290094</v>
      </c>
      <c r="M10" s="178">
        <v>224.50444516749187</v>
      </c>
      <c r="N10" s="178">
        <v>173.64240966562468</v>
      </c>
      <c r="O10" s="178">
        <v>188.1076368451819</v>
      </c>
      <c r="P10" s="178">
        <v>231.1648880934402</v>
      </c>
      <c r="Q10" s="443">
        <v>290.83440494067747</v>
      </c>
      <c r="R10" s="443">
        <v>367.73333633221051</v>
      </c>
      <c r="S10" s="443">
        <v>366.01718068141543</v>
      </c>
      <c r="T10" s="178">
        <v>370.01213136406079</v>
      </c>
      <c r="U10" s="178">
        <v>288.31536087372837</v>
      </c>
      <c r="V10" s="178">
        <v>274.89409927650667</v>
      </c>
      <c r="W10" s="178">
        <v>333.67480821446907</v>
      </c>
    </row>
    <row r="11" spans="2:23" ht="12">
      <c r="B11" s="171" t="s">
        <v>9</v>
      </c>
      <c r="C11" s="177">
        <v>208.37256975487119</v>
      </c>
      <c r="D11" s="177">
        <v>211.84310533494642</v>
      </c>
      <c r="E11" s="178">
        <v>188.57686432318511</v>
      </c>
      <c r="F11" s="178">
        <v>240.29265540784803</v>
      </c>
      <c r="G11" s="178">
        <v>290.74392615318027</v>
      </c>
      <c r="H11" s="178">
        <v>256.91111578469508</v>
      </c>
      <c r="I11" s="178">
        <v>296.94950584491863</v>
      </c>
      <c r="J11" s="178">
        <v>498.69505211100096</v>
      </c>
      <c r="K11" s="178">
        <v>373.74414111709109</v>
      </c>
      <c r="L11" s="178">
        <v>499.34624921139772</v>
      </c>
      <c r="M11" s="178">
        <v>541.18997993416292</v>
      </c>
      <c r="N11" s="178">
        <v>404.21909128469446</v>
      </c>
      <c r="O11" s="178">
        <v>445.29892627026919</v>
      </c>
      <c r="P11" s="178">
        <v>400.71610946953359</v>
      </c>
      <c r="Q11" s="443">
        <v>465.23865077767061</v>
      </c>
      <c r="R11" s="443">
        <v>546.58578030473302</v>
      </c>
      <c r="S11" s="443">
        <v>521.89299453756098</v>
      </c>
      <c r="T11" s="178">
        <v>578.92316848284088</v>
      </c>
      <c r="U11" s="178">
        <v>648.41374091105661</v>
      </c>
      <c r="V11" s="178">
        <v>736.63808942106823</v>
      </c>
      <c r="W11" s="178">
        <v>682.73486418797006</v>
      </c>
    </row>
    <row r="12" spans="2:23" ht="12">
      <c r="B12" s="171" t="s">
        <v>10</v>
      </c>
      <c r="C12" s="177">
        <v>463.19009084414068</v>
      </c>
      <c r="D12" s="177">
        <v>402.39724225841297</v>
      </c>
      <c r="E12" s="178">
        <v>480.88896525233787</v>
      </c>
      <c r="F12" s="178">
        <v>674.98636484009899</v>
      </c>
      <c r="G12" s="178">
        <v>845.25550293617255</v>
      </c>
      <c r="H12" s="178">
        <v>953.10783496642466</v>
      </c>
      <c r="I12" s="178">
        <v>1187.3261958333883</v>
      </c>
      <c r="J12" s="178">
        <v>1172.5636272902068</v>
      </c>
      <c r="K12" s="178">
        <v>1480.7355539733346</v>
      </c>
      <c r="L12" s="178">
        <v>1252.560122391098</v>
      </c>
      <c r="M12" s="178">
        <v>1287.7806652980619</v>
      </c>
      <c r="N12" s="178">
        <v>1117.2402746303726</v>
      </c>
      <c r="O12" s="178">
        <v>1067.9177124509545</v>
      </c>
      <c r="P12" s="178">
        <v>1056.6326647552783</v>
      </c>
      <c r="Q12" s="443">
        <v>1255.3341037510238</v>
      </c>
      <c r="R12" s="443">
        <v>1049.731340207901</v>
      </c>
      <c r="S12" s="443">
        <v>1069.3309597447601</v>
      </c>
      <c r="T12" s="178">
        <v>1031.1903043673378</v>
      </c>
      <c r="U12" s="178">
        <v>1116.5750683204676</v>
      </c>
      <c r="V12" s="178">
        <v>965.3566449829774</v>
      </c>
      <c r="W12" s="178">
        <v>1249.7949108024811</v>
      </c>
    </row>
    <row r="13" spans="2:23" ht="12">
      <c r="B13" s="171" t="s">
        <v>11</v>
      </c>
      <c r="C13" s="177">
        <v>144.31167153879818</v>
      </c>
      <c r="D13" s="177">
        <v>114.00028069631716</v>
      </c>
      <c r="E13" s="178">
        <v>132.16000529051715</v>
      </c>
      <c r="F13" s="178">
        <v>145.70558234608703</v>
      </c>
      <c r="G13" s="178">
        <v>152.95932378298556</v>
      </c>
      <c r="H13" s="178">
        <v>152.67589254938883</v>
      </c>
      <c r="I13" s="178">
        <v>192.17400028221664</v>
      </c>
      <c r="J13" s="178">
        <v>243.71297623777602</v>
      </c>
      <c r="K13" s="178">
        <v>204.2498304896051</v>
      </c>
      <c r="L13" s="178">
        <v>312.63723629734523</v>
      </c>
      <c r="M13" s="178">
        <v>342.15261585452305</v>
      </c>
      <c r="N13" s="178">
        <v>343.49922890109616</v>
      </c>
      <c r="O13" s="178">
        <v>403.297836435146</v>
      </c>
      <c r="P13" s="178">
        <v>350.40409483987412</v>
      </c>
      <c r="Q13" s="443">
        <v>313.39435285304444</v>
      </c>
      <c r="R13" s="443">
        <v>291.79925508795981</v>
      </c>
      <c r="S13" s="443">
        <v>306.54347707409102</v>
      </c>
      <c r="T13" s="178">
        <v>265.53358741103636</v>
      </c>
      <c r="U13" s="178">
        <v>282.32564823982278</v>
      </c>
      <c r="V13" s="178">
        <v>232.89247725226306</v>
      </c>
      <c r="W13" s="178">
        <v>308.24320412633193</v>
      </c>
    </row>
    <row r="14" spans="2:23" ht="12">
      <c r="B14" s="171" t="s">
        <v>12</v>
      </c>
      <c r="C14" s="177">
        <v>205.5810078521969</v>
      </c>
      <c r="D14" s="177">
        <v>219.67430104581268</v>
      </c>
      <c r="E14" s="178">
        <v>159.4877366129931</v>
      </c>
      <c r="F14" s="178">
        <v>190.07860403494519</v>
      </c>
      <c r="G14" s="178">
        <v>252.56416229393238</v>
      </c>
      <c r="H14" s="178">
        <v>295.99734558161418</v>
      </c>
      <c r="I14" s="178">
        <v>281.37551640687008</v>
      </c>
      <c r="J14" s="178">
        <v>336.15407475931528</v>
      </c>
      <c r="K14" s="178">
        <v>364.66724716734865</v>
      </c>
      <c r="L14" s="178">
        <v>397.05208983564262</v>
      </c>
      <c r="M14" s="178">
        <v>562.65537325826631</v>
      </c>
      <c r="N14" s="178">
        <v>560.95434624385121</v>
      </c>
      <c r="O14" s="178">
        <v>493.48067819738191</v>
      </c>
      <c r="P14" s="178">
        <v>436.40156154593598</v>
      </c>
      <c r="Q14" s="443">
        <v>403.21871236088953</v>
      </c>
      <c r="R14" s="443">
        <v>415.55253470639525</v>
      </c>
      <c r="S14" s="443">
        <v>388.17760582468412</v>
      </c>
      <c r="T14" s="178">
        <v>358.80710915259078</v>
      </c>
      <c r="U14" s="178">
        <v>336.59748150244349</v>
      </c>
      <c r="V14" s="178">
        <v>416.77694046617466</v>
      </c>
      <c r="W14" s="178">
        <v>423.67025624218002</v>
      </c>
    </row>
    <row r="15" spans="2:23" ht="12">
      <c r="B15" s="171" t="s">
        <v>604</v>
      </c>
      <c r="C15" s="442">
        <v>0</v>
      </c>
      <c r="D15" s="442">
        <v>0</v>
      </c>
      <c r="E15" s="442">
        <v>0</v>
      </c>
      <c r="F15" s="442">
        <v>0</v>
      </c>
      <c r="G15" s="442">
        <v>0</v>
      </c>
      <c r="H15" s="442">
        <v>0</v>
      </c>
      <c r="I15" s="442">
        <v>0</v>
      </c>
      <c r="J15" s="442">
        <v>0</v>
      </c>
      <c r="K15" s="442">
        <v>0</v>
      </c>
      <c r="L15" s="442">
        <v>0</v>
      </c>
      <c r="M15" s="442">
        <v>0</v>
      </c>
      <c r="N15" s="442">
        <v>0</v>
      </c>
      <c r="O15" s="442">
        <v>0</v>
      </c>
      <c r="P15" s="442">
        <v>0</v>
      </c>
      <c r="Q15" s="442">
        <v>0</v>
      </c>
      <c r="R15" s="442">
        <v>0</v>
      </c>
      <c r="S15" s="442">
        <v>0</v>
      </c>
      <c r="T15" s="442">
        <v>0</v>
      </c>
      <c r="U15" s="178">
        <v>125.24664380008618</v>
      </c>
      <c r="V15" s="178">
        <v>127.36943548809509</v>
      </c>
      <c r="W15" s="178">
        <v>230.97310833432107</v>
      </c>
    </row>
    <row r="16" spans="2:23" ht="12">
      <c r="B16" s="171" t="s">
        <v>13</v>
      </c>
      <c r="C16" s="177">
        <v>300.33032934006934</v>
      </c>
      <c r="D16" s="177">
        <v>364.8173351365939</v>
      </c>
      <c r="E16" s="178">
        <v>324.93676765885363</v>
      </c>
      <c r="F16" s="178">
        <v>407.19177001879666</v>
      </c>
      <c r="G16" s="178">
        <v>487.68270875713603</v>
      </c>
      <c r="H16" s="178">
        <v>391.9808229105908</v>
      </c>
      <c r="I16" s="178">
        <v>515.93264429934015</v>
      </c>
      <c r="J16" s="178">
        <v>481.31727216358235</v>
      </c>
      <c r="K16" s="178">
        <v>581.43687604567435</v>
      </c>
      <c r="L16" s="178">
        <v>755.1080512728015</v>
      </c>
      <c r="M16" s="178">
        <v>1010.6573605026471</v>
      </c>
      <c r="N16" s="178">
        <v>952.15096163639328</v>
      </c>
      <c r="O16" s="178">
        <v>914.21577704603305</v>
      </c>
      <c r="P16" s="178">
        <v>788.39731656944889</v>
      </c>
      <c r="Q16" s="443">
        <v>785.84334617957734</v>
      </c>
      <c r="R16" s="443">
        <v>763.15379589649558</v>
      </c>
      <c r="S16" s="443">
        <v>743.48673617655936</v>
      </c>
      <c r="T16" s="178">
        <v>646.83279683061596</v>
      </c>
      <c r="U16" s="178">
        <v>736.93940904689839</v>
      </c>
      <c r="V16" s="178">
        <v>640.32212943101081</v>
      </c>
      <c r="W16" s="178">
        <v>677.96428749061613</v>
      </c>
    </row>
    <row r="17" spans="2:27" ht="12">
      <c r="B17" s="171" t="s">
        <v>14</v>
      </c>
      <c r="C17" s="177">
        <v>168.25892480554484</v>
      </c>
      <c r="D17" s="177">
        <v>129.12074367062061</v>
      </c>
      <c r="E17" s="178">
        <v>175.21250176182832</v>
      </c>
      <c r="F17" s="178">
        <v>206.16720888482175</v>
      </c>
      <c r="G17" s="178">
        <v>172.23223420822706</v>
      </c>
      <c r="H17" s="178">
        <v>175.07956831321368</v>
      </c>
      <c r="I17" s="178">
        <v>281.37787438337313</v>
      </c>
      <c r="J17" s="178">
        <v>362.9453241808971</v>
      </c>
      <c r="K17" s="178">
        <v>419.51544270864053</v>
      </c>
      <c r="L17" s="178">
        <v>366.23173649244001</v>
      </c>
      <c r="M17" s="178">
        <v>384.47508918394783</v>
      </c>
      <c r="N17" s="178">
        <v>314.36816948580878</v>
      </c>
      <c r="O17" s="178">
        <v>307.99892464340769</v>
      </c>
      <c r="P17" s="178">
        <v>374.13461401696622</v>
      </c>
      <c r="Q17" s="443">
        <v>448.15242254943735</v>
      </c>
      <c r="R17" s="443">
        <v>459.35859082095112</v>
      </c>
      <c r="S17" s="443">
        <v>466.66645772268333</v>
      </c>
      <c r="T17" s="178">
        <v>402.87239766030001</v>
      </c>
      <c r="U17" s="178">
        <v>545.1958172354241</v>
      </c>
      <c r="V17" s="178">
        <v>478.41993003278907</v>
      </c>
      <c r="W17" s="178">
        <v>448.10777034257899</v>
      </c>
    </row>
    <row r="18" spans="2:27" ht="12">
      <c r="B18" s="171" t="s">
        <v>15</v>
      </c>
      <c r="C18" s="442">
        <v>0</v>
      </c>
      <c r="D18" s="442">
        <v>0</v>
      </c>
      <c r="E18" s="442">
        <v>0</v>
      </c>
      <c r="F18" s="442">
        <v>0</v>
      </c>
      <c r="G18" s="442">
        <v>0</v>
      </c>
      <c r="H18" s="442">
        <v>0</v>
      </c>
      <c r="I18" s="442">
        <v>0</v>
      </c>
      <c r="J18" s="178">
        <v>66.588258922484698</v>
      </c>
      <c r="K18" s="178">
        <v>133.34990243261745</v>
      </c>
      <c r="L18" s="178">
        <v>130.63318685476327</v>
      </c>
      <c r="M18" s="178">
        <v>150.75515651970528</v>
      </c>
      <c r="N18" s="178">
        <v>118.85390780137972</v>
      </c>
      <c r="O18" s="178">
        <v>122.23215152690659</v>
      </c>
      <c r="P18" s="178">
        <v>191.09530781220116</v>
      </c>
      <c r="Q18" s="443">
        <v>204.89869452427911</v>
      </c>
      <c r="R18" s="443">
        <v>226.52798454508732</v>
      </c>
      <c r="S18" s="443">
        <v>174.98808629615374</v>
      </c>
      <c r="T18" s="178">
        <v>212.33437473037066</v>
      </c>
      <c r="U18" s="178">
        <v>211.57633433356671</v>
      </c>
      <c r="V18" s="178">
        <v>206.91880634506967</v>
      </c>
      <c r="W18" s="178">
        <v>250.63733672211501</v>
      </c>
    </row>
    <row r="19" spans="2:27" ht="12">
      <c r="B19" s="171" t="s">
        <v>16</v>
      </c>
      <c r="C19" s="177">
        <v>201.11207436855096</v>
      </c>
      <c r="D19" s="177">
        <v>217.31165004482816</v>
      </c>
      <c r="E19" s="178">
        <v>280.89531135336938</v>
      </c>
      <c r="F19" s="178">
        <v>257.51651681566671</v>
      </c>
      <c r="G19" s="178">
        <v>279.36070790044698</v>
      </c>
      <c r="H19" s="178">
        <v>301.07324309319756</v>
      </c>
      <c r="I19" s="178">
        <v>377.24300205058472</v>
      </c>
      <c r="J19" s="178">
        <v>331.83624359397538</v>
      </c>
      <c r="K19" s="178">
        <v>409.04571638886102</v>
      </c>
      <c r="L19" s="178">
        <v>413.61199336820511</v>
      </c>
      <c r="M19" s="178">
        <v>380.43623205705325</v>
      </c>
      <c r="N19" s="178">
        <v>352.40589503222918</v>
      </c>
      <c r="O19" s="178">
        <v>363.50761627455478</v>
      </c>
      <c r="P19" s="178">
        <v>439.45563824829009</v>
      </c>
      <c r="Q19" s="443">
        <v>438.62627002463887</v>
      </c>
      <c r="R19" s="443">
        <v>433.40144508466921</v>
      </c>
      <c r="S19" s="443">
        <v>449.82312309041157</v>
      </c>
      <c r="T19" s="178">
        <v>409.17236414122806</v>
      </c>
      <c r="U19" s="178">
        <v>548.21128306216963</v>
      </c>
      <c r="V19" s="178">
        <v>458.26485886889441</v>
      </c>
      <c r="W19" s="178">
        <v>561.81669673107069</v>
      </c>
    </row>
    <row r="20" spans="2:27" ht="12">
      <c r="B20" s="171" t="s">
        <v>83</v>
      </c>
      <c r="C20" s="177">
        <v>53.968976121475336</v>
      </c>
      <c r="D20" s="177">
        <v>48.588962438349512</v>
      </c>
      <c r="E20" s="178">
        <v>61.070151601498452</v>
      </c>
      <c r="F20" s="178">
        <v>63.332495367592209</v>
      </c>
      <c r="G20" s="178">
        <v>61.199230210259479</v>
      </c>
      <c r="H20" s="178">
        <v>64.637692647846691</v>
      </c>
      <c r="I20" s="178">
        <v>71.758129472438483</v>
      </c>
      <c r="J20" s="178">
        <v>84.127156706121468</v>
      </c>
      <c r="K20" s="178">
        <v>128.93106391585349</v>
      </c>
      <c r="L20" s="178">
        <v>77.817029936034956</v>
      </c>
      <c r="M20" s="178">
        <v>102.48387495962287</v>
      </c>
      <c r="N20" s="178">
        <v>102.20811032442541</v>
      </c>
      <c r="O20" s="178">
        <v>115.79468550909023</v>
      </c>
      <c r="P20" s="178">
        <v>123.2676823690353</v>
      </c>
      <c r="Q20" s="443">
        <v>198.94719823296006</v>
      </c>
      <c r="R20" s="443">
        <v>175.33633198065743</v>
      </c>
      <c r="S20" s="443">
        <v>165.61404252659941</v>
      </c>
      <c r="T20" s="178">
        <v>116.90320109081956</v>
      </c>
      <c r="U20" s="178">
        <v>148.52136415955405</v>
      </c>
      <c r="V20" s="178">
        <v>143.28665305827275</v>
      </c>
      <c r="W20" s="178">
        <v>144.15192160364563</v>
      </c>
    </row>
    <row r="21" spans="2:27" ht="12">
      <c r="B21" s="171" t="s">
        <v>18</v>
      </c>
      <c r="C21" s="177">
        <v>73.055386370589758</v>
      </c>
      <c r="D21" s="177">
        <v>57.789943198534701</v>
      </c>
      <c r="E21" s="178">
        <v>45.647284784243837</v>
      </c>
      <c r="F21" s="178">
        <v>58.242328829763785</v>
      </c>
      <c r="G21" s="178">
        <v>69.502385787288929</v>
      </c>
      <c r="H21" s="178">
        <v>62.105011861752658</v>
      </c>
      <c r="I21" s="178">
        <v>78.495953065751991</v>
      </c>
      <c r="J21" s="178">
        <v>84.328811579981149</v>
      </c>
      <c r="K21" s="178">
        <v>95.479731867806251</v>
      </c>
      <c r="L21" s="178">
        <v>121.85358537068322</v>
      </c>
      <c r="M21" s="178">
        <v>85.087695476330396</v>
      </c>
      <c r="N21" s="178">
        <v>88.600057568789339</v>
      </c>
      <c r="O21" s="178">
        <v>119.31146330692212</v>
      </c>
      <c r="P21" s="178">
        <v>111.91770602462968</v>
      </c>
      <c r="Q21" s="443">
        <v>130.61289938284381</v>
      </c>
      <c r="R21" s="443">
        <v>127.99471947787274</v>
      </c>
      <c r="S21" s="443">
        <v>106.14954998862686</v>
      </c>
      <c r="T21" s="178">
        <v>99.315947408721584</v>
      </c>
      <c r="U21" s="178">
        <v>117.06612048489308</v>
      </c>
      <c r="V21" s="178">
        <v>94.363770658050399</v>
      </c>
      <c r="W21" s="178">
        <v>158.0659756463445</v>
      </c>
    </row>
    <row r="22" spans="2:27" ht="12">
      <c r="B22" s="171" t="s">
        <v>19</v>
      </c>
      <c r="C22" s="177">
        <v>243.07595063472112</v>
      </c>
      <c r="D22" s="177">
        <v>330.08519208896911</v>
      </c>
      <c r="E22" s="178">
        <v>480.37316688797063</v>
      </c>
      <c r="F22" s="178">
        <v>258.20449392559067</v>
      </c>
      <c r="G22" s="178">
        <v>397.41411649369644</v>
      </c>
      <c r="H22" s="178">
        <v>451.9656137107786</v>
      </c>
      <c r="I22" s="178">
        <v>406.29560666547621</v>
      </c>
      <c r="J22" s="178">
        <v>245.91518835095087</v>
      </c>
      <c r="K22" s="178">
        <v>331.87748398752478</v>
      </c>
      <c r="L22" s="178">
        <v>346.60007959535295</v>
      </c>
      <c r="M22" s="178">
        <v>402.60687630413497</v>
      </c>
      <c r="N22" s="178">
        <v>388.56202666243468</v>
      </c>
      <c r="O22" s="178">
        <v>728.15151393420354</v>
      </c>
      <c r="P22" s="178">
        <v>759.73731223717004</v>
      </c>
      <c r="Q22" s="443">
        <v>1118.39537146163</v>
      </c>
      <c r="R22" s="443">
        <v>711.29300110166139</v>
      </c>
      <c r="S22" s="443">
        <v>632.11115927521439</v>
      </c>
      <c r="T22" s="178">
        <v>541.53552955470013</v>
      </c>
      <c r="U22" s="178">
        <v>423.88247394738391</v>
      </c>
      <c r="V22" s="178">
        <v>545.58372332600732</v>
      </c>
      <c r="W22" s="178">
        <v>751.52085489549165</v>
      </c>
    </row>
    <row r="23" spans="2:27" thickBot="1">
      <c r="B23" s="33"/>
      <c r="C23" s="431"/>
      <c r="D23" s="431"/>
      <c r="E23" s="432"/>
      <c r="F23" s="432"/>
      <c r="G23" s="432"/>
      <c r="H23" s="432"/>
      <c r="I23" s="432"/>
      <c r="J23" s="432"/>
      <c r="K23" s="432"/>
      <c r="L23" s="432"/>
      <c r="M23" s="432"/>
      <c r="N23" s="432"/>
      <c r="O23" s="432"/>
      <c r="P23" s="433"/>
      <c r="Q23" s="434"/>
      <c r="R23" s="434"/>
      <c r="S23" s="434"/>
      <c r="T23" s="433"/>
      <c r="U23" s="435"/>
      <c r="V23" s="435"/>
      <c r="W23" s="435"/>
    </row>
    <row r="24" spans="2:27" s="34" customFormat="1" thickTop="1">
      <c r="B24" s="160" t="s">
        <v>20</v>
      </c>
      <c r="C24" s="161">
        <f>SUM(C6:C22)</f>
        <v>2402.4993272877809</v>
      </c>
      <c r="D24" s="161">
        <f t="shared" ref="D24:L24" si="0">SUM(D6:D22)</f>
        <v>2485.4250367302684</v>
      </c>
      <c r="E24" s="161">
        <f t="shared" si="0"/>
        <v>2637.4654250806038</v>
      </c>
      <c r="F24" s="161">
        <f t="shared" si="0"/>
        <v>2885.268580279695</v>
      </c>
      <c r="G24" s="161">
        <f t="shared" si="0"/>
        <v>3408.3103269826556</v>
      </c>
      <c r="H24" s="161">
        <f t="shared" si="0"/>
        <v>3517.1305709399653</v>
      </c>
      <c r="I24" s="161">
        <f t="shared" si="0"/>
        <v>4111.7038528031408</v>
      </c>
      <c r="J24" s="161">
        <f t="shared" si="0"/>
        <v>4439.2701674117743</v>
      </c>
      <c r="K24" s="161">
        <f t="shared" si="0"/>
        <v>5261.7253084223485</v>
      </c>
      <c r="L24" s="161">
        <f t="shared" si="0"/>
        <v>5306.7707483749582</v>
      </c>
      <c r="M24" s="161">
        <f t="shared" ref="M24:R24" si="1">SUM(M6:M22)</f>
        <v>5996.8329944600591</v>
      </c>
      <c r="N24" s="161">
        <f t="shared" si="1"/>
        <v>5389.4999070910271</v>
      </c>
      <c r="O24" s="161">
        <f t="shared" si="1"/>
        <v>5788.7801441054698</v>
      </c>
      <c r="P24" s="161">
        <f t="shared" si="1"/>
        <v>5790.3780026373015</v>
      </c>
      <c r="Q24" s="161">
        <f t="shared" si="1"/>
        <v>6791.1392357112518</v>
      </c>
      <c r="R24" s="161">
        <f t="shared" si="1"/>
        <v>6542.5021433660086</v>
      </c>
      <c r="S24" s="161">
        <f>SUM(S6:S22)</f>
        <v>6185.4647261317114</v>
      </c>
      <c r="T24" s="161">
        <f>SUM(T6:T22)</f>
        <v>5666.6783428188501</v>
      </c>
      <c r="U24" s="161">
        <f>SUM(U6:U22)</f>
        <v>6286.4340319544572</v>
      </c>
      <c r="V24" s="161">
        <f>SUM(V6:V22)</f>
        <v>6078.8287671588951</v>
      </c>
      <c r="W24" s="162">
        <f>SUM(W6:W22)</f>
        <v>7131.1726667740195</v>
      </c>
    </row>
    <row r="25" spans="2:27" s="113" customFormat="1" ht="11.25">
      <c r="B25" s="196" t="s">
        <v>829</v>
      </c>
      <c r="C25" s="125"/>
      <c r="D25" s="125"/>
      <c r="E25" s="125"/>
      <c r="F25" s="125"/>
      <c r="G25" s="125"/>
      <c r="H25" s="125"/>
      <c r="I25" s="125"/>
      <c r="J25" s="125"/>
      <c r="K25" s="125"/>
      <c r="L25" s="125"/>
      <c r="M25" s="125"/>
      <c r="N25" s="125"/>
      <c r="O25" s="125"/>
      <c r="P25" s="125"/>
      <c r="Q25" s="125"/>
      <c r="R25" s="125"/>
      <c r="S25" s="125"/>
      <c r="T25" s="125"/>
    </row>
    <row r="26" spans="2:27" s="113" customFormat="1" ht="12">
      <c r="B26" s="197" t="s">
        <v>830</v>
      </c>
      <c r="D26" s="84"/>
      <c r="M26" s="84"/>
      <c r="N26" s="84"/>
      <c r="O26" s="84"/>
      <c r="P26" s="84"/>
      <c r="Q26" s="84"/>
      <c r="R26" s="84"/>
      <c r="S26" s="84"/>
      <c r="T26" s="84"/>
      <c r="U26" s="84"/>
      <c r="V26" s="84"/>
      <c r="W26" s="84"/>
      <c r="X26" s="84"/>
      <c r="Y26" s="84"/>
      <c r="Z26" s="84"/>
      <c r="AA26" s="84"/>
    </row>
    <row r="27" spans="2:27" s="113" customFormat="1" ht="12">
      <c r="B27" s="197" t="s">
        <v>185</v>
      </c>
      <c r="C27" s="84"/>
      <c r="D27" s="84"/>
      <c r="E27" s="84"/>
      <c r="F27" s="84"/>
      <c r="G27" s="84"/>
      <c r="H27" s="84"/>
      <c r="I27" s="84"/>
      <c r="J27" s="84"/>
      <c r="K27" s="84"/>
      <c r="L27" s="84"/>
      <c r="M27" s="84"/>
      <c r="N27" s="84"/>
      <c r="O27" s="84"/>
      <c r="P27" s="84"/>
      <c r="Q27" s="84"/>
      <c r="R27" s="84"/>
      <c r="S27" s="84"/>
      <c r="T27" s="84"/>
    </row>
    <row r="28" spans="2:27" s="123" customFormat="1">
      <c r="B28" s="197" t="s">
        <v>240</v>
      </c>
      <c r="C28" s="84"/>
      <c r="D28" s="84"/>
      <c r="E28" s="84"/>
      <c r="F28" s="84"/>
      <c r="G28" s="84"/>
      <c r="H28" s="84"/>
      <c r="I28" s="84"/>
      <c r="J28" s="84"/>
      <c r="K28" s="84"/>
      <c r="L28" s="84"/>
      <c r="M28" s="84"/>
      <c r="N28" s="84"/>
      <c r="O28" s="84"/>
      <c r="P28" s="84"/>
      <c r="Q28" s="84"/>
      <c r="R28" s="84"/>
      <c r="S28" s="84"/>
      <c r="T28" s="84"/>
    </row>
    <row r="29" spans="2:27" s="34" customFormat="1" ht="11.25">
      <c r="B29" s="10"/>
      <c r="C29" s="140"/>
      <c r="D29" s="140"/>
      <c r="E29" s="140"/>
      <c r="F29" s="140"/>
      <c r="G29" s="140"/>
      <c r="H29" s="140"/>
      <c r="I29" s="140"/>
      <c r="J29" s="140"/>
      <c r="K29" s="140"/>
      <c r="L29" s="140"/>
      <c r="M29" s="140"/>
      <c r="N29" s="140"/>
      <c r="O29" s="140"/>
      <c r="P29" s="140"/>
      <c r="Q29" s="140"/>
      <c r="R29" s="140"/>
      <c r="S29" s="140"/>
      <c r="T29" s="140"/>
    </row>
    <row r="30" spans="2:27" s="34" customFormat="1" ht="11.25">
      <c r="B30" s="10"/>
      <c r="C30" s="124"/>
      <c r="D30" s="124"/>
      <c r="E30" s="124"/>
      <c r="F30" s="124"/>
      <c r="G30" s="124"/>
      <c r="H30" s="124"/>
      <c r="I30" s="124"/>
      <c r="J30" s="124"/>
      <c r="K30" s="124"/>
      <c r="L30" s="124"/>
      <c r="M30" s="124"/>
      <c r="N30" s="124"/>
      <c r="O30" s="124"/>
      <c r="P30" s="124"/>
      <c r="Q30" s="124"/>
      <c r="R30" s="124"/>
      <c r="S30" s="124"/>
      <c r="T30" s="124"/>
    </row>
    <row r="31" spans="2:27" s="34" customFormat="1" ht="12">
      <c r="B31" s="10"/>
      <c r="C31" s="35"/>
      <c r="D31" s="35"/>
      <c r="E31" s="35"/>
      <c r="F31" s="35"/>
      <c r="G31" s="35"/>
      <c r="H31" s="35"/>
      <c r="I31" s="35"/>
      <c r="J31" s="35"/>
      <c r="K31" s="35"/>
      <c r="L31" s="35"/>
      <c r="M31" s="35"/>
      <c r="N31" s="35"/>
      <c r="O31" s="35"/>
      <c r="P31" s="35"/>
      <c r="Q31" s="35"/>
      <c r="R31" s="35"/>
      <c r="S31" s="35"/>
      <c r="T31" s="35"/>
    </row>
    <row r="32" spans="2:27" s="34" customFormat="1" ht="12">
      <c r="B32" s="9"/>
      <c r="C32" s="35"/>
      <c r="D32" s="35"/>
      <c r="E32" s="35"/>
      <c r="F32" s="35"/>
      <c r="G32" s="35"/>
      <c r="H32" s="35"/>
      <c r="I32" s="35"/>
      <c r="J32" s="35"/>
      <c r="K32" s="35"/>
      <c r="L32" s="35"/>
      <c r="M32" s="35"/>
      <c r="N32" s="35"/>
      <c r="O32" s="35"/>
      <c r="P32" s="35"/>
      <c r="Q32" s="84"/>
      <c r="R32" s="84"/>
      <c r="S32" s="84"/>
      <c r="T32" s="35"/>
    </row>
    <row r="33" spans="2:23" ht="12">
      <c r="B33" s="25"/>
      <c r="C33" s="93"/>
      <c r="D33" s="93"/>
      <c r="E33" s="93"/>
      <c r="F33" s="93"/>
      <c r="G33" s="93"/>
      <c r="H33" s="93"/>
      <c r="I33" s="93"/>
      <c r="J33" s="93"/>
      <c r="K33" s="93"/>
      <c r="L33" s="93"/>
      <c r="M33" s="93"/>
      <c r="N33" s="93"/>
    </row>
    <row r="34" spans="2:23">
      <c r="B34" s="186" t="s">
        <v>41</v>
      </c>
      <c r="C34" s="25"/>
      <c r="D34" s="37"/>
      <c r="E34" s="37"/>
      <c r="F34" s="37"/>
      <c r="G34" s="37"/>
      <c r="H34" s="37"/>
      <c r="I34" s="37"/>
      <c r="J34" s="36"/>
      <c r="K34" s="36"/>
      <c r="L34" s="36"/>
    </row>
    <row r="35" spans="2:23">
      <c r="B35" s="156" t="s">
        <v>42</v>
      </c>
      <c r="C35" s="158"/>
      <c r="D35" s="159"/>
      <c r="E35" s="159"/>
      <c r="F35" s="39"/>
      <c r="G35" s="39"/>
      <c r="H35" s="39"/>
      <c r="I35" s="39"/>
      <c r="J35"/>
      <c r="K35"/>
      <c r="L35"/>
      <c r="O35"/>
    </row>
    <row r="36" spans="2:23">
      <c r="B36" s="198" t="s">
        <v>29</v>
      </c>
      <c r="C36" s="38"/>
      <c r="D36" s="39"/>
      <c r="E36" s="39"/>
      <c r="F36" s="39"/>
      <c r="G36" s="39"/>
      <c r="H36" s="39"/>
      <c r="I36" s="39"/>
      <c r="J36" s="36"/>
      <c r="K36" s="36"/>
      <c r="L36" s="36"/>
      <c r="N36" s="104"/>
      <c r="O36" s="106" t="s">
        <v>182</v>
      </c>
    </row>
    <row r="37" spans="2:23">
      <c r="B37" s="25"/>
      <c r="C37" s="25"/>
      <c r="D37" s="39"/>
      <c r="E37" s="39"/>
      <c r="F37" s="39"/>
      <c r="G37" s="39"/>
      <c r="H37" s="39"/>
      <c r="I37" s="39"/>
      <c r="J37" s="40"/>
      <c r="O37"/>
    </row>
    <row r="38" spans="2:23" ht="12.75" customHeight="1">
      <c r="B38" s="147" t="s">
        <v>2</v>
      </c>
      <c r="C38" s="148">
        <v>2001</v>
      </c>
      <c r="D38" s="148">
        <v>2002</v>
      </c>
      <c r="E38" s="149">
        <v>2003</v>
      </c>
      <c r="F38" s="149">
        <v>2004</v>
      </c>
      <c r="G38" s="149">
        <v>2005</v>
      </c>
      <c r="H38" s="149">
        <v>2006</v>
      </c>
      <c r="I38" s="149">
        <v>2007</v>
      </c>
      <c r="J38" s="149">
        <v>2008</v>
      </c>
      <c r="K38" s="149">
        <v>2009</v>
      </c>
      <c r="L38" s="149">
        <v>2010</v>
      </c>
      <c r="M38" s="149">
        <v>2011</v>
      </c>
      <c r="N38" s="149">
        <v>2012</v>
      </c>
      <c r="O38" s="149">
        <v>2013</v>
      </c>
      <c r="P38" s="149">
        <v>2014</v>
      </c>
      <c r="Q38" s="149">
        <v>2015</v>
      </c>
      <c r="R38" s="149">
        <v>2016</v>
      </c>
      <c r="S38" s="149">
        <v>2017</v>
      </c>
      <c r="T38" s="149">
        <v>2018</v>
      </c>
      <c r="U38" s="149">
        <v>2019</v>
      </c>
      <c r="V38" s="149">
        <v>2020</v>
      </c>
      <c r="W38" s="150">
        <v>2021</v>
      </c>
    </row>
    <row r="39" spans="2:23" ht="12.75" customHeight="1">
      <c r="B39" s="169" t="s">
        <v>3</v>
      </c>
      <c r="C39" s="177">
        <f t="shared" ref="C39:I40" si="2">C6/C$24*100</f>
        <v>0</v>
      </c>
      <c r="D39" s="177">
        <f t="shared" si="2"/>
        <v>0</v>
      </c>
      <c r="E39" s="178">
        <f t="shared" si="2"/>
        <v>0</v>
      </c>
      <c r="F39" s="178">
        <f t="shared" si="2"/>
        <v>0</v>
      </c>
      <c r="G39" s="178">
        <f t="shared" si="2"/>
        <v>0</v>
      </c>
      <c r="H39" s="178">
        <f t="shared" si="2"/>
        <v>0</v>
      </c>
      <c r="I39" s="178">
        <f t="shared" si="2"/>
        <v>0</v>
      </c>
      <c r="J39" s="175">
        <f t="shared" ref="J39:L40" si="3">J6/J$24*100</f>
        <v>0.7456620184641306</v>
      </c>
      <c r="K39" s="175">
        <f t="shared" si="3"/>
        <v>1.2607027035609917</v>
      </c>
      <c r="L39" s="175">
        <f t="shared" si="3"/>
        <v>1.3342669626165826</v>
      </c>
      <c r="M39" s="175">
        <f t="shared" ref="M39:M47" si="4">(M6/$M$24)*100</f>
        <v>1.9279624766160302</v>
      </c>
      <c r="N39" s="175">
        <f t="shared" ref="N39:N47" si="5">(N6/$N$24)*100</f>
        <v>1.7644953369501128</v>
      </c>
      <c r="O39" s="175">
        <f t="shared" ref="O39:O47" si="6">(O6/$O$24)*100</f>
        <v>1.7762065525152533</v>
      </c>
      <c r="P39" s="175">
        <f t="shared" ref="P39:P47" si="7">(P6/$P$24)*100</f>
        <v>2.4309356978148546</v>
      </c>
      <c r="Q39" s="176">
        <f t="shared" ref="Q39:Q47" si="8">(Q6/$Q$24)*100</f>
        <v>2.4887908156508614</v>
      </c>
      <c r="R39" s="176">
        <f t="shared" ref="R39:R47" si="9">(R6/$R$24)*100</f>
        <v>3.8513882758618596</v>
      </c>
      <c r="S39" s="176">
        <f t="shared" ref="S39:S47" si="10">(S6/$S$24)*100</f>
        <v>3.6634843091347644</v>
      </c>
      <c r="T39" s="175">
        <f>(T6/$T$24)*100</f>
        <v>2.5812282420627883</v>
      </c>
      <c r="U39" s="175">
        <f>U6/$U$24*100</f>
        <v>3.0713293257349279</v>
      </c>
      <c r="V39" s="175">
        <f>V6/$V$24*100</f>
        <v>3.6577298575103843</v>
      </c>
      <c r="W39" s="175">
        <f>W6/$W$24*100</f>
        <v>3.7456177841165048</v>
      </c>
    </row>
    <row r="40" spans="2:23" ht="12">
      <c r="B40" s="171" t="s">
        <v>5</v>
      </c>
      <c r="C40" s="177">
        <f t="shared" si="2"/>
        <v>3.6547310942630586</v>
      </c>
      <c r="D40" s="177">
        <f t="shared" si="2"/>
        <v>4.5555006581750854</v>
      </c>
      <c r="E40" s="178">
        <f t="shared" si="2"/>
        <v>3.1124547907466193</v>
      </c>
      <c r="F40" s="178">
        <f t="shared" si="2"/>
        <v>2.7505426863410776</v>
      </c>
      <c r="G40" s="178">
        <f t="shared" si="2"/>
        <v>2.7035000019121647</v>
      </c>
      <c r="H40" s="178">
        <f t="shared" si="2"/>
        <v>4.1588836577280759</v>
      </c>
      <c r="I40" s="178">
        <f t="shared" si="2"/>
        <v>3.5624735217832062</v>
      </c>
      <c r="J40" s="178">
        <f t="shared" si="3"/>
        <v>1.8344430004829899</v>
      </c>
      <c r="K40" s="178">
        <f t="shared" si="3"/>
        <v>2.1349864083351777</v>
      </c>
      <c r="L40" s="178">
        <f t="shared" si="3"/>
        <v>1.8527819895525519</v>
      </c>
      <c r="M40" s="178">
        <f t="shared" si="4"/>
        <v>2.0776795280909086</v>
      </c>
      <c r="N40" s="178">
        <f t="shared" si="5"/>
        <v>1.6696963339050463</v>
      </c>
      <c r="O40" s="175">
        <f t="shared" si="6"/>
        <v>2.0316937808616071</v>
      </c>
      <c r="P40" s="175">
        <f t="shared" si="7"/>
        <v>2.1372995493207583</v>
      </c>
      <c r="Q40" s="176">
        <f t="shared" si="8"/>
        <v>3.0347585557082049</v>
      </c>
      <c r="R40" s="176">
        <f t="shared" si="9"/>
        <v>3.3570292673503954</v>
      </c>
      <c r="S40" s="176">
        <f t="shared" si="10"/>
        <v>3.1832376861032832</v>
      </c>
      <c r="T40" s="175">
        <f t="shared" ref="T40:T47" si="11">(T7/$T$24)*100</f>
        <v>2.6757107175218149</v>
      </c>
      <c r="U40" s="175">
        <f t="shared" ref="U40:U54" si="12">U7/$U$24*100</f>
        <v>2.9690440682416916</v>
      </c>
      <c r="V40" s="175">
        <f t="shared" ref="V40:V55" si="13">V7/$V$24*100</f>
        <v>2.6006354675230603</v>
      </c>
      <c r="W40" s="175">
        <f t="shared" ref="W40:W55" si="14">W7/$W$24*100</f>
        <v>2.7551268753459692</v>
      </c>
    </row>
    <row r="41" spans="2:23" ht="12">
      <c r="B41" s="171" t="s">
        <v>6</v>
      </c>
      <c r="C41" s="177">
        <f t="shared" ref="C41:L41" si="15">C8/C$24*100</f>
        <v>2.9570894544018307</v>
      </c>
      <c r="D41" s="177">
        <f t="shared" si="15"/>
        <v>2.4905650648515731</v>
      </c>
      <c r="E41" s="178">
        <f t="shared" si="15"/>
        <v>2.0868616334119108</v>
      </c>
      <c r="F41" s="178">
        <f t="shared" si="15"/>
        <v>3.2653009786242735</v>
      </c>
      <c r="G41" s="178">
        <f t="shared" si="15"/>
        <v>2.4747199170260137</v>
      </c>
      <c r="H41" s="178">
        <f t="shared" si="15"/>
        <v>2.5149957885906602</v>
      </c>
      <c r="I41" s="178">
        <f t="shared" si="15"/>
        <v>2.257665543969007</v>
      </c>
      <c r="J41" s="178">
        <f t="shared" si="15"/>
        <v>3.7414508728570204</v>
      </c>
      <c r="K41" s="178">
        <f t="shared" si="15"/>
        <v>3.9431397060320075</v>
      </c>
      <c r="L41" s="178">
        <f t="shared" si="15"/>
        <v>2.9720088892775189</v>
      </c>
      <c r="M41" s="178">
        <f t="shared" si="4"/>
        <v>2.8071827452089528</v>
      </c>
      <c r="N41" s="178">
        <f t="shared" si="5"/>
        <v>3.5612020746480373</v>
      </c>
      <c r="O41" s="175">
        <f t="shared" si="6"/>
        <v>3.0364412087332533</v>
      </c>
      <c r="P41" s="175">
        <f t="shared" si="7"/>
        <v>2.3047755793439832</v>
      </c>
      <c r="Q41" s="176">
        <f t="shared" si="8"/>
        <v>2.3868105410073603</v>
      </c>
      <c r="R41" s="176">
        <f t="shared" si="9"/>
        <v>3.4284608944057022</v>
      </c>
      <c r="S41" s="176">
        <f t="shared" si="10"/>
        <v>2.9413517387454071</v>
      </c>
      <c r="T41" s="175">
        <f t="shared" si="11"/>
        <v>2.3098236854936571</v>
      </c>
      <c r="U41" s="175">
        <f t="shared" si="12"/>
        <v>3.6223417857327127</v>
      </c>
      <c r="V41" s="175">
        <f t="shared" si="13"/>
        <v>3.8089752372067873</v>
      </c>
      <c r="W41" s="175">
        <f t="shared" si="14"/>
        <v>3.658570183647289</v>
      </c>
    </row>
    <row r="42" spans="2:23" ht="12">
      <c r="B42" s="171" t="s">
        <v>7</v>
      </c>
      <c r="C42" s="177">
        <f t="shared" ref="C42:L42" si="16">C9/C$24*100</f>
        <v>2.3604136449104036</v>
      </c>
      <c r="D42" s="177">
        <f t="shared" si="16"/>
        <v>1.9763374931466455</v>
      </c>
      <c r="E42" s="178">
        <f t="shared" si="16"/>
        <v>2.0440512777695994</v>
      </c>
      <c r="F42" s="178">
        <f t="shared" si="16"/>
        <v>2.5970406581194725</v>
      </c>
      <c r="G42" s="178">
        <f t="shared" si="16"/>
        <v>2.0060530819494384</v>
      </c>
      <c r="H42" s="178">
        <f t="shared" si="16"/>
        <v>1.4651068993013188</v>
      </c>
      <c r="I42" s="178">
        <f t="shared" si="16"/>
        <v>1.6165794289202142</v>
      </c>
      <c r="J42" s="178">
        <f t="shared" si="16"/>
        <v>1.8038967138052378</v>
      </c>
      <c r="K42" s="178">
        <f t="shared" si="16"/>
        <v>2.5365316979329671</v>
      </c>
      <c r="L42" s="178">
        <f t="shared" si="16"/>
        <v>1.7042382297860081</v>
      </c>
      <c r="M42" s="178">
        <f t="shared" si="4"/>
        <v>1.8925640849305128</v>
      </c>
      <c r="N42" s="178">
        <f t="shared" si="5"/>
        <v>1.7771349863716277</v>
      </c>
      <c r="O42" s="175">
        <f t="shared" si="6"/>
        <v>2.1293145431771006</v>
      </c>
      <c r="P42" s="175">
        <f t="shared" si="7"/>
        <v>2.2292119716770271</v>
      </c>
      <c r="Q42" s="176">
        <f t="shared" si="8"/>
        <v>2.9514820123827947</v>
      </c>
      <c r="R42" s="176">
        <f t="shared" si="9"/>
        <v>4.2509122955813901</v>
      </c>
      <c r="S42" s="176">
        <f t="shared" si="10"/>
        <v>3.059196251014459</v>
      </c>
      <c r="T42" s="175">
        <f t="shared" si="11"/>
        <v>3.608133693033349</v>
      </c>
      <c r="U42" s="175">
        <f t="shared" si="12"/>
        <v>2.3881117626587187</v>
      </c>
      <c r="V42" s="175">
        <f t="shared" si="13"/>
        <v>2.3979095307619311</v>
      </c>
      <c r="W42" s="175">
        <f t="shared" si="14"/>
        <v>2.5989889303141451</v>
      </c>
    </row>
    <row r="43" spans="2:23" ht="12">
      <c r="B43" s="171" t="s">
        <v>8</v>
      </c>
      <c r="C43" s="177">
        <f t="shared" ref="C43:L43" si="17">C10/C$24*100</f>
        <v>5.2314053987843856</v>
      </c>
      <c r="D43" s="177">
        <f t="shared" si="17"/>
        <v>6.6608813350149623</v>
      </c>
      <c r="E43" s="178">
        <f t="shared" si="17"/>
        <v>4.4427255686362619</v>
      </c>
      <c r="F43" s="178">
        <f t="shared" si="17"/>
        <v>4.6805249085542906</v>
      </c>
      <c r="G43" s="178">
        <f t="shared" si="17"/>
        <v>4.5340269818757371</v>
      </c>
      <c r="H43" s="178">
        <f t="shared" si="17"/>
        <v>3.563633765252372</v>
      </c>
      <c r="I43" s="178">
        <f t="shared" si="17"/>
        <v>2.8455255490117004</v>
      </c>
      <c r="J43" s="178">
        <f t="shared" si="17"/>
        <v>3.8379143778675746</v>
      </c>
      <c r="K43" s="178">
        <f t="shared" si="17"/>
        <v>4.1636148207186352</v>
      </c>
      <c r="L43" s="178">
        <f t="shared" si="17"/>
        <v>4.0708804323053611</v>
      </c>
      <c r="M43" s="178">
        <f t="shared" si="4"/>
        <v>3.7437168147735909</v>
      </c>
      <c r="N43" s="178">
        <f t="shared" si="5"/>
        <v>3.2218649718717201</v>
      </c>
      <c r="O43" s="175">
        <f t="shared" si="6"/>
        <v>3.2495211799799639</v>
      </c>
      <c r="P43" s="175">
        <f t="shared" si="7"/>
        <v>3.9922244797861763</v>
      </c>
      <c r="Q43" s="176">
        <f t="shared" si="8"/>
        <v>4.2825569443683733</v>
      </c>
      <c r="R43" s="176">
        <f t="shared" si="9"/>
        <v>5.6206834674878348</v>
      </c>
      <c r="S43" s="176">
        <f t="shared" si="10"/>
        <v>5.9173756037295613</v>
      </c>
      <c r="T43" s="175">
        <f t="shared" si="11"/>
        <v>6.5296123933514245</v>
      </c>
      <c r="U43" s="175">
        <f t="shared" si="12"/>
        <v>4.5863101308022616</v>
      </c>
      <c r="V43" s="175">
        <f t="shared" si="13"/>
        <v>4.5221556619859493</v>
      </c>
      <c r="W43" s="175">
        <f t="shared" si="14"/>
        <v>4.6791015139648273</v>
      </c>
    </row>
    <row r="44" spans="2:23" ht="12">
      <c r="B44" s="171" t="s">
        <v>9</v>
      </c>
      <c r="C44" s="177">
        <f t="shared" ref="C44:L44" si="18">C11/C$24*100</f>
        <v>8.6731582976177677</v>
      </c>
      <c r="D44" s="177">
        <f t="shared" si="18"/>
        <v>8.52341560112548</v>
      </c>
      <c r="E44" s="178">
        <f t="shared" si="18"/>
        <v>7.1499274466288787</v>
      </c>
      <c r="F44" s="178">
        <f t="shared" si="18"/>
        <v>8.3282595266938468</v>
      </c>
      <c r="G44" s="178">
        <f t="shared" si="18"/>
        <v>8.530441722147204</v>
      </c>
      <c r="H44" s="178">
        <f t="shared" si="18"/>
        <v>7.3045657703869296</v>
      </c>
      <c r="I44" s="178">
        <f t="shared" si="18"/>
        <v>7.222054809284824</v>
      </c>
      <c r="J44" s="178">
        <f t="shared" si="18"/>
        <v>11.233717104488708</v>
      </c>
      <c r="K44" s="178">
        <f t="shared" si="18"/>
        <v>7.1030720763557458</v>
      </c>
      <c r="L44" s="178">
        <f t="shared" si="18"/>
        <v>9.409606574097964</v>
      </c>
      <c r="M44" s="178">
        <f t="shared" si="4"/>
        <v>9.0245964900826863</v>
      </c>
      <c r="N44" s="178">
        <f t="shared" si="5"/>
        <v>7.5001224279243193</v>
      </c>
      <c r="O44" s="175">
        <f t="shared" si="6"/>
        <v>7.6924484120147989</v>
      </c>
      <c r="P44" s="175">
        <f t="shared" si="7"/>
        <v>6.9203791062867115</v>
      </c>
      <c r="Q44" s="176">
        <f t="shared" si="8"/>
        <v>6.8506716565493164</v>
      </c>
      <c r="R44" s="176">
        <f t="shared" si="9"/>
        <v>8.3543844285777151</v>
      </c>
      <c r="S44" s="176">
        <f t="shared" si="10"/>
        <v>8.4374095988733302</v>
      </c>
      <c r="T44" s="175">
        <f t="shared" si="11"/>
        <v>10.216270157922173</v>
      </c>
      <c r="U44" s="175">
        <f t="shared" si="12"/>
        <v>10.31449208907811</v>
      </c>
      <c r="V44" s="175">
        <f t="shared" si="13"/>
        <v>12.118092442425484</v>
      </c>
      <c r="W44" s="175">
        <f t="shared" si="14"/>
        <v>9.573949420254662</v>
      </c>
    </row>
    <row r="45" spans="2:23" ht="12">
      <c r="B45" s="171" t="s">
        <v>10</v>
      </c>
      <c r="C45" s="177">
        <f t="shared" ref="C45:L45" si="19">C12/C$24*100</f>
        <v>19.279509699885878</v>
      </c>
      <c r="D45" s="177">
        <f t="shared" si="19"/>
        <v>16.190278777741437</v>
      </c>
      <c r="E45" s="178">
        <f t="shared" si="19"/>
        <v>18.232995992265618</v>
      </c>
      <c r="F45" s="178">
        <f t="shared" si="19"/>
        <v>23.394229897816533</v>
      </c>
      <c r="G45" s="178">
        <f t="shared" si="19"/>
        <v>24.799839857436606</v>
      </c>
      <c r="H45" s="178">
        <f t="shared" si="19"/>
        <v>27.099017672002528</v>
      </c>
      <c r="I45" s="178">
        <f t="shared" si="19"/>
        <v>28.876744005381916</v>
      </c>
      <c r="J45" s="178">
        <f t="shared" si="19"/>
        <v>26.413432457836784</v>
      </c>
      <c r="K45" s="178">
        <f t="shared" si="19"/>
        <v>28.141635436634218</v>
      </c>
      <c r="L45" s="178">
        <f t="shared" si="19"/>
        <v>23.60305695840842</v>
      </c>
      <c r="M45" s="178">
        <f t="shared" si="4"/>
        <v>21.474345983750556</v>
      </c>
      <c r="N45" s="178">
        <f t="shared" si="5"/>
        <v>20.729943295117359</v>
      </c>
      <c r="O45" s="175">
        <f t="shared" si="6"/>
        <v>18.448061350859575</v>
      </c>
      <c r="P45" s="175">
        <f t="shared" si="7"/>
        <v>18.248077487756785</v>
      </c>
      <c r="Q45" s="176">
        <f t="shared" si="8"/>
        <v>18.484882435480646</v>
      </c>
      <c r="R45" s="176">
        <f t="shared" si="9"/>
        <v>16.044799332199098</v>
      </c>
      <c r="S45" s="176">
        <f t="shared" si="10"/>
        <v>17.287803052649569</v>
      </c>
      <c r="T45" s="175">
        <f t="shared" si="11"/>
        <v>18.197438463648162</v>
      </c>
      <c r="U45" s="175">
        <f t="shared" si="12"/>
        <v>17.76166046831678</v>
      </c>
      <c r="V45" s="175">
        <f t="shared" si="13"/>
        <v>15.880635595434988</v>
      </c>
      <c r="W45" s="175">
        <f t="shared" si="14"/>
        <v>17.525797918561128</v>
      </c>
    </row>
    <row r="46" spans="2:23" ht="12">
      <c r="B46" s="171" t="s">
        <v>11</v>
      </c>
      <c r="C46" s="177">
        <f t="shared" ref="C46:L46" si="20">C13/C$24*100</f>
        <v>6.0067309863397078</v>
      </c>
      <c r="D46" s="177">
        <f t="shared" si="20"/>
        <v>4.5867519241816135</v>
      </c>
      <c r="E46" s="178">
        <f t="shared" si="20"/>
        <v>5.0108715751782107</v>
      </c>
      <c r="F46" s="178">
        <f t="shared" si="20"/>
        <v>5.0499833305626778</v>
      </c>
      <c r="G46" s="178">
        <f t="shared" si="20"/>
        <v>4.4878344137870503</v>
      </c>
      <c r="H46" s="178">
        <f t="shared" si="20"/>
        <v>4.3409219382090125</v>
      </c>
      <c r="I46" s="178">
        <f t="shared" si="20"/>
        <v>4.6738288350023707</v>
      </c>
      <c r="J46" s="178">
        <f t="shared" si="20"/>
        <v>5.4899334135337812</v>
      </c>
      <c r="K46" s="178">
        <f t="shared" si="20"/>
        <v>3.8818033727961074</v>
      </c>
      <c r="L46" s="178">
        <f t="shared" si="20"/>
        <v>5.8912896584628447</v>
      </c>
      <c r="M46" s="178">
        <f t="shared" si="4"/>
        <v>5.7055551850553021</v>
      </c>
      <c r="N46" s="178">
        <f t="shared" si="5"/>
        <v>6.3734898380673544</v>
      </c>
      <c r="O46" s="175">
        <f t="shared" si="6"/>
        <v>6.9668881248808754</v>
      </c>
      <c r="P46" s="175">
        <f t="shared" si="7"/>
        <v>6.0514891200587959</v>
      </c>
      <c r="Q46" s="176">
        <f t="shared" si="8"/>
        <v>4.6147537544961255</v>
      </c>
      <c r="R46" s="176">
        <f t="shared" si="9"/>
        <v>4.4600559341633463</v>
      </c>
      <c r="S46" s="176">
        <f t="shared" si="10"/>
        <v>4.9558681626464995</v>
      </c>
      <c r="T46" s="175">
        <f t="shared" si="11"/>
        <v>4.6858771814273918</v>
      </c>
      <c r="U46" s="175">
        <f t="shared" si="12"/>
        <v>4.4910301580313812</v>
      </c>
      <c r="V46" s="175">
        <f t="shared" si="13"/>
        <v>3.8312064078934678</v>
      </c>
      <c r="W46" s="175">
        <f t="shared" si="14"/>
        <v>4.3224756786848939</v>
      </c>
    </row>
    <row r="47" spans="2:23" ht="12">
      <c r="B47" s="171" t="s">
        <v>12</v>
      </c>
      <c r="C47" s="177">
        <f t="shared" ref="C47:L47" si="21">C14/C$24*100</f>
        <v>8.5569642212670463</v>
      </c>
      <c r="D47" s="177">
        <f t="shared" si="21"/>
        <v>8.8385003691283295</v>
      </c>
      <c r="E47" s="178">
        <f t="shared" si="21"/>
        <v>6.0470076724558002</v>
      </c>
      <c r="F47" s="178">
        <f t="shared" si="21"/>
        <v>6.5878998348403037</v>
      </c>
      <c r="G47" s="178">
        <f t="shared" si="21"/>
        <v>7.4102454901025698</v>
      </c>
      <c r="H47" s="178">
        <f t="shared" si="21"/>
        <v>8.415875942373896</v>
      </c>
      <c r="I47" s="178">
        <f t="shared" si="21"/>
        <v>6.8432826506958477</v>
      </c>
      <c r="J47" s="178">
        <f t="shared" si="21"/>
        <v>7.5722824266697657</v>
      </c>
      <c r="K47" s="178">
        <f t="shared" si="21"/>
        <v>6.9305641361329222</v>
      </c>
      <c r="L47" s="178">
        <f t="shared" si="21"/>
        <v>7.4819906240952294</v>
      </c>
      <c r="M47" s="178">
        <f t="shared" si="4"/>
        <v>9.382541981376729</v>
      </c>
      <c r="N47" s="178">
        <f t="shared" si="5"/>
        <v>10.408281954060286</v>
      </c>
      <c r="O47" s="175">
        <f t="shared" si="6"/>
        <v>8.5247783801199901</v>
      </c>
      <c r="P47" s="175">
        <f t="shared" si="7"/>
        <v>7.5366679230124758</v>
      </c>
      <c r="Q47" s="176">
        <f t="shared" si="8"/>
        <v>5.9374237276797563</v>
      </c>
      <c r="R47" s="176">
        <f t="shared" si="9"/>
        <v>6.3515842349055829</v>
      </c>
      <c r="S47" s="176">
        <f t="shared" si="10"/>
        <v>6.2756417344803781</v>
      </c>
      <c r="T47" s="175">
        <f t="shared" si="11"/>
        <v>6.3318771146996964</v>
      </c>
      <c r="U47" s="175">
        <f t="shared" si="12"/>
        <v>5.3543468330613351</v>
      </c>
      <c r="V47" s="175">
        <f t="shared" si="13"/>
        <v>6.85620464780696</v>
      </c>
      <c r="W47" s="175">
        <f t="shared" si="14"/>
        <v>5.9411022007105432</v>
      </c>
    </row>
    <row r="48" spans="2:23" ht="12">
      <c r="B48" s="171" t="s">
        <v>604</v>
      </c>
      <c r="C48" s="177">
        <v>0</v>
      </c>
      <c r="D48" s="177">
        <v>0</v>
      </c>
      <c r="E48" s="177">
        <v>0</v>
      </c>
      <c r="F48" s="177">
        <v>0</v>
      </c>
      <c r="G48" s="177">
        <v>0</v>
      </c>
      <c r="H48" s="177">
        <v>0</v>
      </c>
      <c r="I48" s="177">
        <v>0</v>
      </c>
      <c r="J48" s="177">
        <v>0</v>
      </c>
      <c r="K48" s="177">
        <v>0</v>
      </c>
      <c r="L48" s="177">
        <v>0</v>
      </c>
      <c r="M48" s="177">
        <v>0</v>
      </c>
      <c r="N48" s="177">
        <v>0</v>
      </c>
      <c r="O48" s="177">
        <v>0</v>
      </c>
      <c r="P48" s="177">
        <v>0</v>
      </c>
      <c r="Q48" s="177">
        <v>0</v>
      </c>
      <c r="R48" s="177">
        <v>0</v>
      </c>
      <c r="S48" s="177">
        <v>0</v>
      </c>
      <c r="T48" s="177">
        <v>0</v>
      </c>
      <c r="U48" s="175">
        <f t="shared" si="12"/>
        <v>1.9923321101191434</v>
      </c>
      <c r="V48" s="175">
        <f t="shared" si="13"/>
        <v>2.095295662483756</v>
      </c>
      <c r="W48" s="175">
        <f t="shared" si="14"/>
        <v>3.2389218313347623</v>
      </c>
    </row>
    <row r="49" spans="2:23" ht="12">
      <c r="B49" s="171" t="s">
        <v>13</v>
      </c>
      <c r="C49" s="177">
        <f t="shared" ref="C49:L49" si="22">C16/C$24*100</f>
        <v>12.500745616404268</v>
      </c>
      <c r="D49" s="177">
        <f t="shared" si="22"/>
        <v>14.678267489271526</v>
      </c>
      <c r="E49" s="178">
        <f t="shared" si="22"/>
        <v>12.320038949853654</v>
      </c>
      <c r="F49" s="178">
        <f t="shared" si="22"/>
        <v>14.112785645048126</v>
      </c>
      <c r="G49" s="178">
        <f t="shared" si="22"/>
        <v>14.30863571595245</v>
      </c>
      <c r="H49" s="178">
        <f t="shared" si="22"/>
        <v>11.14490392109135</v>
      </c>
      <c r="I49" s="178">
        <f t="shared" si="22"/>
        <v>12.547903807508042</v>
      </c>
      <c r="J49" s="178">
        <f t="shared" si="22"/>
        <v>10.842261318017608</v>
      </c>
      <c r="K49" s="178">
        <f t="shared" si="22"/>
        <v>11.05030844379084</v>
      </c>
      <c r="L49" s="178">
        <f t="shared" si="22"/>
        <v>14.229143995037491</v>
      </c>
      <c r="M49" s="178">
        <f t="shared" ref="M49:M55" si="23">(M16/$M$24)*100</f>
        <v>16.85318503010345</v>
      </c>
      <c r="N49" s="178">
        <f t="shared" ref="N49:N55" si="24">(N16/$N$24)*100</f>
        <v>17.66677758698237</v>
      </c>
      <c r="O49" s="175">
        <f t="shared" ref="O49:O55" si="25">(O16/$O$24)*100</f>
        <v>15.792891667805865</v>
      </c>
      <c r="P49" s="175">
        <f t="shared" ref="P49:P55" si="26">(P16/$P$24)*100</f>
        <v>13.615645061693094</v>
      </c>
      <c r="Q49" s="176">
        <f t="shared" ref="Q49:Q55" si="27">(Q16/$Q$24)*100</f>
        <v>11.571598209137205</v>
      </c>
      <c r="R49" s="176">
        <f t="shared" ref="R49:R55" si="28">(R16/$R$24)*100</f>
        <v>11.664555535076456</v>
      </c>
      <c r="S49" s="176">
        <f t="shared" ref="S49:S55" si="29">(S16/$S$24)*100</f>
        <v>12.01990099524056</v>
      </c>
      <c r="T49" s="175">
        <f t="shared" ref="T49:T54" si="30">(T16/$T$24)*100</f>
        <v>11.414672894753604</v>
      </c>
      <c r="U49" s="175">
        <f t="shared" si="12"/>
        <v>11.722693744990805</v>
      </c>
      <c r="V49" s="175">
        <f t="shared" si="13"/>
        <v>10.533643140112378</v>
      </c>
      <c r="W49" s="175">
        <f>W16/$W$24*100</f>
        <v>9.5070519137676648</v>
      </c>
    </row>
    <row r="50" spans="2:23" ht="12">
      <c r="B50" s="171" t="s">
        <v>14</v>
      </c>
      <c r="C50" s="177">
        <f t="shared" ref="C50:L50" si="31">C17/C$24*100</f>
        <v>7.0034951891326847</v>
      </c>
      <c r="D50" s="177">
        <f t="shared" si="31"/>
        <v>5.1951172037957338</v>
      </c>
      <c r="E50" s="178">
        <f t="shared" si="31"/>
        <v>6.6432151146198866</v>
      </c>
      <c r="F50" s="178">
        <f t="shared" si="31"/>
        <v>7.1455118699845999</v>
      </c>
      <c r="G50" s="178">
        <f t="shared" si="31"/>
        <v>5.0533025952687414</v>
      </c>
      <c r="H50" s="178">
        <f t="shared" si="31"/>
        <v>4.9779092581832423</v>
      </c>
      <c r="I50" s="178">
        <f t="shared" si="31"/>
        <v>6.8433399986126107</v>
      </c>
      <c r="J50" s="178">
        <f t="shared" si="31"/>
        <v>8.1757881474581442</v>
      </c>
      <c r="K50" s="178">
        <f t="shared" si="31"/>
        <v>7.9729635835821711</v>
      </c>
      <c r="L50" s="178">
        <f t="shared" si="31"/>
        <v>6.90121646209397</v>
      </c>
      <c r="M50" s="178">
        <f t="shared" si="23"/>
        <v>6.4113022580273658</v>
      </c>
      <c r="N50" s="178">
        <f t="shared" si="24"/>
        <v>5.8329747639886023</v>
      </c>
      <c r="O50" s="175">
        <f t="shared" si="25"/>
        <v>5.3206188000944064</v>
      </c>
      <c r="P50" s="175">
        <f t="shared" si="26"/>
        <v>6.4613158907166648</v>
      </c>
      <c r="Q50" s="176">
        <f t="shared" si="27"/>
        <v>6.599075751426577</v>
      </c>
      <c r="R50" s="176">
        <f t="shared" si="28"/>
        <v>7.0211454387788512</v>
      </c>
      <c r="S50" s="176">
        <f t="shared" si="29"/>
        <v>7.5445658230198802</v>
      </c>
      <c r="T50" s="175">
        <f t="shared" si="30"/>
        <v>7.1094982507846725</v>
      </c>
      <c r="U50" s="175">
        <f>U17/$U$24*100</f>
        <v>8.6725767655263581</v>
      </c>
      <c r="V50" s="175">
        <f t="shared" si="13"/>
        <v>7.8702649532994089</v>
      </c>
      <c r="W50" s="175">
        <f t="shared" si="14"/>
        <v>6.2837879726349799</v>
      </c>
    </row>
    <row r="51" spans="2:23" ht="12">
      <c r="B51" s="171" t="s">
        <v>15</v>
      </c>
      <c r="C51" s="177">
        <f t="shared" ref="C51:I51" si="32">C18/C$24*100</f>
        <v>0</v>
      </c>
      <c r="D51" s="177">
        <f t="shared" si="32"/>
        <v>0</v>
      </c>
      <c r="E51" s="178">
        <f t="shared" si="32"/>
        <v>0</v>
      </c>
      <c r="F51" s="178">
        <f t="shared" si="32"/>
        <v>0</v>
      </c>
      <c r="G51" s="178">
        <f t="shared" si="32"/>
        <v>0</v>
      </c>
      <c r="H51" s="178">
        <f t="shared" si="32"/>
        <v>0</v>
      </c>
      <c r="I51" s="178">
        <f t="shared" si="32"/>
        <v>0</v>
      </c>
      <c r="J51" s="178">
        <f>J18/J$24*100</f>
        <v>1.499982123442323</v>
      </c>
      <c r="K51" s="178">
        <f>K18/K$24*100</f>
        <v>2.5343379712195668</v>
      </c>
      <c r="L51" s="178">
        <f>L18/L$24*100</f>
        <v>2.461632375861833</v>
      </c>
      <c r="M51" s="178">
        <f t="shared" si="23"/>
        <v>2.5139128713268248</v>
      </c>
      <c r="N51" s="178">
        <f t="shared" si="24"/>
        <v>2.205286387425339</v>
      </c>
      <c r="O51" s="175">
        <f t="shared" si="25"/>
        <v>2.1115355650770691</v>
      </c>
      <c r="P51" s="175">
        <f t="shared" si="26"/>
        <v>3.3002216388146746</v>
      </c>
      <c r="Q51" s="176">
        <f t="shared" si="27"/>
        <v>3.0171476009035114</v>
      </c>
      <c r="R51" s="176">
        <f t="shared" si="28"/>
        <v>3.4624059661147082</v>
      </c>
      <c r="S51" s="176">
        <f t="shared" si="29"/>
        <v>2.8290208423124974</v>
      </c>
      <c r="T51" s="175">
        <f t="shared" si="30"/>
        <v>3.747069480297101</v>
      </c>
      <c r="U51" s="175">
        <f t="shared" si="12"/>
        <v>3.3656017586139764</v>
      </c>
      <c r="V51" s="175">
        <f t="shared" si="13"/>
        <v>3.4039255631439467</v>
      </c>
      <c r="W51" s="175">
        <f t="shared" si="14"/>
        <v>3.5146721084163239</v>
      </c>
    </row>
    <row r="52" spans="2:23" ht="12">
      <c r="B52" s="171" t="s">
        <v>16</v>
      </c>
      <c r="C52" s="177">
        <f t="shared" ref="C52:L52" si="33">C19/C$24*100</f>
        <v>8.3709523696553756</v>
      </c>
      <c r="D52" s="177">
        <f t="shared" si="33"/>
        <v>8.7434401292873094</v>
      </c>
      <c r="E52" s="178">
        <f t="shared" si="33"/>
        <v>10.650198811413231</v>
      </c>
      <c r="F52" s="178">
        <f t="shared" si="33"/>
        <v>8.925218212812041</v>
      </c>
      <c r="G52" s="178">
        <f t="shared" si="33"/>
        <v>8.1964575141185083</v>
      </c>
      <c r="H52" s="178">
        <f t="shared" si="33"/>
        <v>8.5601952222301119</v>
      </c>
      <c r="I52" s="178">
        <f t="shared" si="33"/>
        <v>9.1748582961148948</v>
      </c>
      <c r="J52" s="178">
        <f t="shared" si="33"/>
        <v>7.4750179889917741</v>
      </c>
      <c r="K52" s="178">
        <f t="shared" si="33"/>
        <v>7.7739846231445977</v>
      </c>
      <c r="L52" s="178">
        <f t="shared" si="33"/>
        <v>7.7940429873452048</v>
      </c>
      <c r="M52" s="178">
        <f t="shared" si="23"/>
        <v>6.3439524230290294</v>
      </c>
      <c r="N52" s="178">
        <f t="shared" si="24"/>
        <v>6.5387494407146143</v>
      </c>
      <c r="O52" s="175">
        <f t="shared" si="25"/>
        <v>6.2795201618548759</v>
      </c>
      <c r="P52" s="175">
        <f t="shared" si="26"/>
        <v>7.5894119183261335</v>
      </c>
      <c r="Q52" s="176">
        <f t="shared" si="27"/>
        <v>6.4588024895457838</v>
      </c>
      <c r="R52" s="176">
        <f t="shared" si="28"/>
        <v>6.6243989774482728</v>
      </c>
      <c r="S52" s="176">
        <f t="shared" si="29"/>
        <v>7.2722607436438107</v>
      </c>
      <c r="T52" s="175">
        <f t="shared" si="30"/>
        <v>7.2206739007827299</v>
      </c>
      <c r="U52" s="175">
        <f t="shared" si="12"/>
        <v>8.7205445929372196</v>
      </c>
      <c r="V52" s="175">
        <f t="shared" si="13"/>
        <v>7.5387032012595556</v>
      </c>
      <c r="W52" s="175">
        <f t="shared" si="14"/>
        <v>7.8783213222240454</v>
      </c>
    </row>
    <row r="53" spans="2:23" ht="12">
      <c r="B53" s="171" t="s">
        <v>83</v>
      </c>
      <c r="C53" s="177">
        <f t="shared" ref="C53:L53" si="34">C20/C$24*100</f>
        <v>2.2463680013763732</v>
      </c>
      <c r="D53" s="177">
        <f t="shared" si="34"/>
        <v>1.9549558614840108</v>
      </c>
      <c r="E53" s="178">
        <f t="shared" si="34"/>
        <v>2.3154863385415596</v>
      </c>
      <c r="F53" s="178">
        <f t="shared" si="34"/>
        <v>2.1950294610511727</v>
      </c>
      <c r="G53" s="178">
        <f t="shared" si="34"/>
        <v>1.795588556762628</v>
      </c>
      <c r="H53" s="178">
        <f t="shared" si="34"/>
        <v>1.8377962189379864</v>
      </c>
      <c r="I53" s="178">
        <f t="shared" si="34"/>
        <v>1.7452163881773151</v>
      </c>
      <c r="J53" s="178">
        <f t="shared" si="34"/>
        <v>1.8950672865934197</v>
      </c>
      <c r="K53" s="178">
        <f t="shared" si="34"/>
        <v>2.4503571805520874</v>
      </c>
      <c r="L53" s="178">
        <f t="shared" si="34"/>
        <v>1.4663725573572992</v>
      </c>
      <c r="M53" s="178">
        <f t="shared" si="23"/>
        <v>1.7089666337931808</v>
      </c>
      <c r="N53" s="178">
        <f t="shared" si="24"/>
        <v>1.8964303198140706</v>
      </c>
      <c r="O53" s="175">
        <f t="shared" si="25"/>
        <v>2.0003296485011659</v>
      </c>
      <c r="P53" s="175">
        <f t="shared" si="26"/>
        <v>2.1288365338651718</v>
      </c>
      <c r="Q53" s="176">
        <f t="shared" si="27"/>
        <v>2.9295114019573458</v>
      </c>
      <c r="R53" s="176">
        <f t="shared" si="28"/>
        <v>2.6799583422138524</v>
      </c>
      <c r="S53" s="176">
        <f t="shared" si="29"/>
        <v>2.677471295356844</v>
      </c>
      <c r="T53" s="175">
        <f t="shared" si="30"/>
        <v>2.0629934155159209</v>
      </c>
      <c r="U53" s="175">
        <f t="shared" si="12"/>
        <v>2.3625693581545253</v>
      </c>
      <c r="V53" s="175">
        <f t="shared" si="13"/>
        <v>2.3571424454721339</v>
      </c>
      <c r="W53" s="175">
        <f t="shared" si="14"/>
        <v>2.0214336174369576</v>
      </c>
    </row>
    <row r="54" spans="2:23" ht="12">
      <c r="B54" s="171" t="s">
        <v>18</v>
      </c>
      <c r="C54" s="177">
        <f t="shared" ref="C54:L54" si="35">C21/C$24*100</f>
        <v>3.0408077763361177</v>
      </c>
      <c r="D54" s="177">
        <f t="shared" si="35"/>
        <v>2.3251533377390041</v>
      </c>
      <c r="E54" s="178">
        <f t="shared" si="35"/>
        <v>1.730725428669792</v>
      </c>
      <c r="F54" s="178">
        <f t="shared" si="35"/>
        <v>2.0186103029658971</v>
      </c>
      <c r="G54" s="178">
        <f t="shared" si="35"/>
        <v>2.0392035677343596</v>
      </c>
      <c r="H54" s="178">
        <f t="shared" si="35"/>
        <v>1.7657863593376597</v>
      </c>
      <c r="I54" s="178">
        <f t="shared" si="35"/>
        <v>1.9090857677465662</v>
      </c>
      <c r="J54" s="178">
        <f t="shared" si="35"/>
        <v>1.8996098097167027</v>
      </c>
      <c r="K54" s="178">
        <f t="shared" si="35"/>
        <v>1.8146088264047833</v>
      </c>
      <c r="L54" s="178">
        <f t="shared" si="35"/>
        <v>2.2961908691457471</v>
      </c>
      <c r="M54" s="178">
        <f t="shared" si="23"/>
        <v>1.4188771899256718</v>
      </c>
      <c r="N54" s="178">
        <f t="shared" si="24"/>
        <v>1.6439383819678188</v>
      </c>
      <c r="O54" s="175">
        <f t="shared" si="25"/>
        <v>2.0610812699185543</v>
      </c>
      <c r="P54" s="175">
        <f t="shared" si="26"/>
        <v>1.9328221054593557</v>
      </c>
      <c r="Q54" s="176">
        <f t="shared" si="27"/>
        <v>1.9232840742833688</v>
      </c>
      <c r="R54" s="176">
        <f t="shared" si="28"/>
        <v>1.9563573182418796</v>
      </c>
      <c r="S54" s="176">
        <f t="shared" si="29"/>
        <v>1.7161127690240834</v>
      </c>
      <c r="T54" s="175">
        <f t="shared" si="30"/>
        <v>1.7526307547450726</v>
      </c>
      <c r="U54" s="175">
        <f t="shared" si="12"/>
        <v>1.8622023215361276</v>
      </c>
      <c r="V54" s="175">
        <f t="shared" si="13"/>
        <v>1.5523347386893718</v>
      </c>
      <c r="W54" s="175">
        <f t="shared" si="14"/>
        <v>2.216549549877187</v>
      </c>
    </row>
    <row r="55" spans="2:23" ht="12">
      <c r="B55" s="171" t="s">
        <v>19</v>
      </c>
      <c r="C55" s="177">
        <f t="shared" ref="C55:L55" si="36">C22/C$24*100</f>
        <v>10.117628249625083</v>
      </c>
      <c r="D55" s="177">
        <f t="shared" si="36"/>
        <v>13.280834755057299</v>
      </c>
      <c r="E55" s="178">
        <f t="shared" si="36"/>
        <v>18.213439399809001</v>
      </c>
      <c r="F55" s="178">
        <f t="shared" si="36"/>
        <v>8.9490626865856839</v>
      </c>
      <c r="G55" s="178">
        <f t="shared" si="36"/>
        <v>11.660150583926534</v>
      </c>
      <c r="H55" s="178">
        <f t="shared" si="36"/>
        <v>12.850407586374857</v>
      </c>
      <c r="I55" s="178">
        <f t="shared" si="36"/>
        <v>9.8814413977914661</v>
      </c>
      <c r="J55" s="178">
        <f t="shared" si="36"/>
        <v>5.5395409397740414</v>
      </c>
      <c r="K55" s="178">
        <f t="shared" si="36"/>
        <v>6.3073890128071586</v>
      </c>
      <c r="L55" s="178">
        <f t="shared" si="36"/>
        <v>6.5312804345559679</v>
      </c>
      <c r="M55" s="178">
        <f t="shared" si="23"/>
        <v>6.7136583039092077</v>
      </c>
      <c r="N55" s="178">
        <f t="shared" si="24"/>
        <v>7.2096119001913177</v>
      </c>
      <c r="O55" s="175">
        <f t="shared" si="25"/>
        <v>12.578669353605648</v>
      </c>
      <c r="P55" s="175">
        <f t="shared" si="26"/>
        <v>13.120685936067353</v>
      </c>
      <c r="Q55" s="176">
        <f t="shared" si="27"/>
        <v>16.468450029422758</v>
      </c>
      <c r="R55" s="176">
        <f t="shared" si="28"/>
        <v>10.871880291593042</v>
      </c>
      <c r="S55" s="176">
        <f t="shared" si="29"/>
        <v>10.219299394025102</v>
      </c>
      <c r="T55" s="175">
        <f>(T22/$T$24)*100</f>
        <v>9.5564896539604369</v>
      </c>
      <c r="U55" s="175">
        <f>U22/$U$24*100</f>
        <v>6.7428127264639173</v>
      </c>
      <c r="V55" s="175">
        <f t="shared" si="13"/>
        <v>8.9751454469904512</v>
      </c>
      <c r="W55" s="175">
        <f t="shared" si="14"/>
        <v>10.538531178708125</v>
      </c>
    </row>
    <row r="56" spans="2:23" thickBot="1">
      <c r="B56" s="33"/>
      <c r="C56" s="152"/>
      <c r="D56" s="152"/>
      <c r="E56" s="153"/>
      <c r="F56" s="153"/>
      <c r="G56" s="153"/>
      <c r="H56" s="153"/>
      <c r="I56" s="153"/>
      <c r="J56" s="153"/>
      <c r="K56" s="153"/>
      <c r="L56" s="153"/>
      <c r="M56" s="153"/>
      <c r="N56" s="153"/>
      <c r="O56" s="153"/>
      <c r="P56" s="154"/>
      <c r="Q56" s="155"/>
      <c r="R56" s="155"/>
      <c r="S56" s="155"/>
      <c r="T56" s="154"/>
    </row>
    <row r="57" spans="2:23" thickTop="1">
      <c r="B57" s="160" t="s">
        <v>20</v>
      </c>
      <c r="C57" s="488">
        <f>SUM(C39:C56)</f>
        <v>99.999999999999972</v>
      </c>
      <c r="D57" s="488">
        <f t="shared" ref="D57:I57" si="37">SUM(D39:D56)</f>
        <v>100</v>
      </c>
      <c r="E57" s="488">
        <f t="shared" si="37"/>
        <v>100.00000000000003</v>
      </c>
      <c r="F57" s="488">
        <f t="shared" si="37"/>
        <v>100</v>
      </c>
      <c r="G57" s="488">
        <f t="shared" si="37"/>
        <v>100.00000000000001</v>
      </c>
      <c r="H57" s="488">
        <f t="shared" si="37"/>
        <v>99.999999999999986</v>
      </c>
      <c r="I57" s="488">
        <f t="shared" si="37"/>
        <v>99.999999999999957</v>
      </c>
      <c r="J57" s="488">
        <f t="shared" ref="J57:U57" si="38">SUM(J39:J55)</f>
        <v>100.00000000000003</v>
      </c>
      <c r="K57" s="488">
        <f t="shared" si="38"/>
        <v>99.999999999999986</v>
      </c>
      <c r="L57" s="488">
        <f t="shared" si="38"/>
        <v>100.00000000000001</v>
      </c>
      <c r="M57" s="488">
        <f t="shared" si="38"/>
        <v>99.999999999999986</v>
      </c>
      <c r="N57" s="488">
        <f t="shared" si="38"/>
        <v>99.999999999999986</v>
      </c>
      <c r="O57" s="488">
        <f t="shared" si="38"/>
        <v>100</v>
      </c>
      <c r="P57" s="488">
        <f t="shared" si="38"/>
        <v>100</v>
      </c>
      <c r="Q57" s="488">
        <f t="shared" si="38"/>
        <v>100</v>
      </c>
      <c r="R57" s="488">
        <f t="shared" si="38"/>
        <v>99.999999999999986</v>
      </c>
      <c r="S57" s="488">
        <f t="shared" si="38"/>
        <v>100.00000000000001</v>
      </c>
      <c r="T57" s="488">
        <f t="shared" si="38"/>
        <v>99.999999999999986</v>
      </c>
      <c r="U57" s="488">
        <f t="shared" si="38"/>
        <v>100</v>
      </c>
      <c r="V57" s="488">
        <f t="shared" ref="V57:W57" si="39">SUM(V39:V55)</f>
        <v>100.00000000000001</v>
      </c>
      <c r="W57" s="489">
        <f t="shared" si="39"/>
        <v>100.00000000000001</v>
      </c>
    </row>
    <row r="58" spans="2:23">
      <c r="B58" s="184" t="s">
        <v>829</v>
      </c>
      <c r="C58" s="9"/>
      <c r="D58" s="41"/>
      <c r="E58" s="41"/>
    </row>
    <row r="59" spans="2:23">
      <c r="B59" s="19"/>
      <c r="C59" s="9"/>
      <c r="D59" s="41"/>
      <c r="E59" s="41"/>
    </row>
    <row r="60" spans="2:23">
      <c r="B60" s="19"/>
      <c r="C60" s="9"/>
      <c r="D60" s="41"/>
      <c r="E60" s="41"/>
    </row>
    <row r="61" spans="2:23">
      <c r="B61" s="20"/>
      <c r="C61" s="10"/>
      <c r="D61" s="41"/>
      <c r="E61" s="41"/>
    </row>
    <row r="62" spans="2:23">
      <c r="J62" s="40"/>
    </row>
    <row r="63" spans="2:23">
      <c r="B63" s="186" t="s">
        <v>43</v>
      </c>
      <c r="C63" s="15"/>
      <c r="J63" s="40"/>
    </row>
    <row r="64" spans="2:23">
      <c r="B64" s="156" t="s">
        <v>44</v>
      </c>
      <c r="C64" s="156"/>
      <c r="D64" s="157"/>
      <c r="E64" s="157"/>
      <c r="J64" s="40"/>
      <c r="O64"/>
    </row>
    <row r="65" spans="2:23">
      <c r="B65" s="1" t="s">
        <v>789</v>
      </c>
      <c r="C65" s="15"/>
      <c r="J65" s="40"/>
      <c r="N65" s="104"/>
      <c r="O65" s="106" t="s">
        <v>182</v>
      </c>
    </row>
    <row r="66" spans="2:23">
      <c r="B66" s="2" t="s">
        <v>788</v>
      </c>
      <c r="J66" s="40"/>
      <c r="O66"/>
    </row>
    <row r="67" spans="2:23" ht="12">
      <c r="B67" s="147" t="s">
        <v>2</v>
      </c>
      <c r="C67" s="148">
        <v>2001</v>
      </c>
      <c r="D67" s="148">
        <v>2002</v>
      </c>
      <c r="E67" s="149">
        <v>2003</v>
      </c>
      <c r="F67" s="149">
        <v>2004</v>
      </c>
      <c r="G67" s="149">
        <v>2005</v>
      </c>
      <c r="H67" s="149">
        <v>2006</v>
      </c>
      <c r="I67" s="149">
        <v>2007</v>
      </c>
      <c r="J67" s="149">
        <v>2008</v>
      </c>
      <c r="K67" s="149">
        <v>2009</v>
      </c>
      <c r="L67" s="149">
        <v>2010</v>
      </c>
      <c r="M67" s="149">
        <v>2011</v>
      </c>
      <c r="N67" s="149">
        <v>2012</v>
      </c>
      <c r="O67" s="149">
        <v>2013</v>
      </c>
      <c r="P67" s="149">
        <v>2014</v>
      </c>
      <c r="Q67" s="149">
        <v>2015</v>
      </c>
      <c r="R67" s="149">
        <v>2016</v>
      </c>
      <c r="S67" s="149">
        <v>2017</v>
      </c>
      <c r="T67" s="149">
        <v>2018</v>
      </c>
      <c r="U67" s="149">
        <v>2019</v>
      </c>
      <c r="V67" s="149">
        <v>2020</v>
      </c>
      <c r="W67" s="150">
        <v>2021</v>
      </c>
    </row>
    <row r="68" spans="2:23" ht="12">
      <c r="B68" s="169" t="s">
        <v>3</v>
      </c>
      <c r="C68" s="442" t="s">
        <v>4</v>
      </c>
      <c r="D68" s="442" t="s">
        <v>4</v>
      </c>
      <c r="E68" s="442" t="s">
        <v>4</v>
      </c>
      <c r="F68" s="442" t="s">
        <v>4</v>
      </c>
      <c r="G68" s="442" t="s">
        <v>4</v>
      </c>
      <c r="H68" s="442" t="s">
        <v>4</v>
      </c>
      <c r="I68" s="442" t="s">
        <v>4</v>
      </c>
      <c r="J68" s="175">
        <f>(J6/'Población e ICE'!K5)*1000000</f>
        <v>158.17139577023315</v>
      </c>
      <c r="K68" s="175">
        <f>(K6/'Población e ICE'!L5)*1000000</f>
        <v>312.62088617804631</v>
      </c>
      <c r="L68" s="175">
        <f>(L6/'Población e ICE'!M5)*1000000</f>
        <v>329.01420429244195</v>
      </c>
      <c r="M68" s="175">
        <f>(M6/'Población e ICE'!N5)*1000000</f>
        <v>528.68086606331087</v>
      </c>
      <c r="N68" s="175">
        <f>(N6/'Población e ICE'!O5)*1000000</f>
        <v>427.97758141489197</v>
      </c>
      <c r="O68" s="175">
        <f>(O6/'Población e ICE'!P5)*1000000</f>
        <v>456.93008434753153</v>
      </c>
      <c r="P68" s="175">
        <f>(P6/'Población e ICE'!Q5)*1000000</f>
        <v>617.48919047767527</v>
      </c>
      <c r="Q68" s="175">
        <f>(Q6/'Población e ICE'!R5)*1000000</f>
        <v>731.72075180506067</v>
      </c>
      <c r="R68" s="175">
        <f>(R6/'Población e ICE'!S5)*1000000</f>
        <v>1077.1845337232467</v>
      </c>
      <c r="S68" s="175">
        <f>(S6/'Población e ICE'!T5)*1000000</f>
        <v>955.80233711922824</v>
      </c>
      <c r="T68" s="175">
        <f>(T6/'Población e ICE'!U5)*1000000</f>
        <v>604.66844606552161</v>
      </c>
      <c r="U68" s="175">
        <f>(U6/'Población e ICE'!V5)*1000000</f>
        <v>781.5747177188664</v>
      </c>
      <c r="V68" s="175">
        <f>(V6/'Población e ICE'!W5)*1000000</f>
        <v>881.94492405418782</v>
      </c>
      <c r="W68" s="175">
        <f>(W6/'Población e ICE'!X5)*1000000</f>
        <v>1045.9177367951402</v>
      </c>
    </row>
    <row r="69" spans="2:23" ht="12">
      <c r="B69" s="171" t="s">
        <v>5</v>
      </c>
      <c r="C69" s="177">
        <f>(C7/'Población e ICE'!D6)*1000000</f>
        <v>197.49010344901833</v>
      </c>
      <c r="D69" s="177">
        <f>(D7/'Población e ICE'!E6)*1000000</f>
        <v>256.34109344925696</v>
      </c>
      <c r="E69" s="177">
        <f>(E7/'Población e ICE'!F6)*1000000</f>
        <v>182.82547705761147</v>
      </c>
      <c r="F69" s="177">
        <f>(F7/'Población e ICE'!G6)*1000000</f>
        <v>173.67749936792896</v>
      </c>
      <c r="G69" s="177">
        <f>(G7/'Población e ICE'!H6)*1000000</f>
        <v>198.20531686022198</v>
      </c>
      <c r="H69" s="177">
        <f>(H7/'Población e ICE'!I6)*1000000</f>
        <v>309.19960964798173</v>
      </c>
      <c r="I69" s="177">
        <f>(I7/'Población e ICE'!J6)*1000000</f>
        <v>304.20753352021535</v>
      </c>
      <c r="J69" s="177">
        <f>(J7/'Población e ICE'!K6)*1000000</f>
        <v>289.46334555586878</v>
      </c>
      <c r="K69" s="177">
        <f>(K7/'Población e ICE'!L6)*1000000</f>
        <v>390.3671302684732</v>
      </c>
      <c r="L69" s="177">
        <f>(L7/'Población e ICE'!M6)*1000000</f>
        <v>334.23606819389471</v>
      </c>
      <c r="M69" s="177">
        <f>(M7/'Población e ICE'!N6)*1000000</f>
        <v>413.74022128921371</v>
      </c>
      <c r="N69" s="177">
        <f>(N7/'Población e ICE'!O6)*1000000</f>
        <v>291.93184244175939</v>
      </c>
      <c r="O69" s="177">
        <f>(O7/'Población e ICE'!P6)*1000000</f>
        <v>373.58183514139091</v>
      </c>
      <c r="P69" s="177">
        <f>(P7/'Población e ICE'!Q6)*1000000</f>
        <v>384.72547999656604</v>
      </c>
      <c r="Q69" s="177">
        <f>(Q7/'Población e ICE'!R6)*1000000</f>
        <v>627.53961879501981</v>
      </c>
      <c r="R69" s="177">
        <f>(R7/'Población e ICE'!S6)*1000000</f>
        <v>655.88733301427101</v>
      </c>
      <c r="S69" s="177">
        <f>(S7/'Población e ICE'!T6)*1000000</f>
        <v>575.5081978518333</v>
      </c>
      <c r="T69" s="177">
        <f>(T7/'Población e ICE'!U6)*1000000</f>
        <v>427.1818328345397</v>
      </c>
      <c r="U69" s="177">
        <f>(U7/'Población e ICE'!V6)*1000000</f>
        <v>505.94730562709964</v>
      </c>
      <c r="V69" s="177">
        <f>(V7/'Población e ICE'!W6)*1000000</f>
        <v>413.00764925616232</v>
      </c>
      <c r="W69" s="177">
        <f>(W7/'Población e ICE'!X6)*1000000</f>
        <v>502.27616138871537</v>
      </c>
    </row>
    <row r="70" spans="2:23" ht="12">
      <c r="B70" s="171" t="s">
        <v>6</v>
      </c>
      <c r="C70" s="177">
        <f>(C8/'Población e ICE'!D7)*1000000</f>
        <v>138.52307854906505</v>
      </c>
      <c r="D70" s="177">
        <f>(D8/'Población e ICE'!E7)*1000000</f>
        <v>123.12727165255757</v>
      </c>
      <c r="E70" s="177">
        <f>(E8/'Población e ICE'!F7)*1000000</f>
        <v>107.9125450705555</v>
      </c>
      <c r="F70" s="177">
        <f>(F8/'Población e ICE'!G7)*1000000</f>
        <v>182.1123013374588</v>
      </c>
      <c r="G70" s="177">
        <f>(G8/'Población e ICE'!H7)*1000000</f>
        <v>160.83637699389848</v>
      </c>
      <c r="H70" s="177">
        <f>(H8/'Población e ICE'!I7)*1000000</f>
        <v>166.40990783303783</v>
      </c>
      <c r="I70" s="177">
        <f>(I8/'Población e ICE'!J7)*1000000</f>
        <v>172.20091816251042</v>
      </c>
      <c r="J70" s="177">
        <f>(J8/'Población e ICE'!K7)*1000000</f>
        <v>303.6775809132447</v>
      </c>
      <c r="K70" s="177">
        <f>(K8/'Población e ICE'!L7)*1000000</f>
        <v>374.07135336545605</v>
      </c>
      <c r="L70" s="177">
        <f>(L8/'Población e ICE'!M7)*1000000</f>
        <v>280.47128537335283</v>
      </c>
      <c r="M70" s="177">
        <f>(M8/'Población e ICE'!N7)*1000000</f>
        <v>295.17796744469234</v>
      </c>
      <c r="N70" s="177">
        <f>(N8/'Población e ICE'!O7)*1000000</f>
        <v>331.98183562802535</v>
      </c>
      <c r="O70" s="177">
        <f>(O8/'Población e ICE'!P7)*1000000</f>
        <v>299.60354496635625</v>
      </c>
      <c r="P70" s="177">
        <f>(P8/'Población e ICE'!Q7)*1000000</f>
        <v>223.8599326626304</v>
      </c>
      <c r="Q70" s="177">
        <f>(Q8/'Población e ICE'!R7)*1000000</f>
        <v>267.97452561833705</v>
      </c>
      <c r="R70" s="177">
        <f>(R8/'Población e ICE'!S7)*1000000</f>
        <v>365.53537497711773</v>
      </c>
      <c r="S70" s="177">
        <f>(S8/'Población e ICE'!T7)*1000000</f>
        <v>291.63417910936892</v>
      </c>
      <c r="T70" s="177">
        <f>(T8/'Población e ICE'!U7)*1000000</f>
        <v>202.92374297802129</v>
      </c>
      <c r="U70" s="177">
        <f>(U8/'Población e ICE'!V7)*1000000</f>
        <v>340.60533827329368</v>
      </c>
      <c r="V70" s="177">
        <f>(V8/'Población e ICE'!W7)*1000000</f>
        <v>334.66754901075223</v>
      </c>
      <c r="W70" s="177">
        <f>(W8/'Población e ICE'!X7)*1000000</f>
        <v>370.72886656691412</v>
      </c>
    </row>
    <row r="71" spans="2:23" ht="12">
      <c r="B71" s="171" t="s">
        <v>7</v>
      </c>
      <c r="C71" s="177">
        <f>(C9/'Población e ICE'!D8)*1000000</f>
        <v>216.24900163660416</v>
      </c>
      <c r="D71" s="177">
        <f>(D9/'Población e ICE'!E8)*1000000</f>
        <v>186.115650205946</v>
      </c>
      <c r="E71" s="177">
        <f>(E9/'Población e ICE'!F8)*1000000</f>
        <v>202.25983598239495</v>
      </c>
      <c r="F71" s="177">
        <f>(F9/'Población e ICE'!G8)*1000000</f>
        <v>278.55716239023252</v>
      </c>
      <c r="G71" s="177">
        <f>(G9/'Población e ICE'!H8)*1000000</f>
        <v>251.89369923015008</v>
      </c>
      <c r="H71" s="177">
        <f>(H9/'Población e ICE'!I8)*1000000</f>
        <v>188.0207639539571</v>
      </c>
      <c r="I71" s="177">
        <f>(I9/'Población e ICE'!J8)*1000000</f>
        <v>240.08321472572746</v>
      </c>
      <c r="J71" s="177">
        <f>(J9/'Población e ICE'!K8)*1000000</f>
        <v>286.25504438562029</v>
      </c>
      <c r="K71" s="177">
        <f>(K9/'Población e ICE'!L8)*1000000</f>
        <v>471.99420836900106</v>
      </c>
      <c r="L71" s="177">
        <f>(L9/'Población e ICE'!M8)*1000000</f>
        <v>316.37870237496355</v>
      </c>
      <c r="M71" s="177">
        <f>(M9/'Población e ICE'!N8)*1000000</f>
        <v>392.69345943938384</v>
      </c>
      <c r="N71" s="177">
        <f>(N9/'Población e ICE'!O8)*1000000</f>
        <v>328.07549621115572</v>
      </c>
      <c r="O71" s="177">
        <f>(O9/'Población e ICE'!P8)*1000000</f>
        <v>418.24761877304763</v>
      </c>
      <c r="P71" s="177">
        <f>(P9/'Población e ICE'!Q8)*1000000</f>
        <v>433.81460224685878</v>
      </c>
      <c r="Q71" s="177">
        <f>(Q9/'Población e ICE'!R8)*1000000</f>
        <v>667.98611293515739</v>
      </c>
      <c r="R71" s="177">
        <f>(R9/'Población e ICE'!S8)*1000000</f>
        <v>919.68977735273461</v>
      </c>
      <c r="S71" s="177">
        <f>(S9/'Población e ICE'!T8)*1000000</f>
        <v>621.26700705772896</v>
      </c>
      <c r="T71" s="177">
        <f>(T9/'Población e ICE'!U8)*1000000</f>
        <v>664.19130561200234</v>
      </c>
      <c r="U71" s="177">
        <f>(U9/'Población e ICE'!V8)*1000000</f>
        <v>482.2476544661223</v>
      </c>
      <c r="V71" s="177">
        <f>(V9/'Población e ICE'!W8)*1000000</f>
        <v>463.17332636308822</v>
      </c>
      <c r="W71" s="177">
        <f>(W9/'Población e ICE'!X8)*1000000</f>
        <v>585.14915595918626</v>
      </c>
    </row>
    <row r="72" spans="2:23" ht="12">
      <c r="B72" s="171" t="s">
        <v>8</v>
      </c>
      <c r="C72" s="177">
        <f>(C10/'Población e ICE'!D9)*1000000</f>
        <v>200.9694407394598</v>
      </c>
      <c r="D72" s="177">
        <f>(D10/'Población e ICE'!E9)*1000000</f>
        <v>263.41147158877118</v>
      </c>
      <c r="E72" s="177">
        <f>(E10/'Población e ICE'!F9)*1000000</f>
        <v>183.85840364781049</v>
      </c>
      <c r="F72" s="177">
        <f>(F10/'Población e ICE'!G9)*1000000</f>
        <v>208.96790036484566</v>
      </c>
      <c r="G72" s="177">
        <f>(G10/'Población e ICE'!H9)*1000000</f>
        <v>235.81088255128458</v>
      </c>
      <c r="H72" s="177">
        <f>(H10/'Población e ICE'!I9)*1000000</f>
        <v>188.55394527113995</v>
      </c>
      <c r="I72" s="177">
        <f>(I10/'Población e ICE'!J9)*1000000</f>
        <v>173.5268094405028</v>
      </c>
      <c r="J72" s="177">
        <f>(J10/'Población e ICE'!K9)*1000000</f>
        <v>248.90124034343174</v>
      </c>
      <c r="K72" s="177">
        <f>(K10/'Población e ICE'!L9)*1000000</f>
        <v>314.98896459716786</v>
      </c>
      <c r="L72" s="177">
        <f>(L10/'Población e ICE'!M9)*1000000</f>
        <v>305.59911387085407</v>
      </c>
      <c r="M72" s="177">
        <f>(M10/'Población e ICE'!N9)*1000000</f>
        <v>312.34836123658545</v>
      </c>
      <c r="N72" s="177">
        <f>(N10/'Población e ICE'!O9)*1000000</f>
        <v>237.55943988193974</v>
      </c>
      <c r="O72" s="177">
        <f>(O10/'Población e ICE'!P9)*1000000</f>
        <v>253.16427264346319</v>
      </c>
      <c r="P72" s="177">
        <f>(P10/'Población e ICE'!Q9)*1000000</f>
        <v>306.00356894259204</v>
      </c>
      <c r="Q72" s="177">
        <f>(Q10/'Población e ICE'!R9)*1000000</f>
        <v>378.64773774413248</v>
      </c>
      <c r="R72" s="177">
        <f>(R10/'Población e ICE'!S9)*1000000</f>
        <v>471.26569739233196</v>
      </c>
      <c r="S72" s="177">
        <f>(S10/'Población e ICE'!T9)*1000000</f>
        <v>461.5316086161327</v>
      </c>
      <c r="T72" s="177">
        <f>(T10/'Población e ICE'!U9)*1000000</f>
        <v>458.38227501794546</v>
      </c>
      <c r="U72" s="177">
        <f>(U10/'Población e ICE'!V9)*1000000</f>
        <v>350.86556939141315</v>
      </c>
      <c r="V72" s="177">
        <f>(V10/'Población e ICE'!W9)*1000000</f>
        <v>328.78293793596271</v>
      </c>
      <c r="W72" s="177">
        <f>(W10/'Población e ICE'!X9)*1000000</f>
        <v>393.44778990455967</v>
      </c>
    </row>
    <row r="73" spans="2:23" ht="12">
      <c r="B73" s="171" t="s">
        <v>9</v>
      </c>
      <c r="C73" s="177">
        <f>(C11/'Población e ICE'!D10)*1000000</f>
        <v>131.67527645329253</v>
      </c>
      <c r="D73" s="177">
        <f>(D11/'Población e ICE'!E10)*1000000</f>
        <v>132.62192745651001</v>
      </c>
      <c r="E73" s="177">
        <f>(E11/'Población e ICE'!F10)*1000000</f>
        <v>116.70255905972061</v>
      </c>
      <c r="F73" s="177">
        <f>(F11/'Población e ICE'!G10)*1000000</f>
        <v>147.05387881474991</v>
      </c>
      <c r="G73" s="177">
        <f>(G11/'Población e ICE'!H10)*1000000</f>
        <v>176.00534059677818</v>
      </c>
      <c r="H73" s="177">
        <f>(H11/'Población e ICE'!I10)*1000000</f>
        <v>153.85382410202126</v>
      </c>
      <c r="I73" s="177">
        <f>(I11/'Población e ICE'!J10)*1000000</f>
        <v>175.91045041024236</v>
      </c>
      <c r="J73" s="177">
        <f>(J11/'Población e ICE'!K10)*1000000</f>
        <v>292.11353125886012</v>
      </c>
      <c r="K73" s="177">
        <f>(K11/'Población e ICE'!L10)*1000000</f>
        <v>216.43704644773669</v>
      </c>
      <c r="L73" s="177">
        <f>(L11/'Población e ICE'!M10)*1000000</f>
        <v>285.90648191901903</v>
      </c>
      <c r="M73" s="177">
        <f>(M11/'Población e ICE'!N10)*1000000</f>
        <v>306.35279449311201</v>
      </c>
      <c r="N73" s="177">
        <f>(N11/'Población e ICE'!O10)*1000000</f>
        <v>226.18729644227571</v>
      </c>
      <c r="O73" s="177">
        <f>(O11/'Población e ICE'!P10)*1000000</f>
        <v>246.59712659122491</v>
      </c>
      <c r="P73" s="177">
        <f>(P11/'Población e ICE'!Q10)*1000000</f>
        <v>219.58948197681423</v>
      </c>
      <c r="Q73" s="177">
        <f>(Q11/'Población e ICE'!R10)*1000000</f>
        <v>252.21532084993112</v>
      </c>
      <c r="R73" s="177">
        <f>(R11/'Población e ICE'!S10)*1000000</f>
        <v>293.21242269431622</v>
      </c>
      <c r="S73" s="177">
        <f>(S11/'Población e ICE'!T10)*1000000</f>
        <v>276.7271391032844</v>
      </c>
      <c r="T73" s="177">
        <f>(T11/'Población e ICE'!U10)*1000000</f>
        <v>303.04005134192369</v>
      </c>
      <c r="U73" s="177">
        <f>(U11/'Población e ICE'!V10)*1000000</f>
        <v>335.01876350060149</v>
      </c>
      <c r="V73" s="177">
        <f>(V11/'Población e ICE'!W10)*1000000</f>
        <v>375.80316473625669</v>
      </c>
      <c r="W73" s="177">
        <f>(W11/'Población e ICE'!X10)*1000000</f>
        <v>344.92481416487442</v>
      </c>
    </row>
    <row r="74" spans="2:23" ht="12">
      <c r="B74" s="171" t="s">
        <v>10</v>
      </c>
      <c r="C74" s="177">
        <f>(C12/'Población e ICE'!D11)*1000000</f>
        <v>74.172363292884725</v>
      </c>
      <c r="D74" s="177">
        <f>(D12/'Población e ICE'!E11)*1000000</f>
        <v>63.815377273484074</v>
      </c>
      <c r="E74" s="177">
        <f>(E12/'Población e ICE'!F11)*1000000</f>
        <v>75.37718695293276</v>
      </c>
      <c r="F74" s="177">
        <f>(F12/'Población e ICE'!G11)*1000000</f>
        <v>104.5848223811856</v>
      </c>
      <c r="G74" s="177">
        <f>(G12/'Población e ICE'!H11)*1000000</f>
        <v>129.53793654286571</v>
      </c>
      <c r="H74" s="177">
        <f>(H12/'Población e ICE'!I11)*1000000</f>
        <v>144.46066415383436</v>
      </c>
      <c r="I74" s="177">
        <f>(I12/'Población e ICE'!J11)*1000000</f>
        <v>177.94896288653564</v>
      </c>
      <c r="J74" s="177">
        <f>(J12/'Población e ICE'!K11)*1000000</f>
        <v>173.70118962047746</v>
      </c>
      <c r="K74" s="177">
        <f>(K12/'Población e ICE'!L11)*1000000</f>
        <v>216.86556941894466</v>
      </c>
      <c r="L74" s="177">
        <f>(L12/'Población e ICE'!M11)*1000000</f>
        <v>181.42152072908948</v>
      </c>
      <c r="M74" s="177">
        <f>(M12/'Población e ICE'!N11)*1000000</f>
        <v>184.38379341174729</v>
      </c>
      <c r="N74" s="177">
        <f>(N12/'Población e ICE'!O11)*1000000</f>
        <v>158.1363057834829</v>
      </c>
      <c r="O74" s="177">
        <f>(O12/'Población e ICE'!P11)*1000000</f>
        <v>149.74342718037965</v>
      </c>
      <c r="P74" s="177">
        <f>(P12/'Población e ICE'!Q11)*1000000</f>
        <v>146.70166304717648</v>
      </c>
      <c r="Q74" s="177">
        <f>(Q12/'Población e ICE'!R11)*1000000</f>
        <v>172.44183028039461</v>
      </c>
      <c r="R74" s="177">
        <f>(R12/'Población e ICE'!S11)*1000000</f>
        <v>142.44206283491283</v>
      </c>
      <c r="S74" s="177">
        <f>(S12/'Población e ICE'!T11)*1000000</f>
        <v>142.41245273739628</v>
      </c>
      <c r="T74" s="177">
        <f>(T12/'Población e ICE'!U11)*1000000</f>
        <v>133.87055644008694</v>
      </c>
      <c r="U74" s="177">
        <f>(U12/'Población e ICE'!V11)*1000000</f>
        <v>141.06721363802319</v>
      </c>
      <c r="V74" s="177">
        <f>(V12/'Población e ICE'!W11)*1000000</f>
        <v>118.81207267861471</v>
      </c>
      <c r="W74" s="177">
        <f>(W12/'Población e ICE'!X11)*1000000</f>
        <v>151.62889021376765</v>
      </c>
    </row>
    <row r="75" spans="2:23" ht="12">
      <c r="B75" s="171" t="s">
        <v>11</v>
      </c>
      <c r="C75" s="177">
        <f>(C13/'Población e ICE'!D12)*1000000</f>
        <v>179.30836001262162</v>
      </c>
      <c r="D75" s="177">
        <f>(D13/'Población e ICE'!E12)*1000000</f>
        <v>141.05733434009727</v>
      </c>
      <c r="E75" s="177">
        <f>(E13/'Población e ICE'!F12)*1000000</f>
        <v>161.76037445091578</v>
      </c>
      <c r="F75" s="177">
        <f>(F13/'Población e ICE'!G12)*1000000</f>
        <v>176.43831355421429</v>
      </c>
      <c r="G75" s="177">
        <f>(G13/'Población e ICE'!H12)*1000000</f>
        <v>183.29611366780259</v>
      </c>
      <c r="H75" s="177">
        <f>(H13/'Población e ICE'!I12)*1000000</f>
        <v>181.08205314404145</v>
      </c>
      <c r="I75" s="177">
        <f>(I13/'Población e ICE'!J12)*1000000</f>
        <v>225.52589765726063</v>
      </c>
      <c r="J75" s="177">
        <f>(J13/'Población e ICE'!K12)*1000000</f>
        <v>282.7857686823906</v>
      </c>
      <c r="K75" s="177">
        <f>(K13/'Población e ICE'!L12)*1000000</f>
        <v>234.27256214634573</v>
      </c>
      <c r="L75" s="177">
        <f>(L13/'Población e ICE'!M12)*1000000</f>
        <v>354.46961323348131</v>
      </c>
      <c r="M75" s="177">
        <f>(M13/'Población e ICE'!N12)*1000000</f>
        <v>383.50822533334423</v>
      </c>
      <c r="N75" s="177">
        <f>(N13/'Población e ICE'!O12)*1000000</f>
        <v>380.70389804105645</v>
      </c>
      <c r="O75" s="177">
        <f>(O13/'Población e ICE'!P12)*1000000</f>
        <v>442.17860080382644</v>
      </c>
      <c r="P75" s="177">
        <f>(P13/'Población e ICE'!Q12)*1000000</f>
        <v>380.09482174571923</v>
      </c>
      <c r="Q75" s="177">
        <f>(Q13/'Población e ICE'!R12)*1000000</f>
        <v>336.26652966800265</v>
      </c>
      <c r="R75" s="177">
        <f>(R13/'Población e ICE'!S12)*1000000</f>
        <v>309.59476200819063</v>
      </c>
      <c r="S75" s="177">
        <f>(S13/'Población e ICE'!T12)*1000000</f>
        <v>321.23045469311489</v>
      </c>
      <c r="T75" s="177">
        <f>(T13/'Población e ICE'!U12)*1000000</f>
        <v>274.74126620668727</v>
      </c>
      <c r="U75" s="177">
        <f>(U13/'Población e ICE'!V12)*1000000</f>
        <v>288.42055133053975</v>
      </c>
      <c r="V75" s="177">
        <f>(V13/'Población e ICE'!W12)*1000000</f>
        <v>234.99260617363686</v>
      </c>
      <c r="W75" s="177">
        <f>(W13/'Población e ICE'!X12)*1000000</f>
        <v>307.94788210739097</v>
      </c>
    </row>
    <row r="76" spans="2:23" ht="12">
      <c r="B76" s="171" t="s">
        <v>12</v>
      </c>
      <c r="C76" s="177">
        <f>(C14/'Población e ICE'!D13)*1000000</f>
        <v>220.26756823160758</v>
      </c>
      <c r="D76" s="177">
        <f>(D14/'Población e ICE'!E13)*1000000</f>
        <v>232.90962329942585</v>
      </c>
      <c r="E76" s="177">
        <f>(E14/'Población e ICE'!F13)*1000000</f>
        <v>167.64395007189074</v>
      </c>
      <c r="F76" s="177">
        <f>(F14/'Población e ICE'!G13)*1000000</f>
        <v>198.08500171944337</v>
      </c>
      <c r="G76" s="177">
        <f>(G14/'Población e ICE'!H13)*1000000</f>
        <v>261.01100028516072</v>
      </c>
      <c r="H76" s="177">
        <f>(H14/'Población e ICE'!I13)*1000000</f>
        <v>303.3145046928239</v>
      </c>
      <c r="I76" s="177">
        <f>(I14/'Población e ICE'!J13)*1000000</f>
        <v>285.77444239871346</v>
      </c>
      <c r="J76" s="177">
        <f>(J14/'Población e ICE'!K13)*1000000</f>
        <v>338.17398798957703</v>
      </c>
      <c r="K76" s="177">
        <f>(K14/'Población e ICE'!L13)*1000000</f>
        <v>363.20028123145477</v>
      </c>
      <c r="L76" s="177">
        <f>(L14/'Población e ICE'!M13)*1000000</f>
        <v>391.45082005152534</v>
      </c>
      <c r="M76" s="177">
        <f>(M14/'Población e ICE'!N13)*1000000</f>
        <v>549.01509326607083</v>
      </c>
      <c r="N76" s="177">
        <f>(N14/'Población e ICE'!O13)*1000000</f>
        <v>541.92675591685452</v>
      </c>
      <c r="O76" s="177">
        <f>(O14/'Población e ICE'!P13)*1000000</f>
        <v>471.99860565806637</v>
      </c>
      <c r="P76" s="177">
        <f>(P14/'Población e ICE'!Q13)*1000000</f>
        <v>413.12956028549382</v>
      </c>
      <c r="Q76" s="177">
        <f>(Q14/'Población e ICE'!R13)*1000000</f>
        <v>377.54737836870913</v>
      </c>
      <c r="R76" s="177">
        <f>(R14/'Población e ICE'!S13)*1000000</f>
        <v>384.82253145690413</v>
      </c>
      <c r="S76" s="177">
        <f>(S14/'Población e ICE'!T13)*1000000</f>
        <v>355.28691927298735</v>
      </c>
      <c r="T76" s="177">
        <f>(T14/'Población e ICE'!U13)*1000000</f>
        <v>324.49764830016591</v>
      </c>
      <c r="U76" s="177">
        <f>(U14/'Población e ICE'!V13)*1000000</f>
        <v>300.81628665383033</v>
      </c>
      <c r="V76" s="177">
        <f>(V14/'Población e ICE'!W13)*1000000</f>
        <v>368.19735026902924</v>
      </c>
      <c r="W76" s="177">
        <f>(W14/'Población e ICE'!X13)*1000000</f>
        <v>370.66124961258498</v>
      </c>
    </row>
    <row r="77" spans="2:23" ht="12">
      <c r="B77" s="171" t="s">
        <v>604</v>
      </c>
      <c r="C77" s="442">
        <v>0</v>
      </c>
      <c r="D77" s="442">
        <v>0</v>
      </c>
      <c r="E77" s="442">
        <v>0</v>
      </c>
      <c r="F77" s="442">
        <v>0</v>
      </c>
      <c r="G77" s="442">
        <v>0</v>
      </c>
      <c r="H77" s="442">
        <v>0</v>
      </c>
      <c r="I77" s="442">
        <v>0</v>
      </c>
      <c r="J77" s="442">
        <v>0</v>
      </c>
      <c r="K77" s="442">
        <v>0</v>
      </c>
      <c r="L77" s="442">
        <v>0</v>
      </c>
      <c r="M77" s="442">
        <v>0</v>
      </c>
      <c r="N77" s="442">
        <v>0</v>
      </c>
      <c r="O77" s="442">
        <v>0</v>
      </c>
      <c r="P77" s="442">
        <v>0</v>
      </c>
      <c r="Q77" s="442">
        <v>0</v>
      </c>
      <c r="R77" s="442">
        <v>0</v>
      </c>
      <c r="S77" s="442">
        <v>0</v>
      </c>
      <c r="T77" s="442">
        <v>0</v>
      </c>
      <c r="U77" s="177">
        <f>(U15/'Población e ICE'!V14)*1000000</f>
        <v>246.56841162394241</v>
      </c>
      <c r="V77" s="177">
        <f>(V15/'Población e ICE'!W14)*1000000</f>
        <v>248.98677842110581</v>
      </c>
      <c r="W77" s="177">
        <f>(W15/'Población e ICE'!X14)*1000000</f>
        <v>448.92034396806474</v>
      </c>
    </row>
    <row r="78" spans="2:23" ht="12">
      <c r="B78" s="171" t="s">
        <v>13</v>
      </c>
      <c r="C78" s="177">
        <f>(C16/'Población e ICE'!D15)*1000000</f>
        <v>157.16341583190567</v>
      </c>
      <c r="D78" s="177">
        <f>(D16/'Población e ICE'!E15)*1000000</f>
        <v>188.21743401692737</v>
      </c>
      <c r="E78" s="177">
        <f>(E16/'Población e ICE'!F15)*1000000</f>
        <v>166.56539279603078</v>
      </c>
      <c r="F78" s="177">
        <f>(F16/'Población e ICE'!G15)*1000000</f>
        <v>207.43794694371638</v>
      </c>
      <c r="G78" s="177">
        <f>(G16/'Población e ICE'!H15)*1000000</f>
        <v>246.93958184215057</v>
      </c>
      <c r="H78" s="177">
        <f>(H16/'Población e ICE'!I15)*1000000</f>
        <v>197.27049972803059</v>
      </c>
      <c r="I78" s="177">
        <f>(I16/'Población e ICE'!J15)*1000000</f>
        <v>257.94594442006093</v>
      </c>
      <c r="J78" s="177">
        <f>(J16/'Población e ICE'!K15)*1000000</f>
        <v>239.0282245620534</v>
      </c>
      <c r="K78" s="177">
        <f>(K16/'Población e ICE'!L15)*1000000</f>
        <v>286.72153975860226</v>
      </c>
      <c r="L78" s="177">
        <f>(L16/'Población e ICE'!M15)*1000000</f>
        <v>369.71550241201243</v>
      </c>
      <c r="M78" s="177">
        <f>(M16/'Población e ICE'!N15)*1000000</f>
        <v>491.19766035927762</v>
      </c>
      <c r="N78" s="177">
        <f>(N16/'Población e ICE'!O15)*1000000</f>
        <v>459.62415349224858</v>
      </c>
      <c r="O78" s="177">
        <f>(O16/'Población e ICE'!P15)*1000000</f>
        <v>438.64467613737997</v>
      </c>
      <c r="P78" s="177">
        <f>(P16/'Población e ICE'!Q15)*1000000</f>
        <v>375.93408855912372</v>
      </c>
      <c r="Q78" s="177">
        <f>(Q16/'Población e ICE'!R15)*1000000</f>
        <v>372.33313979185806</v>
      </c>
      <c r="R78" s="177">
        <f>(R16/'Población e ICE'!S15)*1000000</f>
        <v>359.31888934761008</v>
      </c>
      <c r="S78" s="177">
        <f>(S16/'Población e ICE'!T15)*1000000</f>
        <v>347.95604872901782</v>
      </c>
      <c r="T78" s="177">
        <f>(T16/'Población e ICE'!U15)*1000000</f>
        <v>300.89332915475774</v>
      </c>
      <c r="U78" s="177">
        <f>(U16/'Población e ICE'!V15)*1000000</f>
        <v>445.34949759412837</v>
      </c>
      <c r="V78" s="177">
        <f>(V16/'Población e ICE'!W15)*1000000</f>
        <v>384.87928649886203</v>
      </c>
      <c r="W78" s="177">
        <f>(W16/'Población e ICE'!X15)*1000000</f>
        <v>405.82326452966686</v>
      </c>
    </row>
    <row r="79" spans="2:23" ht="12">
      <c r="B79" s="171" t="s">
        <v>14</v>
      </c>
      <c r="C79" s="442">
        <f>(C17/'Población e ICE'!D16)*1000000</f>
        <v>188.06351773073285</v>
      </c>
      <c r="D79" s="177">
        <f>(D17/'Población e ICE'!E16)*1000000</f>
        <v>142.72216609994541</v>
      </c>
      <c r="E79" s="177">
        <f>(E17/'Población e ICE'!F16)*1000000</f>
        <v>192.67057525638458</v>
      </c>
      <c r="F79" s="177">
        <f>(F17/'Población e ICE'!G16)*1000000</f>
        <v>225.47361242207427</v>
      </c>
      <c r="G79" s="177">
        <f>(G17/'Población e ICE'!H16)*1000000</f>
        <v>187.32765894934187</v>
      </c>
      <c r="H79" s="177">
        <f>(H17/'Población e ICE'!I16)*1000000</f>
        <v>189.35074458158303</v>
      </c>
      <c r="I79" s="177">
        <f>(I17/'Población e ICE'!J16)*1000000</f>
        <v>302.45473505007249</v>
      </c>
      <c r="J79" s="177">
        <f>(J17/'Población e ICE'!K16)*1000000</f>
        <v>387.59894251874437</v>
      </c>
      <c r="K79" s="177">
        <f>(K17/'Población e ICE'!L16)*1000000</f>
        <v>444.84349689113083</v>
      </c>
      <c r="L79" s="177">
        <f>(L17/'Población e ICE'!M16)*1000000</f>
        <v>385.6828812421241</v>
      </c>
      <c r="M79" s="177">
        <f>(M17/'Población e ICE'!N16)*1000000</f>
        <v>401.98642168540755</v>
      </c>
      <c r="N79" s="177">
        <f>(N17/'Población e ICE'!O16)*1000000</f>
        <v>326.34706484812398</v>
      </c>
      <c r="O79" s="177">
        <f>(O17/'Población e ICE'!P16)*1000000</f>
        <v>317.76610129903617</v>
      </c>
      <c r="P79" s="177">
        <f>(P17/'Población e ICE'!Q16)*1000000</f>
        <v>383.57909858225861</v>
      </c>
      <c r="Q79" s="177">
        <f>(Q17/'Población e ICE'!R16)*1000000</f>
        <v>456.35122872470544</v>
      </c>
      <c r="R79" s="177">
        <f>(R17/'Población e ICE'!S16)*1000000</f>
        <v>464.74827658450158</v>
      </c>
      <c r="S79" s="177">
        <f>(S17/'Población e ICE'!T16)*1000000</f>
        <v>469.06431449839914</v>
      </c>
      <c r="T79" s="177">
        <f>(T17/'Población e ICE'!U16)*1000000</f>
        <v>402.30113005562106</v>
      </c>
      <c r="U79" s="177">
        <f>(U17/'Población e ICE'!V16)*1000000</f>
        <v>540.88764712606496</v>
      </c>
      <c r="V79" s="177">
        <f>(V17/'Población e ICE'!W16)*1000000</f>
        <v>471.65498261711184</v>
      </c>
      <c r="W79" s="177">
        <f>(W17/'Población e ICE'!X16)*1000000</f>
        <v>439.516109435337</v>
      </c>
    </row>
    <row r="80" spans="2:23" ht="12">
      <c r="B80" s="171" t="s">
        <v>15</v>
      </c>
      <c r="C80" s="442">
        <v>0</v>
      </c>
      <c r="D80" s="442">
        <v>0</v>
      </c>
      <c r="E80" s="442">
        <v>0</v>
      </c>
      <c r="F80" s="442">
        <v>0</v>
      </c>
      <c r="G80" s="442">
        <v>0</v>
      </c>
      <c r="H80" s="442">
        <v>0</v>
      </c>
      <c r="I80" s="442">
        <v>0</v>
      </c>
      <c r="J80" s="177">
        <f>(J18/'Población e ICE'!K17)*1000000</f>
        <v>176.2218853310028</v>
      </c>
      <c r="K80" s="177">
        <f>(K18/'Población e ICE'!L17)*1000000</f>
        <v>350.96789946181582</v>
      </c>
      <c r="L80" s="177">
        <f>(L18/'Población e ICE'!M17)*1000000</f>
        <v>341.69440206838237</v>
      </c>
      <c r="M80" s="177">
        <f>(M18/'Población e ICE'!N17)*1000000</f>
        <v>391.8109924751609</v>
      </c>
      <c r="N80" s="177">
        <f>(N18/'Población e ICE'!O17)*1000000</f>
        <v>306.94868637869206</v>
      </c>
      <c r="O80" s="177">
        <f>(O18/'Población e ICE'!P17)*1000000</f>
        <v>313.90433707567058</v>
      </c>
      <c r="P80" s="177">
        <f>(P18/'Población e ICE'!Q17)*1000000</f>
        <v>487.93488887067787</v>
      </c>
      <c r="Q80" s="177">
        <f>(Q18/'Población e ICE'!R17)*1000000</f>
        <v>520.32345717469195</v>
      </c>
      <c r="R80" s="177">
        <f>(R18/'Población e ICE'!S17)*1000000</f>
        <v>571.81654792969243</v>
      </c>
      <c r="S80" s="177">
        <f>(S18/'Población e ICE'!T17)*1000000</f>
        <v>439.12461773771116</v>
      </c>
      <c r="T80" s="177">
        <f>(T18/'Población e ICE'!U17)*1000000</f>
        <v>529.59800149742637</v>
      </c>
      <c r="U80" s="177">
        <f>(U18/'Población e ICE'!V17)*1000000</f>
        <v>524.4658311298017</v>
      </c>
      <c r="V80" s="177">
        <f>(V18/'Población e ICE'!W17)*1000000</f>
        <v>509.85944126324654</v>
      </c>
      <c r="W80" s="177">
        <f>(W18/'Población e ICE'!X17)*1000000</f>
        <v>614.58134933258214</v>
      </c>
    </row>
    <row r="81" spans="2:23" ht="12">
      <c r="B81" s="171" t="s">
        <v>16</v>
      </c>
      <c r="C81" s="177">
        <f>(C19/'Población e ICE'!D18)*1000000</f>
        <v>181.69882663444676</v>
      </c>
      <c r="D81" s="177">
        <f>(D19/'Población e ICE'!E18)*1000000</f>
        <v>195.40727603087157</v>
      </c>
      <c r="E81" s="177">
        <f>(E19/'Población e ICE'!F18)*1000000</f>
        <v>250.18085764157132</v>
      </c>
      <c r="F81" s="177">
        <f>(F19/'Población e ICE'!G18)*1000000</f>
        <v>227.27306304341624</v>
      </c>
      <c r="G81" s="177">
        <f>(G19/'Población e ICE'!H18)*1000000</f>
        <v>244.34743141123667</v>
      </c>
      <c r="H81" s="177">
        <f>(H19/'Población e ICE'!I18)*1000000</f>
        <v>260.9333447964674</v>
      </c>
      <c r="I81" s="177">
        <f>(I19/'Población e ICE'!J18)*1000000</f>
        <v>324.01008856060821</v>
      </c>
      <c r="J81" s="177">
        <f>(J19/'Población e ICE'!K18)*1000000</f>
        <v>415.89899645430984</v>
      </c>
      <c r="K81" s="177">
        <f>(K19/'Población e ICE'!L18)*1000000</f>
        <v>506.43273045544265</v>
      </c>
      <c r="L81" s="177">
        <f>(L19/'Población e ICE'!M18)*1000000</f>
        <v>506.31094543507709</v>
      </c>
      <c r="M81" s="177">
        <f>(M19/'Población e ICE'!N18)*1000000</f>
        <v>460.57655212718311</v>
      </c>
      <c r="N81" s="177">
        <f>(N19/'Población e ICE'!O18)*1000000</f>
        <v>422.31306611920581</v>
      </c>
      <c r="O81" s="177">
        <f>(O19/'Población e ICE'!P18)*1000000</f>
        <v>431.78182144509628</v>
      </c>
      <c r="P81" s="177">
        <f>(P19/'Población e ICE'!Q18)*1000000</f>
        <v>517.56255630847022</v>
      </c>
      <c r="Q81" s="177">
        <f>(Q19/'Población e ICE'!R18)*1000000</f>
        <v>512.30853238661075</v>
      </c>
      <c r="R81" s="177">
        <f>(R19/'Población e ICE'!S18)*1000000</f>
        <v>502.03459449856848</v>
      </c>
      <c r="S81" s="177">
        <f>(S19/'Población e ICE'!T18)*1000000</f>
        <v>516.90320237180822</v>
      </c>
      <c r="T81" s="177">
        <f>(T19/'Población e ICE'!U18)*1000000</f>
        <v>466.37407749402524</v>
      </c>
      <c r="U81" s="177">
        <f>(U19/'Población e ICE'!V18)*1000000</f>
        <v>619.82317320113611</v>
      </c>
      <c r="V81" s="177">
        <f>(V19/'Población e ICE'!W18)*1000000</f>
        <v>514.07257792885036</v>
      </c>
      <c r="W81" s="177">
        <f>(W19/'Población e ICE'!X18)*1000000</f>
        <v>626.11703820345042</v>
      </c>
    </row>
    <row r="82" spans="2:23" ht="12">
      <c r="B82" s="171" t="s">
        <v>83</v>
      </c>
      <c r="C82" s="177">
        <f>(C20/'Población e ICE'!D19)*1000000</f>
        <v>568.91492069063111</v>
      </c>
      <c r="D82" s="177">
        <f>(D20/'Población e ICE'!E19)*1000000</f>
        <v>522.24295659185407</v>
      </c>
      <c r="E82" s="177">
        <f>(E20/'Población e ICE'!F19)*1000000</f>
        <v>650.67231641218495</v>
      </c>
      <c r="F82" s="177">
        <f>(F20/'Población e ICE'!G19)*1000000</f>
        <v>668.80506222706811</v>
      </c>
      <c r="G82" s="177">
        <f>(G20/'Población e ICE'!H19)*1000000</f>
        <v>640.34016103145734</v>
      </c>
      <c r="H82" s="177">
        <f>(H20/'Población e ICE'!I19)*1000000</f>
        <v>670.59200373327553</v>
      </c>
      <c r="I82" s="177">
        <f>(I20/'Población e ICE'!J19)*1000000</f>
        <v>737.75900346926926</v>
      </c>
      <c r="J82" s="177">
        <f>(J20/'Población e ICE'!K19)*1000000</f>
        <v>856.29962548853848</v>
      </c>
      <c r="K82" s="177">
        <f>(K20/'Población e ICE'!L19)*1000000</f>
        <v>1298.2164036878335</v>
      </c>
      <c r="L82" s="177">
        <f>(L20/'Población e ICE'!M19)*1000000</f>
        <v>776.19875452385895</v>
      </c>
      <c r="M82" s="177">
        <f>(M20/'Población e ICE'!N19)*1000000</f>
        <v>1012.2164109516614</v>
      </c>
      <c r="N82" s="177">
        <f>(N20/'Población e ICE'!O19)*1000000</f>
        <v>1001.5198997033443</v>
      </c>
      <c r="O82" s="177">
        <f>(O20/'Población e ICE'!P19)*1000000</f>
        <v>1126.7143337591001</v>
      </c>
      <c r="P82" s="177">
        <f>(P20/'Población e ICE'!Q19)*1000000</f>
        <v>1191.6138117378662</v>
      </c>
      <c r="Q82" s="177">
        <f>(Q20/'Población e ICE'!R19)*1000000</f>
        <v>1911.1712943981099</v>
      </c>
      <c r="R82" s="177">
        <f>(R20/'Población e ICE'!S19)*1000000</f>
        <v>1674.5905789717435</v>
      </c>
      <c r="S82" s="177">
        <f>(S20/'Población e ICE'!T19)*1000000</f>
        <v>1571.5591137632557</v>
      </c>
      <c r="T82" s="177">
        <f>(T20/'Población e ICE'!U19)*1000000</f>
        <v>1102.6211396661063</v>
      </c>
      <c r="U82" s="177">
        <f>(U20/'Población e ICE'!V19)*1000000</f>
        <v>1392.2137622755347</v>
      </c>
      <c r="V82" s="177">
        <f>(V20/'Población e ICE'!W19)*1000000</f>
        <v>1335.4208697193096</v>
      </c>
      <c r="W82" s="177">
        <f>(W20/'Población e ICE'!X19)*1000000</f>
        <v>1337.9982884584276</v>
      </c>
    </row>
    <row r="83" spans="2:23" ht="12">
      <c r="B83" s="171" t="s">
        <v>18</v>
      </c>
      <c r="C83" s="177">
        <f>(C21/'Población e ICE'!D20)*1000000</f>
        <v>474.89444125582446</v>
      </c>
      <c r="D83" s="177">
        <f>(D21/'Población e ICE'!E20)*1000000</f>
        <v>379.21403203889065</v>
      </c>
      <c r="E83" s="177">
        <f>(E21/'Población e ICE'!F20)*1000000</f>
        <v>297.87322690770168</v>
      </c>
      <c r="F83" s="177">
        <f>(F21/'Población e ICE'!G20)*1000000</f>
        <v>377.9318973042528</v>
      </c>
      <c r="G83" s="177">
        <f>(G21/'Población e ICE'!H20)*1000000</f>
        <v>448.31282638497413</v>
      </c>
      <c r="H83" s="177">
        <f>(H21/'Población e ICE'!I20)*1000000</f>
        <v>397.9738413343714</v>
      </c>
      <c r="I83" s="177">
        <f>(I21/'Población e ICE'!J20)*1000000</f>
        <v>499.52560481193319</v>
      </c>
      <c r="J83" s="177">
        <f>(J21/'Población e ICE'!K20)*1000000</f>
        <v>532.37213911428614</v>
      </c>
      <c r="K83" s="177">
        <f>(K21/'Población e ICE'!L20)*1000000</f>
        <v>597.86932916597527</v>
      </c>
      <c r="L83" s="177">
        <f>(L21/'Población e ICE'!M20)*1000000</f>
        <v>756.76055999679056</v>
      </c>
      <c r="M83" s="177">
        <f>(M21/'Población e ICE'!N20)*1000000</f>
        <v>523.78419849016541</v>
      </c>
      <c r="N83" s="177">
        <f>(N21/'Población e ICE'!O20)*1000000</f>
        <v>540.64974077380805</v>
      </c>
      <c r="O83" s="177">
        <f>(O21/'Población e ICE'!P20)*1000000</f>
        <v>722.47800866479827</v>
      </c>
      <c r="P83" s="177">
        <f>(P21/'Población e ICE'!Q20)*1000000</f>
        <v>672.27935740879821</v>
      </c>
      <c r="Q83" s="177">
        <f>(Q21/'Población e ICE'!R20)*1000000</f>
        <v>777.63825758862959</v>
      </c>
      <c r="R83" s="177">
        <f>(R21/'Población e ICE'!S20)*1000000</f>
        <v>754.99746049591658</v>
      </c>
      <c r="S83" s="177">
        <f>(S21/'Población e ICE'!T20)*1000000</f>
        <v>619.69578434977996</v>
      </c>
      <c r="T83" s="177">
        <f>(T21/'Población e ICE'!U20)*1000000</f>
        <v>572.20524298237331</v>
      </c>
      <c r="U83" s="177">
        <f>(U21/'Población e ICE'!V20)*1000000</f>
        <v>665.20888538101804</v>
      </c>
      <c r="V83" s="177">
        <f>(V21/'Población e ICE'!W20)*1000000</f>
        <v>529.05759443183183</v>
      </c>
      <c r="W83" s="177">
        <f>(W21/'Población e ICE'!X20)*1000000</f>
        <v>878.39318721606958</v>
      </c>
    </row>
    <row r="84" spans="2:23" thickBot="1">
      <c r="B84" s="151"/>
      <c r="C84" s="444"/>
      <c r="D84" s="444"/>
      <c r="E84" s="445"/>
      <c r="F84" s="445"/>
      <c r="G84" s="445"/>
      <c r="H84" s="445"/>
      <c r="I84" s="445"/>
      <c r="J84" s="445"/>
      <c r="K84" s="445"/>
      <c r="L84" s="445"/>
      <c r="M84" s="445"/>
      <c r="N84" s="445"/>
      <c r="O84" s="445"/>
      <c r="P84" s="445"/>
      <c r="Q84" s="446"/>
      <c r="R84" s="446"/>
      <c r="S84" s="446"/>
      <c r="T84" s="445"/>
      <c r="U84" s="447"/>
      <c r="V84" s="447"/>
      <c r="W84" s="447"/>
    </row>
    <row r="85" spans="2:23" s="34" customFormat="1" thickTop="1">
      <c r="B85" s="160" t="s">
        <v>20</v>
      </c>
      <c r="C85" s="161">
        <f>(C24/'Población e ICE'!D22)*1000000</f>
        <v>154.2864663012756</v>
      </c>
      <c r="D85" s="161">
        <f>(D24/'Población e ICE'!E22)*1000000</f>
        <v>158.39105248884545</v>
      </c>
      <c r="E85" s="161">
        <f>(E24/'Población e ICE'!F22)*1000000</f>
        <v>166.32838813353919</v>
      </c>
      <c r="F85" s="161">
        <f>(F24/'Población e ICE'!G22)*1000000</f>
        <v>180.08017910472313</v>
      </c>
      <c r="G85" s="161">
        <f>(G24/'Población e ICE'!H22)*1000000</f>
        <v>210.60417361068775</v>
      </c>
      <c r="H85" s="161">
        <f>(H24/'Población e ICE'!I22)*1000000</f>
        <v>215.14278423331484</v>
      </c>
      <c r="I85" s="161">
        <f>(I24/'Población e ICE'!J22)*1000000</f>
        <v>248.92363062637079</v>
      </c>
      <c r="J85" s="161">
        <f>(J24/'Población e ICE'!K22)*1000000</f>
        <v>265.86031674749637</v>
      </c>
      <c r="K85" s="161">
        <f>(K24/'Población e ICE'!L22)*1000000</f>
        <v>311.6936790661324</v>
      </c>
      <c r="L85" s="161">
        <f>(L24/'Población e ICE'!M22)*1000000</f>
        <v>310.99352150152532</v>
      </c>
      <c r="M85" s="161">
        <f>(M24/'Población e ICE'!N22)*1000000</f>
        <v>347.55869552726733</v>
      </c>
      <c r="N85" s="161">
        <f>(N24/'Población e ICE'!O22)*1000000</f>
        <v>308.96911100484567</v>
      </c>
      <c r="O85" s="161">
        <f>(O24/'Población e ICE'!P22)*1000000</f>
        <v>328.68568903605473</v>
      </c>
      <c r="P85" s="161">
        <f>(P24/'Población e ICE'!Q22)*1000000</f>
        <v>325.52859681188892</v>
      </c>
      <c r="Q85" s="161">
        <f>(Q24/'Población e ICE'!R22)*1000000</f>
        <v>377.88544823140893</v>
      </c>
      <c r="R85" s="161">
        <f>(R24/'Población e ICE'!S22)*1000000</f>
        <v>360.12821074029995</v>
      </c>
      <c r="S85" s="161">
        <f>(S24/'Población e ICE'!T22)*1000000</f>
        <v>335.81629021141163</v>
      </c>
      <c r="T85" s="161">
        <f>(T24/'Población e ICE'!U22)*1000000</f>
        <v>302.20020008201249</v>
      </c>
      <c r="U85" s="161">
        <f>(U24/'Población e ICE'!V22)*1000000</f>
        <v>329.00837212257699</v>
      </c>
      <c r="V85" s="161">
        <f>(V24/'Población e ICE'!W22)*1000000</f>
        <v>312.40270954460561</v>
      </c>
      <c r="W85" s="162">
        <f>(W24/'Población e ICE'!X22)*1000000</f>
        <v>362.38647832515437</v>
      </c>
    </row>
    <row r="86" spans="2:23" s="34" customFormat="1">
      <c r="B86" s="19" t="s">
        <v>829</v>
      </c>
      <c r="C86" s="19"/>
      <c r="D86" s="41"/>
      <c r="E86" s="41"/>
      <c r="F86" s="41"/>
      <c r="G86" s="18"/>
      <c r="H86" s="18"/>
      <c r="I86" s="18"/>
      <c r="J86" s="43"/>
      <c r="K86" s="44"/>
      <c r="M86"/>
      <c r="N86"/>
      <c r="Q86" s="113"/>
      <c r="R86" s="113"/>
      <c r="S86" s="113"/>
    </row>
    <row r="87" spans="2:23" s="34" customFormat="1">
      <c r="B87" s="184" t="s">
        <v>37</v>
      </c>
      <c r="C87" s="19"/>
      <c r="D87" s="41"/>
      <c r="E87" s="41"/>
      <c r="F87" s="41"/>
      <c r="G87" s="18"/>
      <c r="H87" s="18"/>
      <c r="I87" s="18"/>
      <c r="J87" s="43"/>
      <c r="K87" s="44"/>
      <c r="M87"/>
      <c r="N87"/>
      <c r="Q87" s="113"/>
      <c r="R87" s="113"/>
      <c r="S87" s="113"/>
    </row>
    <row r="88" spans="2:23" s="34" customFormat="1">
      <c r="B88" s="187" t="s">
        <v>830</v>
      </c>
      <c r="C88" s="35"/>
      <c r="D88" s="35"/>
      <c r="E88" s="35"/>
      <c r="F88" s="35"/>
      <c r="G88" s="35"/>
      <c r="H88" s="18"/>
      <c r="I88" s="18"/>
      <c r="J88" s="43"/>
      <c r="K88" s="44"/>
      <c r="M88"/>
      <c r="N88"/>
      <c r="Q88" s="113"/>
      <c r="R88" s="113"/>
      <c r="S88" s="113"/>
    </row>
    <row r="89" spans="2:23" s="34" customFormat="1">
      <c r="B89" s="187" t="s">
        <v>185</v>
      </c>
      <c r="C89" s="35"/>
      <c r="D89" s="35"/>
      <c r="E89" s="35"/>
      <c r="F89" s="35"/>
      <c r="G89" s="35"/>
      <c r="H89" s="18"/>
      <c r="I89" s="41"/>
      <c r="J89" s="45"/>
      <c r="K89" s="44"/>
      <c r="M89"/>
      <c r="N89"/>
      <c r="Q89" s="113"/>
      <c r="R89" s="113"/>
      <c r="S89" s="113"/>
    </row>
    <row r="90" spans="2:23" s="5" customFormat="1">
      <c r="B90" s="10"/>
      <c r="C90" s="10"/>
      <c r="D90" s="10"/>
      <c r="E90" s="6"/>
      <c r="F90" s="6"/>
      <c r="G90" s="10"/>
      <c r="H90" s="6"/>
      <c r="I90" s="6"/>
      <c r="J90" s="6"/>
      <c r="K90" s="3"/>
      <c r="L90" s="4"/>
      <c r="M90"/>
      <c r="N90"/>
      <c r="Q90" s="123"/>
      <c r="R90" s="123"/>
      <c r="S90" s="123"/>
    </row>
    <row r="91" spans="2:23" s="34" customFormat="1">
      <c r="B91" s="10"/>
      <c r="C91" s="35"/>
      <c r="D91" s="35"/>
      <c r="E91" s="35"/>
      <c r="F91" s="35"/>
      <c r="H91" s="18"/>
      <c r="I91" s="41"/>
      <c r="J91" s="45"/>
      <c r="K91" s="44"/>
      <c r="M91"/>
      <c r="N91"/>
      <c r="Q91" s="113"/>
      <c r="R91" s="113"/>
      <c r="S91" s="113"/>
    </row>
    <row r="92" spans="2:23" s="34" customFormat="1">
      <c r="C92" s="19"/>
      <c r="D92" s="41"/>
      <c r="E92" s="41"/>
      <c r="F92" s="41"/>
      <c r="G92" s="18"/>
      <c r="H92" s="18"/>
      <c r="I92"/>
      <c r="J92"/>
      <c r="K92" s="44"/>
      <c r="M92"/>
      <c r="N92"/>
      <c r="Q92" s="113"/>
      <c r="R92" s="113"/>
      <c r="S92" s="113"/>
    </row>
    <row r="93" spans="2:23" s="34" customFormat="1">
      <c r="B93" s="19"/>
      <c r="C93" s="19"/>
      <c r="D93" s="41"/>
      <c r="E93" s="41"/>
      <c r="F93" s="41"/>
      <c r="G93" s="18"/>
      <c r="H93" s="18"/>
      <c r="I93"/>
      <c r="J93"/>
      <c r="K93" s="44"/>
      <c r="M93"/>
      <c r="N93"/>
      <c r="Q93" s="113"/>
      <c r="R93" s="113"/>
      <c r="S93" s="113"/>
    </row>
    <row r="94" spans="2:23">
      <c r="I94" s="41"/>
      <c r="J94" s="45"/>
    </row>
    <row r="95" spans="2:23">
      <c r="I95" s="41"/>
      <c r="J95" s="45"/>
    </row>
    <row r="96" spans="2:23">
      <c r="F96" s="18"/>
      <c r="I96" s="41"/>
      <c r="J96" s="45"/>
    </row>
    <row r="97" spans="6:10">
      <c r="F97" s="18"/>
      <c r="I97" s="41"/>
      <c r="J97" s="45"/>
    </row>
  </sheetData>
  <phoneticPr fontId="0" type="noConversion"/>
  <hyperlinks>
    <hyperlink ref="O3" location="'Indice Regiones'!A1" display="&lt; Volver &gt;" xr:uid="{00000000-0004-0000-0500-000000000000}"/>
    <hyperlink ref="O36" location="'Indice Regiones'!A1" display="&lt; Volver &gt;" xr:uid="{00000000-0004-0000-0500-000001000000}"/>
    <hyperlink ref="O65" location="'Indice Regiones'!A1" display="&lt; Volver &gt;" xr:uid="{00000000-0004-0000-0500-000002000000}"/>
  </hyperlinks>
  <pageMargins left="0.75" right="0.75" top="1" bottom="1" header="0" footer="0"/>
  <headerFooter alignWithMargins="0"/>
  <ignoredErrors>
    <ignoredError sqref="N24:O24"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499984740745262"/>
  </sheetPr>
  <dimension ref="B1:W197"/>
  <sheetViews>
    <sheetView showGridLines="0" zoomScale="90" zoomScaleNormal="90" workbookViewId="0">
      <selection activeCell="B95" sqref="B95"/>
    </sheetView>
  </sheetViews>
  <sheetFormatPr baseColWidth="10" defaultRowHeight="12"/>
  <cols>
    <col min="1" max="1" width="3.7109375" style="20" customWidth="1"/>
    <col min="2" max="2" width="18.5703125" style="47" customWidth="1"/>
    <col min="3" max="3" width="11.7109375" style="11" customWidth="1"/>
    <col min="4" max="8" width="11.7109375" style="26" customWidth="1"/>
    <col min="9" max="9" width="12" style="26" customWidth="1"/>
    <col min="10" max="10" width="12.140625" style="26" customWidth="1"/>
    <col min="11" max="11" width="12.28515625" style="25" customWidth="1"/>
    <col min="12" max="12" width="12.7109375" style="11" customWidth="1"/>
    <col min="13" max="13" width="12.28515625" style="11" bestFit="1" customWidth="1"/>
    <col min="14" max="14" width="13.140625" style="11" customWidth="1"/>
    <col min="15" max="15" width="12.28515625" style="20" bestFit="1" customWidth="1"/>
    <col min="16" max="19" width="12.5703125" style="31" customWidth="1"/>
    <col min="20" max="20" width="12.5703125" style="20" customWidth="1"/>
    <col min="21" max="21" width="12.7109375" style="20" customWidth="1"/>
    <col min="22" max="16384" width="11.42578125" style="20"/>
  </cols>
  <sheetData>
    <row r="1" spans="2:23">
      <c r="B1" s="186" t="s">
        <v>45</v>
      </c>
      <c r="C1" s="15"/>
    </row>
    <row r="2" spans="2:23">
      <c r="B2" s="185" t="s">
        <v>46</v>
      </c>
      <c r="C2" s="15"/>
    </row>
    <row r="3" spans="2:23">
      <c r="B3" s="156" t="s">
        <v>47</v>
      </c>
      <c r="C3" s="156"/>
      <c r="D3" s="157"/>
    </row>
    <row r="4" spans="2:23" ht="12.75">
      <c r="B4" s="1" t="s">
        <v>787</v>
      </c>
      <c r="C4" s="15"/>
      <c r="O4" s="106" t="s">
        <v>182</v>
      </c>
    </row>
    <row r="5" spans="2:23">
      <c r="B5" s="2" t="s">
        <v>788</v>
      </c>
      <c r="C5" s="403"/>
      <c r="D5" s="403"/>
      <c r="E5" s="403"/>
      <c r="F5" s="403"/>
      <c r="G5" s="403"/>
      <c r="H5" s="403"/>
      <c r="I5" s="403"/>
    </row>
    <row r="6" spans="2:23">
      <c r="B6" s="147" t="s">
        <v>2</v>
      </c>
      <c r="C6" s="148" t="s">
        <v>31</v>
      </c>
      <c r="D6" s="148" t="s">
        <v>40</v>
      </c>
      <c r="E6" s="149">
        <v>2003</v>
      </c>
      <c r="F6" s="149">
        <v>2004</v>
      </c>
      <c r="G6" s="149">
        <v>2005</v>
      </c>
      <c r="H6" s="149">
        <v>2006</v>
      </c>
      <c r="I6" s="149">
        <v>2007</v>
      </c>
      <c r="J6" s="149">
        <v>2008</v>
      </c>
      <c r="K6" s="149">
        <v>2009</v>
      </c>
      <c r="L6" s="149" t="s">
        <v>591</v>
      </c>
      <c r="M6" s="149" t="s">
        <v>207</v>
      </c>
      <c r="N6" s="149" t="s">
        <v>592</v>
      </c>
      <c r="O6" s="149" t="s">
        <v>593</v>
      </c>
      <c r="P6" s="149" t="s">
        <v>594</v>
      </c>
      <c r="Q6" s="149" t="s">
        <v>595</v>
      </c>
      <c r="R6" s="149" t="s">
        <v>596</v>
      </c>
      <c r="S6" s="149" t="s">
        <v>597</v>
      </c>
      <c r="T6" s="149" t="s">
        <v>585</v>
      </c>
      <c r="U6" s="149" t="s">
        <v>625</v>
      </c>
      <c r="V6" s="149" t="s">
        <v>639</v>
      </c>
      <c r="W6" s="150" t="s">
        <v>677</v>
      </c>
    </row>
    <row r="7" spans="2:23">
      <c r="B7" s="169" t="s">
        <v>3</v>
      </c>
      <c r="C7" s="448">
        <v>0</v>
      </c>
      <c r="D7" s="448">
        <v>0</v>
      </c>
      <c r="E7" s="448">
        <v>0</v>
      </c>
      <c r="F7" s="448">
        <v>0</v>
      </c>
      <c r="G7" s="448">
        <v>0</v>
      </c>
      <c r="H7" s="448">
        <v>0</v>
      </c>
      <c r="I7" s="448">
        <v>0</v>
      </c>
      <c r="J7" s="448">
        <v>11.271354663079384</v>
      </c>
      <c r="K7" s="448">
        <v>31.029160625160657</v>
      </c>
      <c r="L7" s="448">
        <v>23.614556390330563</v>
      </c>
      <c r="M7" s="448">
        <v>68.324418371291586</v>
      </c>
      <c r="N7" s="448">
        <v>73.583054758665781</v>
      </c>
      <c r="O7" s="448">
        <v>71.956612994519531</v>
      </c>
      <c r="P7" s="448">
        <v>96.437157632759664</v>
      </c>
      <c r="Q7" s="449">
        <v>106.75768752347571</v>
      </c>
      <c r="R7" s="449">
        <v>132.20854131745057</v>
      </c>
      <c r="S7" s="449">
        <v>138.10266384763352</v>
      </c>
      <c r="T7" s="448">
        <v>107.19546603791606</v>
      </c>
      <c r="U7" s="448">
        <v>129.91722509442747</v>
      </c>
      <c r="V7" s="448">
        <v>129.34346429285247</v>
      </c>
      <c r="W7" s="448">
        <v>201.53760071516066</v>
      </c>
    </row>
    <row r="8" spans="2:23">
      <c r="B8" s="171" t="s">
        <v>5</v>
      </c>
      <c r="C8" s="450">
        <v>33.575499228290333</v>
      </c>
      <c r="D8" s="450">
        <v>48.264197578541442</v>
      </c>
      <c r="E8" s="450">
        <v>22.990857181603467</v>
      </c>
      <c r="F8" s="450">
        <v>41.106970938245269</v>
      </c>
      <c r="G8" s="450">
        <v>34.931804836032498</v>
      </c>
      <c r="H8" s="450">
        <v>103.17243396173697</v>
      </c>
      <c r="I8" s="450">
        <v>86.689142708140224</v>
      </c>
      <c r="J8" s="450">
        <v>39.377882969943471</v>
      </c>
      <c r="K8" s="450">
        <v>59.831345201481454</v>
      </c>
      <c r="L8" s="450">
        <v>45.121220664653293</v>
      </c>
      <c r="M8" s="450">
        <v>70.429438145871259</v>
      </c>
      <c r="N8" s="450">
        <v>60.116685436007131</v>
      </c>
      <c r="O8" s="450">
        <v>84.611399852057602</v>
      </c>
      <c r="P8" s="450">
        <v>67.793178736291182</v>
      </c>
      <c r="Q8" s="451">
        <v>82.316059625334589</v>
      </c>
      <c r="R8" s="451">
        <v>75.721574998777342</v>
      </c>
      <c r="S8" s="451">
        <v>79.206227587543708</v>
      </c>
      <c r="T8" s="450">
        <v>49.236009442602295</v>
      </c>
      <c r="U8" s="450">
        <v>95.622288229591533</v>
      </c>
      <c r="V8" s="450">
        <v>82.602542441371241</v>
      </c>
      <c r="W8" s="450">
        <v>87.493337867952093</v>
      </c>
    </row>
    <row r="9" spans="2:23">
      <c r="B9" s="171" t="s">
        <v>6</v>
      </c>
      <c r="C9" s="450">
        <v>24.1645122480992</v>
      </c>
      <c r="D9" s="450">
        <v>26.309802557691828</v>
      </c>
      <c r="E9" s="450">
        <v>23.72540198400506</v>
      </c>
      <c r="F9" s="450">
        <v>59.180356330741724</v>
      </c>
      <c r="G9" s="450">
        <v>46.115688596933616</v>
      </c>
      <c r="H9" s="450">
        <v>55.474325956409196</v>
      </c>
      <c r="I9" s="450">
        <v>52.722731622946505</v>
      </c>
      <c r="J9" s="450">
        <v>79.432563397440305</v>
      </c>
      <c r="K9" s="450">
        <v>84.023211697890076</v>
      </c>
      <c r="L9" s="450">
        <v>43.578947383232752</v>
      </c>
      <c r="M9" s="450">
        <v>81.787773389429887</v>
      </c>
      <c r="N9" s="450">
        <v>125.44925986946637</v>
      </c>
      <c r="O9" s="450">
        <v>122.07139852277803</v>
      </c>
      <c r="P9" s="450">
        <v>85.6374396731281</v>
      </c>
      <c r="Q9" s="451">
        <v>82.057597663308428</v>
      </c>
      <c r="R9" s="451">
        <v>102.47587719925417</v>
      </c>
      <c r="S9" s="451">
        <v>82.195916087487888</v>
      </c>
      <c r="T9" s="450">
        <v>59.727384706884884</v>
      </c>
      <c r="U9" s="450">
        <v>133.78382644835415</v>
      </c>
      <c r="V9" s="450">
        <v>119.47673779660558</v>
      </c>
      <c r="W9" s="450">
        <v>140.66710321624723</v>
      </c>
    </row>
    <row r="10" spans="2:23">
      <c r="B10" s="171" t="s">
        <v>7</v>
      </c>
      <c r="C10" s="450">
        <v>33.735057940523056</v>
      </c>
      <c r="D10" s="450">
        <v>23.091247645991007</v>
      </c>
      <c r="E10" s="450">
        <v>34.808912683415592</v>
      </c>
      <c r="F10" s="450">
        <v>48.530779669883039</v>
      </c>
      <c r="G10" s="450">
        <v>37.506768539909082</v>
      </c>
      <c r="H10" s="450">
        <v>32.903927635119658</v>
      </c>
      <c r="I10" s="450">
        <v>39.685897579259887</v>
      </c>
      <c r="J10" s="450">
        <v>52.674529463661024</v>
      </c>
      <c r="K10" s="450">
        <v>90.794510362442935</v>
      </c>
      <c r="L10" s="450">
        <v>41.60637050186979</v>
      </c>
      <c r="M10" s="450">
        <v>63.538051334656409</v>
      </c>
      <c r="N10" s="450">
        <v>70.439518338876979</v>
      </c>
      <c r="O10" s="450">
        <v>98.004911649342915</v>
      </c>
      <c r="P10" s="450">
        <v>79.588834461546327</v>
      </c>
      <c r="Q10" s="451">
        <v>156.0333112180144</v>
      </c>
      <c r="R10" s="451">
        <v>168.02550719423857</v>
      </c>
      <c r="S10" s="451">
        <v>84.288207040274926</v>
      </c>
      <c r="T10" s="450">
        <v>136.69049056550043</v>
      </c>
      <c r="U10" s="450">
        <v>64.243720795360645</v>
      </c>
      <c r="V10" s="450">
        <v>65.461209428190145</v>
      </c>
      <c r="W10" s="450">
        <v>102.43262868149669</v>
      </c>
    </row>
    <row r="11" spans="2:23">
      <c r="B11" s="171" t="s">
        <v>8</v>
      </c>
      <c r="C11" s="450">
        <v>40.918659175509468</v>
      </c>
      <c r="D11" s="450">
        <v>68.434178615206008</v>
      </c>
      <c r="E11" s="450">
        <v>36.734597535410586</v>
      </c>
      <c r="F11" s="450">
        <v>46.54129266120254</v>
      </c>
      <c r="G11" s="450">
        <v>63.8426049949774</v>
      </c>
      <c r="H11" s="450">
        <v>52.031307100790123</v>
      </c>
      <c r="I11" s="450">
        <v>62.505500713958469</v>
      </c>
      <c r="J11" s="450">
        <v>90.270235909402516</v>
      </c>
      <c r="K11" s="450">
        <v>116.1587900841231</v>
      </c>
      <c r="L11" s="450">
        <v>124.49215478854646</v>
      </c>
      <c r="M11" s="450">
        <v>138.76292388951055</v>
      </c>
      <c r="N11" s="450">
        <v>101.02339395466458</v>
      </c>
      <c r="O11" s="450">
        <v>110.66855779888378</v>
      </c>
      <c r="P11" s="450">
        <v>135.97864187431466</v>
      </c>
      <c r="Q11" s="451">
        <v>172.82732010570624</v>
      </c>
      <c r="R11" s="451">
        <v>189.52291049309918</v>
      </c>
      <c r="S11" s="451">
        <v>183.10998278361072</v>
      </c>
      <c r="T11" s="450">
        <v>183.4333609895462</v>
      </c>
      <c r="U11" s="450">
        <v>147.50820998586642</v>
      </c>
      <c r="V11" s="450">
        <v>148.92115902317988</v>
      </c>
      <c r="W11" s="450">
        <v>194.84441235002032</v>
      </c>
    </row>
    <row r="12" spans="2:23">
      <c r="B12" s="171" t="s">
        <v>9</v>
      </c>
      <c r="C12" s="450">
        <v>66.7942317882748</v>
      </c>
      <c r="D12" s="450">
        <v>89.011752978222077</v>
      </c>
      <c r="E12" s="450">
        <v>76.332755643228353</v>
      </c>
      <c r="F12" s="450">
        <v>115.84561424667694</v>
      </c>
      <c r="G12" s="450">
        <v>145.86044783510161</v>
      </c>
      <c r="H12" s="450">
        <v>122.22775284249157</v>
      </c>
      <c r="I12" s="450">
        <v>149.43760790018541</v>
      </c>
      <c r="J12" s="450">
        <v>311.87572801367287</v>
      </c>
      <c r="K12" s="450">
        <v>123.98144927072136</v>
      </c>
      <c r="L12" s="450">
        <v>242.46410374839076</v>
      </c>
      <c r="M12" s="450">
        <v>210.39272652254473</v>
      </c>
      <c r="N12" s="450">
        <v>171.05330971204964</v>
      </c>
      <c r="O12" s="450">
        <v>158.15588331237902</v>
      </c>
      <c r="P12" s="450">
        <v>133.71546009351863</v>
      </c>
      <c r="Q12" s="451">
        <v>166.73947282412902</v>
      </c>
      <c r="R12" s="451">
        <v>164.61638857176098</v>
      </c>
      <c r="S12" s="451">
        <v>165.43646997427584</v>
      </c>
      <c r="T12" s="450">
        <v>146.04025482070446</v>
      </c>
      <c r="U12" s="450">
        <v>192.2327962779388</v>
      </c>
      <c r="V12" s="450">
        <v>214.88446638227609</v>
      </c>
      <c r="W12" s="450">
        <v>274.01684713474782</v>
      </c>
    </row>
    <row r="13" spans="2:23">
      <c r="B13" s="171" t="s">
        <v>48</v>
      </c>
      <c r="C13" s="450">
        <v>96.132145803408918</v>
      </c>
      <c r="D13" s="450">
        <v>88.339561501383017</v>
      </c>
      <c r="E13" s="450">
        <v>185.58556160076566</v>
      </c>
      <c r="F13" s="450">
        <v>329.24664774518112</v>
      </c>
      <c r="G13" s="450">
        <v>440.96214737803552</v>
      </c>
      <c r="H13" s="450">
        <v>549.85017492112036</v>
      </c>
      <c r="I13" s="450">
        <v>734.56452349154745</v>
      </c>
      <c r="J13" s="450">
        <v>587.2801991836451</v>
      </c>
      <c r="K13" s="450">
        <v>652.48822280243758</v>
      </c>
      <c r="L13" s="450">
        <v>458.57773885622709</v>
      </c>
      <c r="M13" s="450">
        <v>479.51185685919836</v>
      </c>
      <c r="N13" s="450">
        <v>327.4644775826489</v>
      </c>
      <c r="O13" s="450">
        <v>323.72481208827281</v>
      </c>
      <c r="P13" s="450">
        <v>211.47983084697327</v>
      </c>
      <c r="Q13" s="451">
        <v>249.57489889900361</v>
      </c>
      <c r="R13" s="451">
        <v>135.49348316817839</v>
      </c>
      <c r="S13" s="451">
        <v>220.91893956669978</v>
      </c>
      <c r="T13" s="450">
        <v>167.56446472759001</v>
      </c>
      <c r="U13" s="450">
        <v>201.16146597961841</v>
      </c>
      <c r="V13" s="450">
        <v>193.2619142732606</v>
      </c>
      <c r="W13" s="450">
        <v>367.14569598693475</v>
      </c>
    </row>
    <row r="14" spans="2:23">
      <c r="B14" s="171" t="s">
        <v>11</v>
      </c>
      <c r="C14" s="450">
        <v>69.106111176455457</v>
      </c>
      <c r="D14" s="450">
        <v>42.993359687647946</v>
      </c>
      <c r="E14" s="450">
        <v>59.894901869520702</v>
      </c>
      <c r="F14" s="450">
        <v>65.130434010122258</v>
      </c>
      <c r="G14" s="450">
        <v>59.680152716929982</v>
      </c>
      <c r="H14" s="450">
        <v>63.786557539105594</v>
      </c>
      <c r="I14" s="450">
        <v>106.70034664616352</v>
      </c>
      <c r="J14" s="450">
        <v>133.61629440265685</v>
      </c>
      <c r="K14" s="450">
        <v>109.20193861046558</v>
      </c>
      <c r="L14" s="450">
        <v>119.60931078119103</v>
      </c>
      <c r="M14" s="450">
        <v>89.494052349360658</v>
      </c>
      <c r="N14" s="450">
        <v>85.720019165879208</v>
      </c>
      <c r="O14" s="450">
        <v>111.70699217414501</v>
      </c>
      <c r="P14" s="450">
        <v>98.982175703243101</v>
      </c>
      <c r="Q14" s="451">
        <v>118.48038693602645</v>
      </c>
      <c r="R14" s="451">
        <v>110.75509271433516</v>
      </c>
      <c r="S14" s="451">
        <v>110.04986999332117</v>
      </c>
      <c r="T14" s="450">
        <v>85.673938815991377</v>
      </c>
      <c r="U14" s="450">
        <v>104.00196710456261</v>
      </c>
      <c r="V14" s="450">
        <v>102.71652787712983</v>
      </c>
      <c r="W14" s="450">
        <v>105.23171421101851</v>
      </c>
    </row>
    <row r="15" spans="2:23">
      <c r="B15" s="171" t="s">
        <v>12</v>
      </c>
      <c r="C15" s="450">
        <v>110.58808553983764</v>
      </c>
      <c r="D15" s="450">
        <v>128.88759904400223</v>
      </c>
      <c r="E15" s="450">
        <v>67.838470937460357</v>
      </c>
      <c r="F15" s="450">
        <v>71.986979797071399</v>
      </c>
      <c r="G15" s="450">
        <v>112.80490476580597</v>
      </c>
      <c r="H15" s="450">
        <v>92.696252050310065</v>
      </c>
      <c r="I15" s="450">
        <v>116.1228999894719</v>
      </c>
      <c r="J15" s="450">
        <v>142.35116822913034</v>
      </c>
      <c r="K15" s="450">
        <v>174.25213665290124</v>
      </c>
      <c r="L15" s="450">
        <v>195.83722874162393</v>
      </c>
      <c r="M15" s="450">
        <v>162.84776724038844</v>
      </c>
      <c r="N15" s="450">
        <v>130.82582308824732</v>
      </c>
      <c r="O15" s="450">
        <v>103.45660741578125</v>
      </c>
      <c r="P15" s="450">
        <v>114.02822489280278</v>
      </c>
      <c r="Q15" s="451">
        <v>104.81621938193666</v>
      </c>
      <c r="R15" s="451">
        <v>109.79960893196511</v>
      </c>
      <c r="S15" s="451">
        <v>120.64651177321082</v>
      </c>
      <c r="T15" s="450">
        <v>101.36168259395018</v>
      </c>
      <c r="U15" s="450">
        <v>102.18654236237302</v>
      </c>
      <c r="V15" s="450">
        <v>124.16939053974126</v>
      </c>
      <c r="W15" s="450">
        <v>131.19536023153827</v>
      </c>
    </row>
    <row r="16" spans="2:23">
      <c r="B16" s="171" t="s">
        <v>604</v>
      </c>
      <c r="C16" s="450">
        <v>0</v>
      </c>
      <c r="D16" s="450">
        <v>0</v>
      </c>
      <c r="E16" s="450">
        <v>0</v>
      </c>
      <c r="F16" s="450">
        <v>0</v>
      </c>
      <c r="G16" s="450">
        <v>0</v>
      </c>
      <c r="H16" s="450">
        <v>0</v>
      </c>
      <c r="I16" s="450">
        <v>0</v>
      </c>
      <c r="J16" s="450">
        <v>0</v>
      </c>
      <c r="K16" s="450">
        <v>0</v>
      </c>
      <c r="L16" s="450">
        <v>0</v>
      </c>
      <c r="M16" s="450">
        <v>0</v>
      </c>
      <c r="N16" s="450">
        <v>0</v>
      </c>
      <c r="O16" s="450">
        <v>0</v>
      </c>
      <c r="P16" s="450">
        <v>0</v>
      </c>
      <c r="Q16" s="450">
        <v>0</v>
      </c>
      <c r="R16" s="450">
        <v>0</v>
      </c>
      <c r="S16" s="450">
        <v>0</v>
      </c>
      <c r="T16" s="450">
        <v>0</v>
      </c>
      <c r="U16" s="450">
        <v>36.054957319442636</v>
      </c>
      <c r="V16" s="450">
        <v>43.360539479604959</v>
      </c>
      <c r="W16" s="450">
        <v>110.75350945381744</v>
      </c>
    </row>
    <row r="17" spans="2:23">
      <c r="B17" s="171" t="s">
        <v>13</v>
      </c>
      <c r="C17" s="450">
        <v>126.75709456999192</v>
      </c>
      <c r="D17" s="450">
        <v>166.23718602686446</v>
      </c>
      <c r="E17" s="450">
        <v>126.69292522798474</v>
      </c>
      <c r="F17" s="450">
        <v>119.35327616642024</v>
      </c>
      <c r="G17" s="450">
        <v>145.01163433296966</v>
      </c>
      <c r="H17" s="450">
        <v>146.52053046165926</v>
      </c>
      <c r="I17" s="450">
        <v>215.40619192662606</v>
      </c>
      <c r="J17" s="450">
        <v>173.55145350576569</v>
      </c>
      <c r="K17" s="450">
        <v>175.05968244793385</v>
      </c>
      <c r="L17" s="450">
        <v>256.7218688209939</v>
      </c>
      <c r="M17" s="450">
        <v>275.25892560375053</v>
      </c>
      <c r="N17" s="450">
        <v>205.06550566637603</v>
      </c>
      <c r="O17" s="450">
        <v>287.7045459948103</v>
      </c>
      <c r="P17" s="450">
        <v>239.6484198805143</v>
      </c>
      <c r="Q17" s="451">
        <v>234.71742649791054</v>
      </c>
      <c r="R17" s="451">
        <v>243.14236086280414</v>
      </c>
      <c r="S17" s="451">
        <v>218.02752085434651</v>
      </c>
      <c r="T17" s="450">
        <v>150.95800202866411</v>
      </c>
      <c r="U17" s="450">
        <v>166.74785435172902</v>
      </c>
      <c r="V17" s="450">
        <v>161.96525018139479</v>
      </c>
      <c r="W17" s="450">
        <v>209.08991903538936</v>
      </c>
    </row>
    <row r="18" spans="2:23">
      <c r="B18" s="171" t="s">
        <v>14</v>
      </c>
      <c r="C18" s="450">
        <v>70.769707243876269</v>
      </c>
      <c r="D18" s="450">
        <v>52.922085060234529</v>
      </c>
      <c r="E18" s="450">
        <v>77.32351411406556</v>
      </c>
      <c r="F18" s="450">
        <v>95.614351899448096</v>
      </c>
      <c r="G18" s="450">
        <v>65.043284386068635</v>
      </c>
      <c r="H18" s="450">
        <v>70.285568576650263</v>
      </c>
      <c r="I18" s="450">
        <v>121.76898046183076</v>
      </c>
      <c r="J18" s="450">
        <v>157.90509981093015</v>
      </c>
      <c r="K18" s="450">
        <v>204.32920097115243</v>
      </c>
      <c r="L18" s="450">
        <v>154.45286166869892</v>
      </c>
      <c r="M18" s="450">
        <v>143.66782726125672</v>
      </c>
      <c r="N18" s="450">
        <v>161.45546141940764</v>
      </c>
      <c r="O18" s="450">
        <v>136.47849860901812</v>
      </c>
      <c r="P18" s="450">
        <v>154.66994626107564</v>
      </c>
      <c r="Q18" s="451">
        <v>174.08128370773321</v>
      </c>
      <c r="R18" s="451">
        <v>136.69198378882331</v>
      </c>
      <c r="S18" s="451">
        <v>106.68562967389381</v>
      </c>
      <c r="T18" s="450">
        <v>99.36676711768763</v>
      </c>
      <c r="U18" s="450">
        <v>182.12113559763466</v>
      </c>
      <c r="V18" s="450">
        <v>157.95447646481517</v>
      </c>
      <c r="W18" s="450">
        <v>169.7481546103493</v>
      </c>
    </row>
    <row r="19" spans="2:23">
      <c r="B19" s="171" t="s">
        <v>15</v>
      </c>
      <c r="C19" s="450">
        <v>0</v>
      </c>
      <c r="D19" s="450">
        <v>0</v>
      </c>
      <c r="E19" s="450">
        <v>0</v>
      </c>
      <c r="F19" s="450">
        <v>0</v>
      </c>
      <c r="G19" s="450">
        <v>0</v>
      </c>
      <c r="H19" s="450">
        <v>0</v>
      </c>
      <c r="I19" s="450">
        <v>0</v>
      </c>
      <c r="J19" s="450">
        <v>30.08727119186722</v>
      </c>
      <c r="K19" s="450">
        <v>69.117729580250042</v>
      </c>
      <c r="L19" s="450">
        <v>58.711315794181104</v>
      </c>
      <c r="M19" s="450">
        <v>83.20239248933926</v>
      </c>
      <c r="N19" s="450">
        <v>63.704159936165766</v>
      </c>
      <c r="O19" s="450">
        <v>68.311029694567793</v>
      </c>
      <c r="P19" s="450">
        <v>110.031747062866</v>
      </c>
      <c r="Q19" s="451">
        <v>122.51877877581363</v>
      </c>
      <c r="R19" s="451">
        <v>129.66725492092866</v>
      </c>
      <c r="S19" s="451">
        <v>85.238307023172538</v>
      </c>
      <c r="T19" s="450">
        <v>104.02871287993563</v>
      </c>
      <c r="U19" s="450">
        <v>94.997467530321288</v>
      </c>
      <c r="V19" s="450">
        <v>103.19715053563053</v>
      </c>
      <c r="W19" s="450">
        <v>146.65592951387535</v>
      </c>
    </row>
    <row r="20" spans="2:23">
      <c r="B20" s="171" t="s">
        <v>16</v>
      </c>
      <c r="C20" s="450">
        <v>114.14071778046829</v>
      </c>
      <c r="D20" s="450">
        <v>123.60463634467528</v>
      </c>
      <c r="E20" s="450">
        <v>187.49956947693701</v>
      </c>
      <c r="F20" s="450">
        <v>154.51144552249673</v>
      </c>
      <c r="G20" s="450">
        <v>136.52958823885135</v>
      </c>
      <c r="H20" s="450">
        <v>154.57244085813889</v>
      </c>
      <c r="I20" s="450">
        <v>187.76327818105358</v>
      </c>
      <c r="J20" s="450">
        <v>173.22853743706176</v>
      </c>
      <c r="K20" s="450">
        <v>219.36164828191278</v>
      </c>
      <c r="L20" s="450">
        <v>191.05232442161412</v>
      </c>
      <c r="M20" s="450">
        <v>197.03887894258287</v>
      </c>
      <c r="N20" s="450">
        <v>198.50996667656989</v>
      </c>
      <c r="O20" s="450">
        <v>208.37357143062215</v>
      </c>
      <c r="P20" s="450">
        <v>254.70857748166728</v>
      </c>
      <c r="Q20" s="451">
        <v>252.43473933190404</v>
      </c>
      <c r="R20" s="451">
        <v>228.23919847247646</v>
      </c>
      <c r="S20" s="451">
        <v>242.79512313450661</v>
      </c>
      <c r="T20" s="450">
        <v>231.73581465249768</v>
      </c>
      <c r="U20" s="450">
        <v>321.30747418128243</v>
      </c>
      <c r="V20" s="450">
        <v>229.24365613735398</v>
      </c>
      <c r="W20" s="450">
        <v>340.93804307821989</v>
      </c>
    </row>
    <row r="21" spans="2:23">
      <c r="B21" s="171" t="s">
        <v>83</v>
      </c>
      <c r="C21" s="450">
        <v>28.83868175099305</v>
      </c>
      <c r="D21" s="450">
        <v>26.0268306027526</v>
      </c>
      <c r="E21" s="450">
        <v>34.368930041003779</v>
      </c>
      <c r="F21" s="450">
        <v>43.490380923313595</v>
      </c>
      <c r="G21" s="450">
        <v>32.366602433328495</v>
      </c>
      <c r="H21" s="450">
        <v>39.214556198148912</v>
      </c>
      <c r="I21" s="450">
        <v>38.577427306332787</v>
      </c>
      <c r="J21" s="450">
        <v>41.229637302489323</v>
      </c>
      <c r="K21" s="450">
        <v>67.332528500080073</v>
      </c>
      <c r="L21" s="450">
        <v>38.579346115563787</v>
      </c>
      <c r="M21" s="450">
        <v>65.81330343685741</v>
      </c>
      <c r="N21" s="450">
        <v>54.979669995000251</v>
      </c>
      <c r="O21" s="450">
        <v>57.537246317794732</v>
      </c>
      <c r="P21" s="450">
        <v>71.575131546486617</v>
      </c>
      <c r="Q21" s="451">
        <v>122.84411846311571</v>
      </c>
      <c r="R21" s="451">
        <v>106.56993276134499</v>
      </c>
      <c r="S21" s="451">
        <v>95.404415779639677</v>
      </c>
      <c r="T21" s="450">
        <v>80.300291603010123</v>
      </c>
      <c r="U21" s="450">
        <v>99.253429550583633</v>
      </c>
      <c r="V21" s="450">
        <v>80.001542710734313</v>
      </c>
      <c r="W21" s="450">
        <v>86.330109081091052</v>
      </c>
    </row>
    <row r="22" spans="2:23">
      <c r="B22" s="171" t="s">
        <v>18</v>
      </c>
      <c r="C22" s="450">
        <v>34.629842596678344</v>
      </c>
      <c r="D22" s="450">
        <v>36.415230366280383</v>
      </c>
      <c r="E22" s="450">
        <v>25.584586848153087</v>
      </c>
      <c r="F22" s="450">
        <v>38.856981719183779</v>
      </c>
      <c r="G22" s="450">
        <v>42.849564438180316</v>
      </c>
      <c r="H22" s="450">
        <v>35.910475853914093</v>
      </c>
      <c r="I22" s="450">
        <v>42.802437582534033</v>
      </c>
      <c r="J22" s="450">
        <v>36.984890416259262</v>
      </c>
      <c r="K22" s="450">
        <v>53.760782381833657</v>
      </c>
      <c r="L22" s="450">
        <v>46.599253268071131</v>
      </c>
      <c r="M22" s="450">
        <v>42.372425212115836</v>
      </c>
      <c r="N22" s="450">
        <v>38.03131528995862</v>
      </c>
      <c r="O22" s="450">
        <v>57.819350828299918</v>
      </c>
      <c r="P22" s="450">
        <v>64.970961139132328</v>
      </c>
      <c r="Q22" s="451">
        <v>64.884594360682513</v>
      </c>
      <c r="R22" s="451">
        <v>72.735800049033529</v>
      </c>
      <c r="S22" s="451">
        <v>48.393944538088036</v>
      </c>
      <c r="T22" s="450">
        <v>35.39137555757469</v>
      </c>
      <c r="U22" s="450">
        <v>56.169314929188111</v>
      </c>
      <c r="V22" s="450">
        <v>30.399479206080443</v>
      </c>
      <c r="W22" s="450">
        <v>65.029244480882952</v>
      </c>
    </row>
    <row r="23" spans="2:23">
      <c r="B23" s="171" t="s">
        <v>19</v>
      </c>
      <c r="C23" s="450">
        <v>215.77859961532317</v>
      </c>
      <c r="D23" s="450">
        <v>303.85155191424627</v>
      </c>
      <c r="E23" s="450">
        <v>440.60823161171794</v>
      </c>
      <c r="F23" s="450">
        <v>213.39031702622034</v>
      </c>
      <c r="G23" s="450">
        <v>363.65867199811265</v>
      </c>
      <c r="H23" s="450">
        <v>418.60873702243555</v>
      </c>
      <c r="I23" s="450">
        <v>330.94010326615614</v>
      </c>
      <c r="J23" s="450">
        <v>243.41755060827839</v>
      </c>
      <c r="K23" s="450">
        <v>322.81606663979744</v>
      </c>
      <c r="L23" s="450">
        <v>332.25421109430971</v>
      </c>
      <c r="M23" s="450">
        <v>274.51821618896344</v>
      </c>
      <c r="N23" s="450">
        <v>253.93800418270212</v>
      </c>
      <c r="O23" s="450">
        <v>199.84582868791412</v>
      </c>
      <c r="P23" s="450">
        <v>281.74369693634856</v>
      </c>
      <c r="Q23" s="451">
        <v>256.02873344511977</v>
      </c>
      <c r="R23" s="451">
        <v>287.61184101793549</v>
      </c>
      <c r="S23" s="451">
        <v>250.91221936952306</v>
      </c>
      <c r="T23" s="450">
        <v>256.82326833187767</v>
      </c>
      <c r="U23" s="450">
        <v>222.66997026912466</v>
      </c>
      <c r="V23" s="450">
        <v>253.38682398842261</v>
      </c>
      <c r="W23" s="450">
        <v>220.23053286446179</v>
      </c>
    </row>
    <row r="24" spans="2:23" ht="12.75" thickBot="1">
      <c r="B24" s="33"/>
      <c r="C24" s="452"/>
      <c r="D24" s="452"/>
      <c r="E24" s="453"/>
      <c r="F24" s="453"/>
      <c r="G24" s="453"/>
      <c r="H24" s="453"/>
      <c r="I24" s="453"/>
      <c r="J24" s="453"/>
      <c r="K24" s="453"/>
      <c r="L24" s="453"/>
      <c r="M24" s="453"/>
      <c r="N24" s="453"/>
      <c r="O24" s="453"/>
      <c r="P24" s="454"/>
      <c r="Q24" s="455"/>
      <c r="R24" s="455"/>
      <c r="S24" s="455"/>
      <c r="T24" s="454"/>
      <c r="U24" s="456"/>
      <c r="V24" s="456"/>
      <c r="W24" s="456"/>
    </row>
    <row r="25" spans="2:23" ht="12.75" thickTop="1">
      <c r="B25" s="160" t="s">
        <v>20</v>
      </c>
      <c r="C25" s="457">
        <f>SUM(C7:C23)</f>
        <v>1065.92894645773</v>
      </c>
      <c r="D25" s="457">
        <f t="shared" ref="D25:M25" si="0">SUM(D7:D23)</f>
        <v>1224.3892199237391</v>
      </c>
      <c r="E25" s="457">
        <f t="shared" si="0"/>
        <v>1399.9892167552719</v>
      </c>
      <c r="F25" s="457">
        <f t="shared" si="0"/>
        <v>1442.7858286562068</v>
      </c>
      <c r="G25" s="457">
        <f t="shared" si="0"/>
        <v>1727.1638654912367</v>
      </c>
      <c r="H25" s="457">
        <f t="shared" si="0"/>
        <v>1937.2550409780306</v>
      </c>
      <c r="I25" s="457">
        <f t="shared" si="0"/>
        <v>2285.6870693762071</v>
      </c>
      <c r="J25" s="457">
        <f t="shared" si="0"/>
        <v>2304.5543965052834</v>
      </c>
      <c r="K25" s="457">
        <f t="shared" si="0"/>
        <v>2553.5384041105845</v>
      </c>
      <c r="L25" s="457">
        <f t="shared" si="0"/>
        <v>2373.2728130394985</v>
      </c>
      <c r="M25" s="457">
        <f t="shared" si="0"/>
        <v>2446.9609772371182</v>
      </c>
      <c r="N25" s="457">
        <f t="shared" ref="N25:S25" si="1">SUM(N7:N23)</f>
        <v>2121.359625072686</v>
      </c>
      <c r="O25" s="457">
        <f t="shared" si="1"/>
        <v>2200.4272473711871</v>
      </c>
      <c r="P25" s="457">
        <f t="shared" si="1"/>
        <v>2200.9894242226683</v>
      </c>
      <c r="Q25" s="457">
        <f t="shared" si="1"/>
        <v>2467.1126287592151</v>
      </c>
      <c r="R25" s="457">
        <f t="shared" si="1"/>
        <v>2393.2773564624063</v>
      </c>
      <c r="S25" s="457">
        <f t="shared" si="1"/>
        <v>2231.4119490272292</v>
      </c>
      <c r="T25" s="457">
        <f>SUM(T7:T23)</f>
        <v>1995.5272848719337</v>
      </c>
      <c r="U25" s="457">
        <f>SUM(U7:U23)</f>
        <v>2349.9796460073999</v>
      </c>
      <c r="V25" s="457">
        <f>SUM(V7:V23)</f>
        <v>2240.3463307586439</v>
      </c>
      <c r="W25" s="458">
        <f>SUM(W7:W23)</f>
        <v>2953.3401425132033</v>
      </c>
    </row>
    <row r="26" spans="2:23" s="34" customFormat="1" ht="11.25">
      <c r="B26" s="183" t="s">
        <v>831</v>
      </c>
      <c r="P26" s="113"/>
      <c r="Q26" s="113"/>
      <c r="R26" s="113"/>
      <c r="S26" s="113"/>
    </row>
    <row r="27" spans="2:23" s="34" customFormat="1" ht="11.25">
      <c r="B27" s="183" t="s">
        <v>49</v>
      </c>
      <c r="C27" s="125"/>
      <c r="D27" s="125"/>
      <c r="E27" s="125"/>
      <c r="F27" s="125"/>
      <c r="G27" s="125"/>
      <c r="H27" s="125"/>
      <c r="I27" s="125"/>
      <c r="J27" s="125"/>
      <c r="K27" s="125"/>
      <c r="L27" s="125"/>
      <c r="M27" s="125"/>
      <c r="N27" s="125"/>
      <c r="O27" s="125"/>
      <c r="P27" s="125"/>
      <c r="Q27" s="125"/>
      <c r="R27" s="125"/>
      <c r="S27" s="125"/>
      <c r="T27" s="125"/>
    </row>
    <row r="28" spans="2:23" s="34" customFormat="1" ht="12.75" customHeight="1">
      <c r="B28" s="194" t="s">
        <v>50</v>
      </c>
      <c r="C28" s="404"/>
      <c r="D28" s="404"/>
      <c r="E28" s="404"/>
      <c r="F28" s="404"/>
      <c r="G28" s="404"/>
      <c r="H28" s="404"/>
      <c r="I28" s="405"/>
      <c r="J28" s="26"/>
      <c r="K28" s="38"/>
      <c r="L28" s="15"/>
      <c r="M28" s="15"/>
      <c r="N28" s="15"/>
      <c r="P28" s="113"/>
      <c r="Q28" s="113"/>
      <c r="R28" s="113"/>
      <c r="S28" s="113"/>
    </row>
    <row r="29" spans="2:23" s="34" customFormat="1" ht="12.75">
      <c r="B29" s="187" t="s">
        <v>459</v>
      </c>
      <c r="C29" s="11"/>
      <c r="D29" s="11"/>
      <c r="E29" s="11"/>
      <c r="F29" s="11"/>
      <c r="G29" s="11"/>
      <c r="H29" s="94"/>
      <c r="I29" s="26"/>
      <c r="J29" s="26"/>
      <c r="K29" s="38"/>
      <c r="L29" s="15"/>
      <c r="M29" s="15"/>
      <c r="N29" s="15"/>
      <c r="P29" s="113"/>
      <c r="Q29" s="113"/>
      <c r="R29" s="113"/>
      <c r="S29" s="113"/>
    </row>
    <row r="30" spans="2:23">
      <c r="B30" s="187" t="s">
        <v>233</v>
      </c>
      <c r="D30" s="11"/>
      <c r="E30" s="11"/>
      <c r="F30" s="11"/>
      <c r="G30" s="11"/>
      <c r="H30" s="11"/>
    </row>
    <row r="31" spans="2:23">
      <c r="B31" s="187" t="s">
        <v>186</v>
      </c>
      <c r="D31" s="11"/>
      <c r="E31" s="11"/>
      <c r="F31" s="11"/>
      <c r="G31" s="11"/>
      <c r="H31" s="11"/>
    </row>
    <row r="32" spans="2:23">
      <c r="B32" s="10" t="s">
        <v>590</v>
      </c>
      <c r="C32" s="10"/>
      <c r="D32" s="10"/>
      <c r="E32" s="48"/>
      <c r="F32" s="48"/>
      <c r="H32" s="11"/>
    </row>
    <row r="35" spans="2:23" ht="12.75">
      <c r="O35"/>
      <c r="P35" s="64"/>
      <c r="Q35" s="64"/>
      <c r="R35" s="115"/>
      <c r="S35" s="64"/>
      <c r="T35"/>
      <c r="U35"/>
    </row>
    <row r="36" spans="2:23">
      <c r="B36" s="15"/>
      <c r="C36" s="15"/>
      <c r="D36" s="15"/>
      <c r="K36" s="26"/>
    </row>
    <row r="37" spans="2:23">
      <c r="B37" s="186" t="s">
        <v>52</v>
      </c>
      <c r="C37" s="14"/>
      <c r="D37" s="14"/>
      <c r="K37" s="26"/>
    </row>
    <row r="38" spans="2:23">
      <c r="B38" s="185" t="s">
        <v>46</v>
      </c>
      <c r="C38" s="14"/>
      <c r="D38" s="14"/>
      <c r="K38" s="26"/>
    </row>
    <row r="39" spans="2:23">
      <c r="B39" s="156" t="s">
        <v>60</v>
      </c>
      <c r="C39" s="156"/>
      <c r="D39" s="156"/>
      <c r="F39" s="38"/>
      <c r="K39" s="26"/>
    </row>
    <row r="40" spans="2:23" ht="12.75">
      <c r="B40" s="1" t="s">
        <v>787</v>
      </c>
      <c r="C40" s="15"/>
      <c r="D40" s="15"/>
      <c r="K40" s="26"/>
      <c r="O40" s="106" t="s">
        <v>182</v>
      </c>
    </row>
    <row r="41" spans="2:23">
      <c r="B41" s="2" t="s">
        <v>788</v>
      </c>
      <c r="D41" s="11"/>
      <c r="K41" s="26"/>
    </row>
    <row r="42" spans="2:23" s="40" customFormat="1">
      <c r="B42" s="147" t="s">
        <v>2</v>
      </c>
      <c r="C42" s="148">
        <v>2001</v>
      </c>
      <c r="D42" s="148">
        <v>2002</v>
      </c>
      <c r="E42" s="149">
        <v>2003</v>
      </c>
      <c r="F42" s="149">
        <v>2004</v>
      </c>
      <c r="G42" s="149">
        <v>2005</v>
      </c>
      <c r="H42" s="149">
        <v>2006</v>
      </c>
      <c r="I42" s="149">
        <v>2007</v>
      </c>
      <c r="J42" s="149">
        <v>2008</v>
      </c>
      <c r="K42" s="149">
        <v>2009</v>
      </c>
      <c r="L42" s="149">
        <v>2010</v>
      </c>
      <c r="M42" s="149">
        <v>2011</v>
      </c>
      <c r="N42" s="149">
        <v>2012</v>
      </c>
      <c r="O42" s="149">
        <v>2013</v>
      </c>
      <c r="P42" s="149">
        <v>2014</v>
      </c>
      <c r="Q42" s="149">
        <v>2015</v>
      </c>
      <c r="R42" s="149">
        <v>2016</v>
      </c>
      <c r="S42" s="149">
        <v>2017</v>
      </c>
      <c r="T42" s="149">
        <v>2018</v>
      </c>
      <c r="U42" s="149">
        <v>2019</v>
      </c>
      <c r="V42" s="149">
        <v>2020</v>
      </c>
      <c r="W42" s="150">
        <v>2021</v>
      </c>
    </row>
    <row r="43" spans="2:23" s="40" customFormat="1">
      <c r="B43" s="169" t="s">
        <v>3</v>
      </c>
      <c r="C43" s="442">
        <v>0</v>
      </c>
      <c r="D43" s="442">
        <v>0</v>
      </c>
      <c r="E43" s="442">
        <v>0</v>
      </c>
      <c r="F43" s="442">
        <v>0</v>
      </c>
      <c r="G43" s="442">
        <v>0</v>
      </c>
      <c r="H43" s="442">
        <v>0</v>
      </c>
      <c r="I43" s="442">
        <v>0</v>
      </c>
      <c r="J43" s="175">
        <v>21.699017954070943</v>
      </c>
      <c r="K43" s="175">
        <v>35.045569451802862</v>
      </c>
      <c r="L43" s="175">
        <v>24.079850336423732</v>
      </c>
      <c r="M43" s="175">
        <v>30.035386611157342</v>
      </c>
      <c r="N43" s="175">
        <v>13.011383430270259</v>
      </c>
      <c r="O43" s="175">
        <v>20.289165868317632</v>
      </c>
      <c r="P43" s="175">
        <v>25.94053055876882</v>
      </c>
      <c r="Q43" s="176">
        <v>50.845846415857437</v>
      </c>
      <c r="R43" s="176">
        <v>77.275799183226979</v>
      </c>
      <c r="S43" s="176">
        <v>48.111646522828813</v>
      </c>
      <c r="T43" s="175">
        <v>26.149733419217348</v>
      </c>
      <c r="U43" s="175">
        <v>45.220898527093027</v>
      </c>
      <c r="V43" s="175">
        <v>88.216873368802212</v>
      </c>
      <c r="W43" s="175">
        <v>51.995809357672485</v>
      </c>
    </row>
    <row r="44" spans="2:23">
      <c r="B44" s="171" t="s">
        <v>5</v>
      </c>
      <c r="C44" s="177">
        <v>52.456068866173183</v>
      </c>
      <c r="D44" s="177">
        <v>60.145156138099459</v>
      </c>
      <c r="E44" s="178">
        <v>56.712543570261168</v>
      </c>
      <c r="F44" s="178">
        <v>37.620944354831614</v>
      </c>
      <c r="G44" s="178">
        <v>56.638892606921829</v>
      </c>
      <c r="H44" s="178">
        <v>43.007972732837196</v>
      </c>
      <c r="I44" s="178">
        <v>58.36508523557157</v>
      </c>
      <c r="J44" s="178">
        <v>41.287050597559372</v>
      </c>
      <c r="K44" s="178">
        <v>48.742500121862555</v>
      </c>
      <c r="L44" s="178">
        <v>52.148846419919032</v>
      </c>
      <c r="M44" s="178">
        <v>40.33253148673213</v>
      </c>
      <c r="N44" s="178">
        <v>26.108369106131587</v>
      </c>
      <c r="O44" s="178">
        <v>28.834018028278166</v>
      </c>
      <c r="P44" s="178">
        <v>49.64489699708038</v>
      </c>
      <c r="Q44" s="443">
        <v>101.8053224193137</v>
      </c>
      <c r="R44" s="443">
        <v>129.50271986309059</v>
      </c>
      <c r="S44" s="443">
        <v>93.23594745791948</v>
      </c>
      <c r="T44" s="178">
        <v>77.655342354439298</v>
      </c>
      <c r="U44" s="178">
        <v>69.064954979154322</v>
      </c>
      <c r="V44" s="178">
        <v>68.460946968140661</v>
      </c>
      <c r="W44" s="178">
        <v>57.888486699066213</v>
      </c>
    </row>
    <row r="45" spans="2:23">
      <c r="B45" s="171" t="s">
        <v>6</v>
      </c>
      <c r="C45" s="177">
        <v>44.401307980770959</v>
      </c>
      <c r="D45" s="177">
        <v>33.870352348504923</v>
      </c>
      <c r="E45" s="178">
        <v>29.945746124615088</v>
      </c>
      <c r="F45" s="178">
        <v>33.516947114405752</v>
      </c>
      <c r="G45" s="178">
        <v>35.864427158443618</v>
      </c>
      <c r="H45" s="178">
        <v>31.565357558071618</v>
      </c>
      <c r="I45" s="178">
        <v>39.267975616322978</v>
      </c>
      <c r="J45" s="178">
        <v>84.104898028217306</v>
      </c>
      <c r="K45" s="178">
        <v>119.44312235244028</v>
      </c>
      <c r="L45" s="178">
        <v>89.033481603358709</v>
      </c>
      <c r="M45" s="178">
        <v>55.828752054799352</v>
      </c>
      <c r="N45" s="178">
        <v>49.114596218055084</v>
      </c>
      <c r="O45" s="178">
        <v>42.805287984165354</v>
      </c>
      <c r="P45" s="178">
        <v>40.780963292005204</v>
      </c>
      <c r="Q45" s="443">
        <v>65.223080629799057</v>
      </c>
      <c r="R45" s="443">
        <v>85.938575513151577</v>
      </c>
      <c r="S45" s="443">
        <v>76.009636379796888</v>
      </c>
      <c r="T45" s="178">
        <v>56.470427041542351</v>
      </c>
      <c r="U45" s="178">
        <v>74.358078379495581</v>
      </c>
      <c r="V45" s="178">
        <v>91.185814842809663</v>
      </c>
      <c r="W45" s="178">
        <v>100.10043388781328</v>
      </c>
    </row>
    <row r="46" spans="2:23">
      <c r="B46" s="171" t="s">
        <v>7</v>
      </c>
      <c r="C46" s="177">
        <v>20.915362224053915</v>
      </c>
      <c r="D46" s="177">
        <v>24.656837009655579</v>
      </c>
      <c r="E46" s="178">
        <v>18.009695808886029</v>
      </c>
      <c r="F46" s="178">
        <v>25.328197002796049</v>
      </c>
      <c r="G46" s="178">
        <v>29.538103932486059</v>
      </c>
      <c r="H46" s="178">
        <v>17.271993835124832</v>
      </c>
      <c r="I46" s="178">
        <v>26.286093627597179</v>
      </c>
      <c r="J46" s="178">
        <v>23.314293273778464</v>
      </c>
      <c r="K46" s="178">
        <v>34.992000439021872</v>
      </c>
      <c r="L46" s="178">
        <v>37.829387842260552</v>
      </c>
      <c r="M46" s="178">
        <v>38.972064393200945</v>
      </c>
      <c r="N46" s="178">
        <v>23.353168187968368</v>
      </c>
      <c r="O46" s="178">
        <v>19.894784683063392</v>
      </c>
      <c r="P46" s="178">
        <v>36.529254946350335</v>
      </c>
      <c r="Q46" s="443">
        <v>33.398426618657041</v>
      </c>
      <c r="R46" s="443">
        <v>87.504332585939395</v>
      </c>
      <c r="S46" s="443">
        <v>93.2254288946705</v>
      </c>
      <c r="T46" s="178">
        <v>56.848532280487376</v>
      </c>
      <c r="U46" s="178">
        <v>67.874456747852605</v>
      </c>
      <c r="V46" s="178">
        <v>65.496319279676868</v>
      </c>
      <c r="W46" s="178">
        <v>64.329271617474674</v>
      </c>
    </row>
    <row r="47" spans="2:23">
      <c r="B47" s="171" t="s">
        <v>8</v>
      </c>
      <c r="C47" s="177">
        <v>79.735278299531132</v>
      </c>
      <c r="D47" s="177">
        <v>92.761827441759593</v>
      </c>
      <c r="E47" s="178">
        <v>78.062813973632458</v>
      </c>
      <c r="F47" s="178">
        <v>86.735891827090356</v>
      </c>
      <c r="G47" s="178">
        <v>88.777558657209326</v>
      </c>
      <c r="H47" s="178">
        <v>71.025287192676302</v>
      </c>
      <c r="I47" s="178">
        <v>52.365496816569596</v>
      </c>
      <c r="J47" s="178">
        <v>76.625882622965932</v>
      </c>
      <c r="K47" s="178">
        <v>99.490803525243564</v>
      </c>
      <c r="L47" s="178">
        <v>85.010257433552255</v>
      </c>
      <c r="M47" s="178">
        <v>73.846108264883469</v>
      </c>
      <c r="N47" s="178">
        <v>52.845883419406569</v>
      </c>
      <c r="O47" s="178">
        <v>58.978764154929493</v>
      </c>
      <c r="P47" s="178">
        <v>79.092337594578311</v>
      </c>
      <c r="Q47" s="443">
        <v>87.023675337931451</v>
      </c>
      <c r="R47" s="443">
        <v>123.00277569190052</v>
      </c>
      <c r="S47" s="443">
        <v>139.33504384855974</v>
      </c>
      <c r="T47" s="178">
        <v>145.92069257041609</v>
      </c>
      <c r="U47" s="178">
        <v>111.43607768122338</v>
      </c>
      <c r="V47" s="178">
        <v>83.159886388899878</v>
      </c>
      <c r="W47" s="178">
        <v>103.79373284865729</v>
      </c>
    </row>
    <row r="48" spans="2:23">
      <c r="B48" s="171" t="s">
        <v>9</v>
      </c>
      <c r="C48" s="177">
        <v>131.26655484919772</v>
      </c>
      <c r="D48" s="177">
        <v>116.68906855565008</v>
      </c>
      <c r="E48" s="178">
        <v>108.45095390516387</v>
      </c>
      <c r="F48" s="178">
        <v>121.918317321297</v>
      </c>
      <c r="G48" s="178">
        <v>138.30552533915306</v>
      </c>
      <c r="H48" s="178">
        <v>125.74553482155852</v>
      </c>
      <c r="I48" s="178">
        <v>142.64776947640809</v>
      </c>
      <c r="J48" s="178">
        <v>180.86833534037061</v>
      </c>
      <c r="K48" s="178">
        <v>230.1718408271567</v>
      </c>
      <c r="L48" s="178">
        <v>226.34604153295419</v>
      </c>
      <c r="M48" s="178">
        <v>271.79090790846857</v>
      </c>
      <c r="N48" s="178">
        <v>196.44405172650721</v>
      </c>
      <c r="O48" s="178">
        <v>208.30034294591934</v>
      </c>
      <c r="P48" s="178">
        <v>193.7028516354905</v>
      </c>
      <c r="Q48" s="443">
        <v>231.14280069392814</v>
      </c>
      <c r="R48" s="443">
        <v>241.3405277227601</v>
      </c>
      <c r="S48" s="443">
        <v>231.63150641743124</v>
      </c>
      <c r="T48" s="178">
        <v>223.46655132990213</v>
      </c>
      <c r="U48" s="178">
        <v>243.24303098217825</v>
      </c>
      <c r="V48" s="178">
        <v>240.16474908746559</v>
      </c>
      <c r="W48" s="178">
        <v>232.05678869440385</v>
      </c>
    </row>
    <row r="49" spans="2:23">
      <c r="B49" s="171" t="s">
        <v>61</v>
      </c>
      <c r="C49" s="177">
        <v>308.39142696170489</v>
      </c>
      <c r="D49" s="177">
        <v>279.22552816247446</v>
      </c>
      <c r="E49" s="178">
        <v>270.37422513322099</v>
      </c>
      <c r="F49" s="178">
        <v>320.83824082507351</v>
      </c>
      <c r="G49" s="178">
        <v>385.80694303919785</v>
      </c>
      <c r="H49" s="178">
        <v>393.84727767584531</v>
      </c>
      <c r="I49" s="178">
        <v>437.66398869282318</v>
      </c>
      <c r="J49" s="178">
        <v>550.44591448126619</v>
      </c>
      <c r="K49" s="178">
        <v>796.11568968987706</v>
      </c>
      <c r="L49" s="178">
        <v>717.99757636945344</v>
      </c>
      <c r="M49" s="178">
        <v>613.47398756969403</v>
      </c>
      <c r="N49" s="178">
        <v>572.91088724785834</v>
      </c>
      <c r="O49" s="178">
        <v>549.74445079973782</v>
      </c>
      <c r="P49" s="178">
        <v>575.07744183121486</v>
      </c>
      <c r="Q49" s="443">
        <v>595.51882213500664</v>
      </c>
      <c r="R49" s="443">
        <v>535.30784617775203</v>
      </c>
      <c r="S49" s="443">
        <v>544.9599229808174</v>
      </c>
      <c r="T49" s="178">
        <v>567.12025591015163</v>
      </c>
      <c r="U49" s="178">
        <v>651.88802397900508</v>
      </c>
      <c r="V49" s="178">
        <v>555.6864084707646</v>
      </c>
      <c r="W49" s="178">
        <v>648.16177069026821</v>
      </c>
    </row>
    <row r="50" spans="2:23">
      <c r="B50" s="171" t="s">
        <v>11</v>
      </c>
      <c r="C50" s="177">
        <v>66.796309594902027</v>
      </c>
      <c r="D50" s="177">
        <v>69.79087662778187</v>
      </c>
      <c r="E50" s="178">
        <v>71.150207154722011</v>
      </c>
      <c r="F50" s="178">
        <v>79.643521903258787</v>
      </c>
      <c r="G50" s="178">
        <v>91.507001427980029</v>
      </c>
      <c r="H50" s="178">
        <v>87.777528329833601</v>
      </c>
      <c r="I50" s="178">
        <v>77.673721467732918</v>
      </c>
      <c r="J50" s="178">
        <v>104.29770575432443</v>
      </c>
      <c r="K50" s="178">
        <v>90.379418862439152</v>
      </c>
      <c r="L50" s="178">
        <v>129.47185571286565</v>
      </c>
      <c r="M50" s="178">
        <v>208.38659497213317</v>
      </c>
      <c r="N50" s="178">
        <v>220.66249453342894</v>
      </c>
      <c r="O50" s="178">
        <v>228.18581691139008</v>
      </c>
      <c r="P50" s="178">
        <v>190.5556730719656</v>
      </c>
      <c r="Q50" s="443">
        <v>147.56125033968868</v>
      </c>
      <c r="R50" s="443">
        <v>149.32368387470228</v>
      </c>
      <c r="S50" s="443">
        <v>141.02253618161728</v>
      </c>
      <c r="T50" s="178">
        <v>128.05176638315535</v>
      </c>
      <c r="U50" s="178">
        <v>141.03470171380974</v>
      </c>
      <c r="V50" s="178">
        <v>97.539675678781038</v>
      </c>
      <c r="W50" s="178">
        <v>166.81354774981233</v>
      </c>
    </row>
    <row r="51" spans="2:23">
      <c r="B51" s="171" t="s">
        <v>12</v>
      </c>
      <c r="C51" s="177">
        <v>90.207213241551543</v>
      </c>
      <c r="D51" s="177">
        <v>86.562666069198798</v>
      </c>
      <c r="E51" s="178">
        <v>88.92609435976064</v>
      </c>
      <c r="F51" s="178">
        <v>116.13387843215162</v>
      </c>
      <c r="G51" s="178">
        <v>137.69734414150662</v>
      </c>
      <c r="H51" s="178">
        <v>198.42351116121955</v>
      </c>
      <c r="I51" s="178">
        <v>152.35665985749137</v>
      </c>
      <c r="J51" s="178">
        <v>187.60317947763514</v>
      </c>
      <c r="K51" s="178">
        <v>187.84716186284211</v>
      </c>
      <c r="L51" s="178">
        <v>165.59952124102134</v>
      </c>
      <c r="M51" s="178">
        <v>306.80618005888374</v>
      </c>
      <c r="N51" s="178">
        <v>368.6498837246437</v>
      </c>
      <c r="O51" s="178">
        <v>322.9745755462028</v>
      </c>
      <c r="P51" s="178">
        <v>245.03137327105014</v>
      </c>
      <c r="Q51" s="443">
        <v>235.4970440205897</v>
      </c>
      <c r="R51" s="443">
        <v>248.13339659945177</v>
      </c>
      <c r="S51" s="443">
        <v>219.24926121974494</v>
      </c>
      <c r="T51" s="178">
        <v>193.86632590015711</v>
      </c>
      <c r="U51" s="178">
        <v>183.96874073281938</v>
      </c>
      <c r="V51" s="178">
        <v>222.46352739553649</v>
      </c>
      <c r="W51" s="178">
        <v>207.94438347886785</v>
      </c>
    </row>
    <row r="52" spans="2:23">
      <c r="B52" s="171" t="s">
        <v>604</v>
      </c>
      <c r="C52" s="442">
        <v>0</v>
      </c>
      <c r="D52" s="442">
        <v>0</v>
      </c>
      <c r="E52" s="442">
        <v>0</v>
      </c>
      <c r="F52" s="442">
        <v>0</v>
      </c>
      <c r="G52" s="442">
        <v>0</v>
      </c>
      <c r="H52" s="442">
        <v>0</v>
      </c>
      <c r="I52" s="442">
        <v>0</v>
      </c>
      <c r="J52" s="442">
        <v>0</v>
      </c>
      <c r="K52" s="442">
        <v>0</v>
      </c>
      <c r="L52" s="442">
        <v>0</v>
      </c>
      <c r="M52" s="442">
        <v>0</v>
      </c>
      <c r="N52" s="442">
        <v>0</v>
      </c>
      <c r="O52" s="442">
        <v>0</v>
      </c>
      <c r="P52" s="442">
        <v>0</v>
      </c>
      <c r="Q52" s="442">
        <v>0</v>
      </c>
      <c r="R52" s="442">
        <v>0</v>
      </c>
      <c r="S52" s="442">
        <v>0</v>
      </c>
      <c r="T52" s="442">
        <v>0</v>
      </c>
      <c r="U52" s="178">
        <v>45.679867116848051</v>
      </c>
      <c r="V52" s="178">
        <v>31.733281211210326</v>
      </c>
      <c r="W52" s="178">
        <v>90.691499200547881</v>
      </c>
    </row>
    <row r="53" spans="2:23">
      <c r="B53" s="171" t="s">
        <v>13</v>
      </c>
      <c r="C53" s="177">
        <v>167.08705334737996</v>
      </c>
      <c r="D53" s="177">
        <v>187.64511951710782</v>
      </c>
      <c r="E53" s="178">
        <v>191.30743554176846</v>
      </c>
      <c r="F53" s="178">
        <v>278.87971855416077</v>
      </c>
      <c r="G53" s="178">
        <v>327.66158360885237</v>
      </c>
      <c r="H53" s="178">
        <v>230.39784171208953</v>
      </c>
      <c r="I53" s="178">
        <v>288.00415175334859</v>
      </c>
      <c r="J53" s="178">
        <v>292.11925355414076</v>
      </c>
      <c r="K53" s="178">
        <v>336.85639481800735</v>
      </c>
      <c r="L53" s="178">
        <v>397.94637385695273</v>
      </c>
      <c r="M53" s="178">
        <v>638.05441561619</v>
      </c>
      <c r="N53" s="178">
        <v>646.83844635944911</v>
      </c>
      <c r="O53" s="178">
        <v>515.81020679517451</v>
      </c>
      <c r="P53" s="178">
        <v>398.81379477753995</v>
      </c>
      <c r="Q53" s="443">
        <v>386.3289688066003</v>
      </c>
      <c r="R53" s="443">
        <v>401.26197799445555</v>
      </c>
      <c r="S53" s="443">
        <v>401.17892017397907</v>
      </c>
      <c r="T53" s="178">
        <v>368.31229110716106</v>
      </c>
      <c r="U53" s="178">
        <v>449.13794471955305</v>
      </c>
      <c r="V53" s="178">
        <v>383.16276182798623</v>
      </c>
      <c r="W53" s="178">
        <v>387.13462929787823</v>
      </c>
    </row>
    <row r="54" spans="2:23">
      <c r="B54" s="171" t="s">
        <v>14</v>
      </c>
      <c r="C54" s="177">
        <v>82.434586353262631</v>
      </c>
      <c r="D54" s="177">
        <v>72.828433833383897</v>
      </c>
      <c r="E54" s="178">
        <v>95.4739709450389</v>
      </c>
      <c r="F54" s="178">
        <v>107.27630930608333</v>
      </c>
      <c r="G54" s="178">
        <v>104.05207355377152</v>
      </c>
      <c r="H54" s="178">
        <v>101.64681287504217</v>
      </c>
      <c r="I54" s="178">
        <v>151.61185622951402</v>
      </c>
      <c r="J54" s="178">
        <v>181.4284594179141</v>
      </c>
      <c r="K54" s="178">
        <v>175.18660960332269</v>
      </c>
      <c r="L54" s="178">
        <v>194.25475095340241</v>
      </c>
      <c r="M54" s="178">
        <v>195.17713279229889</v>
      </c>
      <c r="N54" s="178">
        <v>139.45714111403402</v>
      </c>
      <c r="O54" s="178">
        <v>154.23034029424448</v>
      </c>
      <c r="P54" s="178">
        <v>183.39614080514778</v>
      </c>
      <c r="Q54" s="443">
        <v>204.45092897323153</v>
      </c>
      <c r="R54" s="443">
        <v>256.80168244213576</v>
      </c>
      <c r="S54" s="443">
        <v>266.18738359415255</v>
      </c>
      <c r="T54" s="178">
        <v>247.90547986004077</v>
      </c>
      <c r="U54" s="178">
        <v>302.81287214430955</v>
      </c>
      <c r="V54" s="178">
        <v>264.54821290998171</v>
      </c>
      <c r="W54" s="178">
        <v>226.54877644974778</v>
      </c>
    </row>
    <row r="55" spans="2:23">
      <c r="B55" s="171" t="s">
        <v>15</v>
      </c>
      <c r="C55" s="459">
        <v>0</v>
      </c>
      <c r="D55" s="459">
        <v>0</v>
      </c>
      <c r="E55" s="459">
        <v>0</v>
      </c>
      <c r="F55" s="459">
        <v>0</v>
      </c>
      <c r="G55" s="459">
        <v>0</v>
      </c>
      <c r="H55" s="459">
        <v>0</v>
      </c>
      <c r="I55" s="459">
        <v>0</v>
      </c>
      <c r="J55" s="178">
        <v>35.581449184575227</v>
      </c>
      <c r="K55" s="178">
        <v>58.503027201472229</v>
      </c>
      <c r="L55" s="178">
        <v>66.257428809339515</v>
      </c>
      <c r="M55" s="178">
        <v>48.235193230036622</v>
      </c>
      <c r="N55" s="178">
        <v>43.248046256804692</v>
      </c>
      <c r="O55" s="178">
        <v>40.311431411167511</v>
      </c>
      <c r="P55" s="178">
        <v>64.895391286790172</v>
      </c>
      <c r="Q55" s="443">
        <v>58.556780064768503</v>
      </c>
      <c r="R55" s="443">
        <v>68.744504830613408</v>
      </c>
      <c r="S55" s="443">
        <v>71.84839033790611</v>
      </c>
      <c r="T55" s="178">
        <v>77.681295627651963</v>
      </c>
      <c r="U55" s="178">
        <v>92.454891738052225</v>
      </c>
      <c r="V55" s="178">
        <v>80.031840810169712</v>
      </c>
      <c r="W55" s="178">
        <v>79.070459893055173</v>
      </c>
    </row>
    <row r="56" spans="2:23">
      <c r="B56" s="171" t="s">
        <v>16</v>
      </c>
      <c r="C56" s="177">
        <v>82.625511144544006</v>
      </c>
      <c r="D56" s="177">
        <v>87.768239357226605</v>
      </c>
      <c r="E56" s="178">
        <v>90.845685798962293</v>
      </c>
      <c r="F56" s="178">
        <v>99.038004086083262</v>
      </c>
      <c r="G56" s="178">
        <v>129.72440712043633</v>
      </c>
      <c r="H56" s="178">
        <v>125.52939876926632</v>
      </c>
      <c r="I56" s="178">
        <v>134.4320328790906</v>
      </c>
      <c r="J56" s="178">
        <v>126.66234322726324</v>
      </c>
      <c r="K56" s="178">
        <v>155.71990660773884</v>
      </c>
      <c r="L56" s="178">
        <v>203.04960441208235</v>
      </c>
      <c r="M56" s="178">
        <v>105.48918359875367</v>
      </c>
      <c r="N56" s="178">
        <v>80.972212820920532</v>
      </c>
      <c r="O56" s="178">
        <v>83.573404532082776</v>
      </c>
      <c r="P56" s="178">
        <v>127.60374415779286</v>
      </c>
      <c r="Q56" s="443">
        <v>141.09329426158956</v>
      </c>
      <c r="R56" s="443">
        <v>154.94484880584784</v>
      </c>
      <c r="S56" s="443">
        <v>168.6967779229104</v>
      </c>
      <c r="T56" s="178">
        <v>138.67079377275553</v>
      </c>
      <c r="U56" s="178">
        <v>180.47744160406265</v>
      </c>
      <c r="V56" s="178">
        <v>192.36989100487466</v>
      </c>
      <c r="W56" s="178">
        <v>177.59575189458297</v>
      </c>
    </row>
    <row r="57" spans="2:23">
      <c r="B57" s="171" t="s">
        <v>83</v>
      </c>
      <c r="C57" s="177">
        <v>21.55950523768545</v>
      </c>
      <c r="D57" s="177">
        <v>21.808597309300694</v>
      </c>
      <c r="E57" s="178">
        <v>25.684673189142224</v>
      </c>
      <c r="F57" s="178">
        <v>19.013814151668569</v>
      </c>
      <c r="G57" s="178">
        <v>28.158547139927279</v>
      </c>
      <c r="H57" s="178">
        <v>24.731883764256359</v>
      </c>
      <c r="I57" s="178">
        <v>32.42411412021638</v>
      </c>
      <c r="J57" s="178">
        <v>42.603408396923378</v>
      </c>
      <c r="K57" s="178">
        <v>60.915508512252359</v>
      </c>
      <c r="L57" s="178">
        <v>38.581345246945006</v>
      </c>
      <c r="M57" s="178">
        <v>30.012335563680338</v>
      </c>
      <c r="N57" s="178">
        <v>43.063478574425844</v>
      </c>
      <c r="O57" s="178">
        <v>37.813193767571306</v>
      </c>
      <c r="P57" s="178">
        <v>29.457630005870893</v>
      </c>
      <c r="Q57" s="443">
        <v>34.388774426587453</v>
      </c>
      <c r="R57" s="443">
        <v>49.245922460670023</v>
      </c>
      <c r="S57" s="443">
        <v>52.108898526969405</v>
      </c>
      <c r="T57" s="178">
        <v>30.106859468192312</v>
      </c>
      <c r="U57" s="178">
        <v>41.536103408124895</v>
      </c>
      <c r="V57" s="178">
        <v>56.734584129468651</v>
      </c>
      <c r="W57" s="178">
        <v>50.767785051430984</v>
      </c>
    </row>
    <row r="58" spans="2:23">
      <c r="B58" s="171" t="s">
        <v>18</v>
      </c>
      <c r="C58" s="177">
        <v>16.698719618026342</v>
      </c>
      <c r="D58" s="177">
        <v>18.851007495952729</v>
      </c>
      <c r="E58" s="178">
        <v>18.623593870478061</v>
      </c>
      <c r="F58" s="178">
        <v>16.475639645615921</v>
      </c>
      <c r="G58" s="178">
        <v>24.319804790755526</v>
      </c>
      <c r="H58" s="178">
        <v>22.81416303131363</v>
      </c>
      <c r="I58" s="178">
        <v>33.71571965745354</v>
      </c>
      <c r="J58" s="178">
        <v>45.882721578860561</v>
      </c>
      <c r="K58" s="178">
        <v>39.00030009677419</v>
      </c>
      <c r="L58" s="178">
        <v>40.259630463624966</v>
      </c>
      <c r="M58" s="178">
        <v>28.335331246792382</v>
      </c>
      <c r="N58" s="178">
        <v>37.922836182119624</v>
      </c>
      <c r="O58" s="178">
        <v>56.927252441555162</v>
      </c>
      <c r="P58" s="178">
        <v>43.087624284582773</v>
      </c>
      <c r="Q58" s="443">
        <v>47.061760411350242</v>
      </c>
      <c r="R58" s="443">
        <v>46.002315518923155</v>
      </c>
      <c r="S58" s="443">
        <v>48.756297507425877</v>
      </c>
      <c r="T58" s="178">
        <v>43.687453338624387</v>
      </c>
      <c r="U58" s="178">
        <v>48.183597194205525</v>
      </c>
      <c r="V58" s="178">
        <v>57.010736109346944</v>
      </c>
      <c r="W58" s="178">
        <v>82.407260350073088</v>
      </c>
    </row>
    <row r="59" spans="2:23">
      <c r="B59" s="171" t="s">
        <v>19</v>
      </c>
      <c r="C59" s="177">
        <v>0</v>
      </c>
      <c r="D59" s="177">
        <v>0</v>
      </c>
      <c r="E59" s="178">
        <v>0</v>
      </c>
      <c r="F59" s="178">
        <v>0</v>
      </c>
      <c r="G59" s="178">
        <v>0</v>
      </c>
      <c r="H59" s="178">
        <v>0</v>
      </c>
      <c r="I59" s="178">
        <v>0</v>
      </c>
      <c r="J59" s="178">
        <v>0</v>
      </c>
      <c r="K59" s="178">
        <v>0</v>
      </c>
      <c r="L59" s="178">
        <v>0</v>
      </c>
      <c r="M59" s="178">
        <v>47.946522893359905</v>
      </c>
      <c r="N59" s="178">
        <v>44.104089390040357</v>
      </c>
      <c r="O59" s="178">
        <v>42.206623358553216</v>
      </c>
      <c r="P59" s="178">
        <v>42.858811847779499</v>
      </c>
      <c r="Q59" s="443">
        <v>46.094623401454925</v>
      </c>
      <c r="R59" s="443">
        <v>47.326229574564131</v>
      </c>
      <c r="S59" s="443">
        <v>47.606204117176766</v>
      </c>
      <c r="T59" s="178">
        <v>47.014021412460792</v>
      </c>
      <c r="U59" s="178">
        <v>17.759784150213658</v>
      </c>
      <c r="V59" s="178">
        <v>50.020639742575028</v>
      </c>
      <c r="W59" s="178">
        <v>324.96730961449816</v>
      </c>
    </row>
    <row r="60" spans="2:23" ht="12.75" thickBot="1">
      <c r="B60" s="33"/>
      <c r="C60" s="152"/>
      <c r="D60" s="152"/>
      <c r="E60" s="153"/>
      <c r="F60" s="153"/>
      <c r="G60" s="153"/>
      <c r="H60" s="153"/>
      <c r="I60" s="153"/>
      <c r="J60" s="153"/>
      <c r="K60" s="153"/>
      <c r="L60" s="153"/>
      <c r="M60" s="153"/>
      <c r="N60" s="153"/>
      <c r="O60" s="153"/>
      <c r="P60" s="154"/>
      <c r="Q60" s="155"/>
      <c r="R60" s="155"/>
      <c r="S60" s="155"/>
      <c r="T60" s="154"/>
      <c r="U60" s="447"/>
      <c r="V60" s="447"/>
      <c r="W60" s="447"/>
    </row>
    <row r="61" spans="2:23" ht="12.75" thickTop="1">
      <c r="B61" s="160" t="s">
        <v>20</v>
      </c>
      <c r="C61" s="161">
        <f>SUM(C43:C59)</f>
        <v>1164.5748977187839</v>
      </c>
      <c r="D61" s="161">
        <f t="shared" ref="D61:P61" si="2">SUM(D43:D59)</f>
        <v>1152.6037098660963</v>
      </c>
      <c r="E61" s="161">
        <f t="shared" si="2"/>
        <v>1143.5676393756521</v>
      </c>
      <c r="F61" s="161">
        <f t="shared" si="2"/>
        <v>1342.4194245245164</v>
      </c>
      <c r="G61" s="161">
        <f t="shared" si="2"/>
        <v>1578.0522125166417</v>
      </c>
      <c r="H61" s="161">
        <f t="shared" si="2"/>
        <v>1473.7845634591349</v>
      </c>
      <c r="I61" s="161">
        <f t="shared" si="2"/>
        <v>1626.8146654301402</v>
      </c>
      <c r="J61" s="161">
        <f t="shared" si="2"/>
        <v>1994.5239128898656</v>
      </c>
      <c r="K61" s="161">
        <f t="shared" si="2"/>
        <v>2468.409853972254</v>
      </c>
      <c r="L61" s="161">
        <f t="shared" si="2"/>
        <v>2467.8659522341559</v>
      </c>
      <c r="M61" s="161">
        <f t="shared" si="2"/>
        <v>2732.7226282610645</v>
      </c>
      <c r="N61" s="161">
        <f t="shared" si="2"/>
        <v>2558.7069682920642</v>
      </c>
      <c r="O61" s="161">
        <f t="shared" si="2"/>
        <v>2410.879659522353</v>
      </c>
      <c r="P61" s="161">
        <f t="shared" si="2"/>
        <v>2326.468460364008</v>
      </c>
      <c r="Q61" s="161">
        <f t="shared" ref="Q61:V61" si="3">SUM(Q43:Q59)</f>
        <v>2465.9913989563547</v>
      </c>
      <c r="R61" s="161">
        <f t="shared" si="3"/>
        <v>2701.6571388391853</v>
      </c>
      <c r="S61" s="161">
        <f t="shared" si="3"/>
        <v>2643.1638020839064</v>
      </c>
      <c r="T61" s="161">
        <f t="shared" si="3"/>
        <v>2428.9278217763563</v>
      </c>
      <c r="U61" s="161">
        <f t="shared" si="3"/>
        <v>2766.131465798001</v>
      </c>
      <c r="V61" s="161">
        <f t="shared" si="3"/>
        <v>2627.9861492264904</v>
      </c>
      <c r="W61" s="162">
        <f t="shared" ref="W61" si="4">SUM(W43:W59)</f>
        <v>3052.2676967758507</v>
      </c>
    </row>
    <row r="62" spans="2:23" ht="11.25">
      <c r="B62" s="184" t="s">
        <v>832</v>
      </c>
      <c r="C62" s="394"/>
      <c r="D62" s="394"/>
      <c r="E62" s="394"/>
      <c r="F62" s="394"/>
      <c r="G62" s="394"/>
      <c r="H62" s="394"/>
      <c r="I62" s="394"/>
      <c r="J62" s="394"/>
      <c r="K62" s="394"/>
      <c r="L62" s="394"/>
      <c r="M62" s="394"/>
      <c r="N62" s="394"/>
      <c r="O62" s="394"/>
      <c r="P62" s="394"/>
      <c r="Q62" s="394"/>
      <c r="R62" s="394"/>
      <c r="S62" s="394"/>
      <c r="T62" s="394"/>
    </row>
    <row r="63" spans="2:23" ht="11.25">
      <c r="B63" s="187" t="s">
        <v>635</v>
      </c>
      <c r="C63" s="395"/>
      <c r="D63" s="395"/>
      <c r="E63" s="395"/>
      <c r="F63" s="395"/>
      <c r="G63" s="395"/>
      <c r="H63" s="395"/>
      <c r="I63" s="395"/>
      <c r="J63" s="395"/>
      <c r="K63" s="395"/>
      <c r="L63" s="395"/>
      <c r="M63" s="395"/>
      <c r="N63" s="395"/>
      <c r="O63" s="395"/>
      <c r="P63" s="395"/>
      <c r="Q63" s="395"/>
      <c r="R63" s="395"/>
      <c r="S63" s="395"/>
      <c r="T63" s="395"/>
    </row>
    <row r="64" spans="2:23" ht="12.75">
      <c r="B64" s="187" t="s">
        <v>457</v>
      </c>
      <c r="D64" s="189"/>
      <c r="F64" s="48"/>
      <c r="I64" s="424"/>
      <c r="K64" s="26"/>
    </row>
    <row r="65" spans="2:23" ht="12.75">
      <c r="B65" s="187" t="s">
        <v>833</v>
      </c>
      <c r="D65" s="190"/>
      <c r="F65" s="48"/>
      <c r="I65" s="424"/>
      <c r="K65" s="26"/>
    </row>
    <row r="66" spans="2:23" ht="12.75">
      <c r="B66" s="187"/>
      <c r="D66" s="192"/>
      <c r="F66" s="48"/>
      <c r="I66" s="424"/>
      <c r="K66" s="26"/>
    </row>
    <row r="67" spans="2:23" ht="12.75">
      <c r="B67" s="191"/>
      <c r="D67" s="193"/>
      <c r="I67" s="424"/>
    </row>
    <row r="68" spans="2:23" ht="12.75">
      <c r="B68" s="191"/>
      <c r="C68" s="191"/>
      <c r="D68" s="193"/>
      <c r="I68" s="424"/>
    </row>
    <row r="69" spans="2:23" ht="12.75">
      <c r="B69" s="191"/>
      <c r="C69" s="191"/>
      <c r="D69" s="193"/>
      <c r="I69" s="424"/>
    </row>
    <row r="70" spans="2:23" customFormat="1" ht="12.75">
      <c r="B70" s="242" t="s">
        <v>53</v>
      </c>
      <c r="C70" s="186"/>
      <c r="D70" s="186"/>
      <c r="E70" s="26"/>
      <c r="F70" s="26"/>
      <c r="G70" s="26"/>
      <c r="H70" s="26"/>
      <c r="I70" s="26"/>
      <c r="J70" s="26"/>
      <c r="K70" s="26"/>
      <c r="L70" s="11"/>
      <c r="M70" s="11"/>
      <c r="N70" s="67"/>
      <c r="P70" s="64"/>
      <c r="Q70" s="64"/>
      <c r="R70" s="115"/>
      <c r="S70" s="64"/>
    </row>
    <row r="71" spans="2:23" customFormat="1" ht="12.75">
      <c r="B71" s="185" t="s">
        <v>62</v>
      </c>
      <c r="C71" s="185"/>
      <c r="D71" s="185"/>
      <c r="E71" s="26"/>
      <c r="F71" s="26"/>
      <c r="G71" s="26"/>
      <c r="H71" s="26"/>
      <c r="I71" s="26"/>
      <c r="J71" s="26"/>
      <c r="K71" s="26"/>
      <c r="L71" s="11"/>
      <c r="M71" s="11"/>
      <c r="N71" s="67"/>
      <c r="P71" s="64"/>
      <c r="Q71" s="64"/>
      <c r="R71" s="115"/>
      <c r="S71" s="64"/>
    </row>
    <row r="72" spans="2:23" customFormat="1" ht="12.75">
      <c r="B72" s="156" t="s">
        <v>63</v>
      </c>
      <c r="C72" s="156"/>
      <c r="D72" s="156"/>
      <c r="E72" s="26"/>
      <c r="F72" s="26"/>
      <c r="G72" s="26"/>
      <c r="H72" s="26"/>
      <c r="I72" s="26"/>
      <c r="J72" s="26"/>
      <c r="K72" s="26"/>
      <c r="L72" s="11"/>
      <c r="M72" s="11"/>
      <c r="N72" s="67"/>
      <c r="P72" s="64"/>
      <c r="Q72" s="64"/>
      <c r="R72" s="115"/>
      <c r="S72" s="64"/>
    </row>
    <row r="73" spans="2:23" customFormat="1" ht="12.75">
      <c r="B73" s="1" t="s">
        <v>787</v>
      </c>
      <c r="C73" s="15"/>
      <c r="D73" s="15"/>
      <c r="E73" s="26"/>
      <c r="F73" s="26"/>
      <c r="G73" s="26"/>
      <c r="H73" s="26"/>
      <c r="I73" s="26"/>
      <c r="J73" s="54"/>
      <c r="K73" s="26"/>
      <c r="L73" s="11"/>
      <c r="M73" s="11"/>
      <c r="N73" s="11"/>
      <c r="O73" s="106" t="s">
        <v>182</v>
      </c>
      <c r="P73" s="64"/>
      <c r="Q73" s="64"/>
      <c r="R73" s="115"/>
      <c r="S73" s="64"/>
    </row>
    <row r="74" spans="2:23" customFormat="1" ht="12.75">
      <c r="B74" s="2" t="s">
        <v>788</v>
      </c>
      <c r="C74" s="11"/>
      <c r="D74" s="11"/>
      <c r="E74" s="26"/>
      <c r="F74" s="26"/>
      <c r="G74" s="26"/>
      <c r="H74" s="26"/>
      <c r="I74" s="26"/>
      <c r="J74" s="26"/>
      <c r="K74" s="26"/>
      <c r="L74" s="11"/>
      <c r="M74" s="11"/>
      <c r="N74" s="67"/>
      <c r="P74" s="64"/>
      <c r="Q74" s="64"/>
      <c r="R74" s="115"/>
      <c r="S74" s="64"/>
    </row>
    <row r="75" spans="2:23" customFormat="1" ht="12.75">
      <c r="B75" s="147" t="s">
        <v>2</v>
      </c>
      <c r="C75" s="148">
        <v>2001</v>
      </c>
      <c r="D75" s="148" t="s">
        <v>64</v>
      </c>
      <c r="E75" s="149" t="s">
        <v>65</v>
      </c>
      <c r="F75" s="149" t="s">
        <v>66</v>
      </c>
      <c r="G75" s="149" t="s">
        <v>67</v>
      </c>
      <c r="H75" s="149" t="s">
        <v>68</v>
      </c>
      <c r="I75" s="149" t="s">
        <v>69</v>
      </c>
      <c r="J75" s="149" t="s">
        <v>70</v>
      </c>
      <c r="K75" s="149">
        <v>2009</v>
      </c>
      <c r="L75" s="149">
        <v>2010</v>
      </c>
      <c r="M75" s="149" t="s">
        <v>213</v>
      </c>
      <c r="N75" s="149">
        <v>2012</v>
      </c>
      <c r="O75" s="149">
        <v>2013</v>
      </c>
      <c r="P75" s="149">
        <v>2014</v>
      </c>
      <c r="Q75" s="149" t="s">
        <v>601</v>
      </c>
      <c r="R75" s="149" t="s">
        <v>599</v>
      </c>
      <c r="S75" s="149" t="s">
        <v>600</v>
      </c>
      <c r="T75" s="149" t="s">
        <v>584</v>
      </c>
      <c r="U75" s="149" t="s">
        <v>673</v>
      </c>
      <c r="V75" s="149" t="s">
        <v>674</v>
      </c>
      <c r="W75" s="150" t="s">
        <v>678</v>
      </c>
    </row>
    <row r="76" spans="2:23" customFormat="1" ht="12.75">
      <c r="B76" s="169" t="s">
        <v>3</v>
      </c>
      <c r="C76" s="442">
        <v>0</v>
      </c>
      <c r="D76" s="442">
        <v>0</v>
      </c>
      <c r="E76" s="442">
        <v>0</v>
      </c>
      <c r="F76" s="442">
        <v>0</v>
      </c>
      <c r="G76" s="442">
        <v>0</v>
      </c>
      <c r="H76" s="442">
        <v>0</v>
      </c>
      <c r="I76" s="442">
        <v>0</v>
      </c>
      <c r="J76" s="442">
        <v>0</v>
      </c>
      <c r="K76" s="442">
        <v>0</v>
      </c>
      <c r="L76" s="442">
        <v>22.97503847718291</v>
      </c>
      <c r="M76" s="442">
        <v>15.123152275290545</v>
      </c>
      <c r="N76" s="442">
        <v>5.0511208537562009</v>
      </c>
      <c r="O76" s="442">
        <v>3.5750554059471438</v>
      </c>
      <c r="P76" s="442">
        <v>0.53071471814584725</v>
      </c>
      <c r="Q76" s="442">
        <v>0.9952842725568255</v>
      </c>
      <c r="R76" s="442">
        <v>1.2555404216294237</v>
      </c>
      <c r="S76" s="442">
        <v>0.86741579703472371</v>
      </c>
      <c r="T76" s="442">
        <v>2.680361619390887</v>
      </c>
      <c r="U76" s="442">
        <v>3.6505037868810564</v>
      </c>
      <c r="V76" s="442">
        <v>0.33117771181071964</v>
      </c>
      <c r="W76" s="442">
        <v>0.21810423169623452</v>
      </c>
    </row>
    <row r="77" spans="2:23" customFormat="1" ht="12.75">
      <c r="B77" s="171" t="s">
        <v>5</v>
      </c>
      <c r="C77" s="442">
        <v>0.16777044892156795</v>
      </c>
      <c r="D77" s="442">
        <v>3.3613671544260564</v>
      </c>
      <c r="E77" s="442">
        <v>0.67578461720788563</v>
      </c>
      <c r="F77" s="442">
        <v>0.13424405453055188</v>
      </c>
      <c r="G77" s="442">
        <v>0.40243316698533632</v>
      </c>
      <c r="H77" s="442">
        <v>0</v>
      </c>
      <c r="I77" s="442">
        <v>7.5138301085050554E-2</v>
      </c>
      <c r="J77" s="442">
        <v>0</v>
      </c>
      <c r="K77" s="442">
        <v>0</v>
      </c>
      <c r="L77" s="442">
        <v>0</v>
      </c>
      <c r="M77" s="442">
        <v>9.5607126442077861E-2</v>
      </c>
      <c r="N77" s="442">
        <v>3.8206057261654991E-2</v>
      </c>
      <c r="O77" s="442">
        <v>1.3258205472589277E-2</v>
      </c>
      <c r="P77" s="442">
        <v>0.17689389923986668</v>
      </c>
      <c r="Q77" s="442">
        <v>8.0677306866429923</v>
      </c>
      <c r="R77" s="442">
        <v>8.9055757411028331</v>
      </c>
      <c r="S77" s="442">
        <v>16.336174595469835</v>
      </c>
      <c r="T77" s="442">
        <v>3.6385381584715604</v>
      </c>
      <c r="U77" s="442">
        <v>2.002061700954779</v>
      </c>
      <c r="V77" s="442">
        <v>1.0225475848225374</v>
      </c>
      <c r="W77" s="442">
        <v>39.116318800953543</v>
      </c>
    </row>
    <row r="78" spans="2:23" customFormat="1" ht="12.75">
      <c r="B78" s="171" t="s">
        <v>6</v>
      </c>
      <c r="C78" s="442">
        <v>0</v>
      </c>
      <c r="D78" s="442">
        <v>0</v>
      </c>
      <c r="E78" s="442">
        <v>6.3263858100816792E-2</v>
      </c>
      <c r="F78" s="442">
        <v>0.18042024960480341</v>
      </c>
      <c r="G78" s="442">
        <v>0.41715545192483278</v>
      </c>
      <c r="H78" s="442">
        <v>0</v>
      </c>
      <c r="I78" s="442">
        <v>3.8596496040997248E-2</v>
      </c>
      <c r="J78" s="442">
        <v>1.7130992931122995</v>
      </c>
      <c r="K78" s="442">
        <v>2.8410571866101995</v>
      </c>
      <c r="L78" s="442">
        <v>24.58430151960431</v>
      </c>
      <c r="M78" s="442">
        <v>2.5530680973450637</v>
      </c>
      <c r="N78" s="442">
        <v>0.53084520426807535</v>
      </c>
      <c r="O78" s="442">
        <v>0.20674543614166624</v>
      </c>
      <c r="P78" s="442">
        <v>0.64912944250216242</v>
      </c>
      <c r="Q78" s="442">
        <v>3.0036396137198218</v>
      </c>
      <c r="R78" s="442">
        <v>2.7409996762501159</v>
      </c>
      <c r="S78" s="442">
        <v>0</v>
      </c>
      <c r="T78" s="442">
        <v>0</v>
      </c>
      <c r="U78" s="442">
        <v>7.9164269650022936</v>
      </c>
      <c r="V78" s="442">
        <v>4.5923573167408485</v>
      </c>
      <c r="W78" s="442">
        <v>0.24562013512979572</v>
      </c>
    </row>
    <row r="79" spans="2:23" customFormat="1" ht="12.75">
      <c r="B79" s="171" t="s">
        <v>7</v>
      </c>
      <c r="C79" s="442">
        <v>0.29402303061389101</v>
      </c>
      <c r="D79" s="442">
        <v>0.18985532867494567</v>
      </c>
      <c r="E79" s="442">
        <v>0.15703018640190991</v>
      </c>
      <c r="F79" s="442">
        <v>0.16152920835423487</v>
      </c>
      <c r="G79" s="442">
        <v>0.3754182659571601</v>
      </c>
      <c r="H79" s="442">
        <v>0</v>
      </c>
      <c r="I79" s="442">
        <v>0</v>
      </c>
      <c r="J79" s="442">
        <v>3.3681875144335485</v>
      </c>
      <c r="K79" s="442">
        <v>6.1264545114101461</v>
      </c>
      <c r="L79" s="442">
        <v>3.2334585534283695</v>
      </c>
      <c r="M79" s="442">
        <v>3.9253022547079346</v>
      </c>
      <c r="N79" s="442">
        <v>0</v>
      </c>
      <c r="O79" s="442">
        <v>0</v>
      </c>
      <c r="P79" s="442">
        <v>2.1843116237463462</v>
      </c>
      <c r="Q79" s="442">
        <v>2.0196348144178846</v>
      </c>
      <c r="R79" s="442">
        <v>11.4565723724001</v>
      </c>
      <c r="S79" s="442">
        <v>3.6459117038381693E-2</v>
      </c>
      <c r="T79" s="442">
        <v>2.0961357200228261</v>
      </c>
      <c r="U79" s="442">
        <v>1.1001257591445219</v>
      </c>
      <c r="V79" s="442">
        <v>0.92578535017930697</v>
      </c>
      <c r="W79" s="442">
        <v>1.2599154450985817</v>
      </c>
    </row>
    <row r="80" spans="2:23" customFormat="1" ht="12.75">
      <c r="B80" s="171" t="s">
        <v>8</v>
      </c>
      <c r="C80" s="442">
        <v>0</v>
      </c>
      <c r="D80" s="442">
        <v>0.11469541930607553</v>
      </c>
      <c r="E80" s="442">
        <v>0.32969576553793706</v>
      </c>
      <c r="F80" s="442">
        <v>0.30040426083072236</v>
      </c>
      <c r="G80" s="442">
        <v>0.35884012059990078</v>
      </c>
      <c r="H80" s="442">
        <v>0</v>
      </c>
      <c r="I80" s="442">
        <v>0</v>
      </c>
      <c r="J80" s="442">
        <v>1.2015773789706654</v>
      </c>
      <c r="K80" s="442">
        <v>0.54827110751234887</v>
      </c>
      <c r="L80" s="442">
        <v>1.2190396969410691</v>
      </c>
      <c r="M80" s="442">
        <v>8.4468708109556321</v>
      </c>
      <c r="N80" s="442">
        <v>6.9841838123530513</v>
      </c>
      <c r="O80" s="442">
        <v>2.8200634737773562</v>
      </c>
      <c r="P80" s="442">
        <v>2.7524471744159724</v>
      </c>
      <c r="Q80" s="442">
        <v>8.1556119615503917</v>
      </c>
      <c r="R80" s="442">
        <v>18.56511446976857</v>
      </c>
      <c r="S80" s="442">
        <v>6.6222593475477991</v>
      </c>
      <c r="T80" s="442">
        <v>9.5864616383825716</v>
      </c>
      <c r="U80" s="442">
        <v>1.3938399535247479</v>
      </c>
      <c r="V80" s="442">
        <v>2.3530152368212667</v>
      </c>
      <c r="W80" s="442">
        <v>0.89678638692428247</v>
      </c>
    </row>
    <row r="81" spans="2:23" customFormat="1" ht="12.75">
      <c r="B81" s="171" t="s">
        <v>9</v>
      </c>
      <c r="C81" s="442">
        <v>2.8783514645753967</v>
      </c>
      <c r="D81" s="442">
        <v>0.90314456445577374</v>
      </c>
      <c r="E81" s="442">
        <v>1.6498950770315435</v>
      </c>
      <c r="F81" s="442">
        <v>0.43867899875866273</v>
      </c>
      <c r="G81" s="442">
        <v>4.5635542094680792</v>
      </c>
      <c r="H81" s="442">
        <v>6.1022619281627666</v>
      </c>
      <c r="I81" s="442">
        <v>0.99152228881646953</v>
      </c>
      <c r="J81" s="442">
        <v>3.156440905930205</v>
      </c>
      <c r="K81" s="442">
        <v>15.709152818773324</v>
      </c>
      <c r="L81" s="442">
        <v>28.378242404681544</v>
      </c>
      <c r="M81" s="442">
        <v>34.565631208463877</v>
      </c>
      <c r="N81" s="442">
        <v>17.9223086202955</v>
      </c>
      <c r="O81" s="442">
        <v>40.976456814405999</v>
      </c>
      <c r="P81" s="442">
        <v>40.183569905763505</v>
      </c>
      <c r="Q81" s="442">
        <v>18.572709684932637</v>
      </c>
      <c r="R81" s="442">
        <v>60.119079103307335</v>
      </c>
      <c r="S81" s="442">
        <v>61.607450732579508</v>
      </c>
      <c r="T81" s="442">
        <v>150.80939634018247</v>
      </c>
      <c r="U81" s="442">
        <v>171.52938433258953</v>
      </c>
      <c r="V81" s="442">
        <v>240.07202766488425</v>
      </c>
      <c r="W81" s="442">
        <v>126.76073554861907</v>
      </c>
    </row>
    <row r="82" spans="2:23" customFormat="1" ht="12.75">
      <c r="B82" s="171" t="s">
        <v>10</v>
      </c>
      <c r="C82" s="442">
        <v>53.239711913694983</v>
      </c>
      <c r="D82" s="442">
        <v>20.929768217641762</v>
      </c>
      <c r="E82" s="442">
        <v>7.3121095145085775</v>
      </c>
      <c r="F82" s="442">
        <v>12.013669694338089</v>
      </c>
      <c r="G82" s="442">
        <v>5.1221616374040204</v>
      </c>
      <c r="H82" s="442">
        <v>2.3857412981764852</v>
      </c>
      <c r="I82" s="442">
        <v>7.0864707749518647</v>
      </c>
      <c r="J82" s="442">
        <v>25.90559946965006</v>
      </c>
      <c r="K82" s="442">
        <v>17.564878230552388</v>
      </c>
      <c r="L82" s="442">
        <v>73.252067787419264</v>
      </c>
      <c r="M82" s="442">
        <v>154.01515816389323</v>
      </c>
      <c r="N82" s="442">
        <v>142.02038690553607</v>
      </c>
      <c r="O82" s="442">
        <v>73.981668783623036</v>
      </c>
      <c r="P82" s="442">
        <v>100.99470290423201</v>
      </c>
      <c r="Q82" s="442">
        <v>212.38083167795875</v>
      </c>
      <c r="R82" s="442">
        <v>117.014446603886</v>
      </c>
      <c r="S82" s="442">
        <v>108.57542233204764</v>
      </c>
      <c r="T82" s="442">
        <v>80.83886751629683</v>
      </c>
      <c r="U82" s="442">
        <v>126.38170493303151</v>
      </c>
      <c r="V82" s="442">
        <v>80.034457796344597</v>
      </c>
      <c r="W82" s="442">
        <v>16.938467219829572</v>
      </c>
    </row>
    <row r="83" spans="2:23" customFormat="1" ht="12.75">
      <c r="B83" s="171" t="s">
        <v>11</v>
      </c>
      <c r="C83" s="442">
        <v>3.2876219721672046</v>
      </c>
      <c r="D83" s="442">
        <v>5.1429822615888986E-2</v>
      </c>
      <c r="E83" s="442">
        <v>5.0213120415591221E-2</v>
      </c>
      <c r="F83" s="442">
        <v>0.21779411821292838</v>
      </c>
      <c r="G83" s="442">
        <v>1.0282450386005473</v>
      </c>
      <c r="H83" s="442">
        <v>0</v>
      </c>
      <c r="I83" s="442">
        <v>6.5448739007308205</v>
      </c>
      <c r="J83" s="442">
        <v>4.084712824067168</v>
      </c>
      <c r="K83" s="442">
        <v>3.3369978849744109</v>
      </c>
      <c r="L83" s="442">
        <v>63.049319951838363</v>
      </c>
      <c r="M83" s="442">
        <v>36.345187628442957</v>
      </c>
      <c r="N83" s="442">
        <v>29.507527715139165</v>
      </c>
      <c r="O83" s="442">
        <v>51.797895362018473</v>
      </c>
      <c r="P83" s="442">
        <v>42.225530471958756</v>
      </c>
      <c r="Q83" s="442">
        <v>28.165590312649325</v>
      </c>
      <c r="R83" s="442">
        <v>18.842267212984829</v>
      </c>
      <c r="S83" s="442">
        <v>20.237689513203094</v>
      </c>
      <c r="T83" s="442">
        <v>5.2064325908179647</v>
      </c>
      <c r="U83" s="442">
        <v>5.6088852894877661</v>
      </c>
      <c r="V83" s="442">
        <v>1.4467561680138574</v>
      </c>
      <c r="W83" s="442">
        <v>0.23381669234923019</v>
      </c>
    </row>
    <row r="84" spans="2:23" customFormat="1" ht="12.75">
      <c r="B84" s="171" t="s">
        <v>12</v>
      </c>
      <c r="C84" s="442">
        <v>0.29187634641890425</v>
      </c>
      <c r="D84" s="442">
        <v>0.24317667994505779</v>
      </c>
      <c r="E84" s="442">
        <v>0.24304963080303729</v>
      </c>
      <c r="F84" s="442">
        <v>0.53141559021823592</v>
      </c>
      <c r="G84" s="442">
        <v>0.4517708555119741</v>
      </c>
      <c r="H84" s="442">
        <v>2.7288296312047997</v>
      </c>
      <c r="I84" s="442">
        <v>11.196360976985241</v>
      </c>
      <c r="J84" s="442">
        <v>4.3863737993619676</v>
      </c>
      <c r="K84" s="442">
        <v>0</v>
      </c>
      <c r="L84" s="442">
        <v>23.226569586950422</v>
      </c>
      <c r="M84" s="442">
        <v>69.720626986045232</v>
      </c>
      <c r="N84" s="442">
        <v>43.333470523261028</v>
      </c>
      <c r="O84" s="442">
        <v>45.630893776169557</v>
      </c>
      <c r="P84" s="442">
        <v>51.0556419453209</v>
      </c>
      <c r="Q84" s="442">
        <v>34.261692619449057</v>
      </c>
      <c r="R84" s="442">
        <v>25.066542759553741</v>
      </c>
      <c r="S84" s="442">
        <v>7.2443908882875521</v>
      </c>
      <c r="T84" s="442">
        <v>9.8846377348791457</v>
      </c>
      <c r="U84" s="442">
        <v>1.3550241950458892</v>
      </c>
      <c r="V84" s="442">
        <v>2.7337989760811197</v>
      </c>
      <c r="W84" s="442">
        <v>2.9971551621952668</v>
      </c>
    </row>
    <row r="85" spans="2:23" customFormat="1" ht="12.75">
      <c r="B85" s="171" t="s">
        <v>604</v>
      </c>
      <c r="C85" s="442">
        <v>0</v>
      </c>
      <c r="D85" s="442">
        <v>0</v>
      </c>
      <c r="E85" s="442">
        <v>0</v>
      </c>
      <c r="F85" s="442">
        <v>0</v>
      </c>
      <c r="G85" s="442">
        <v>0</v>
      </c>
      <c r="H85" s="442">
        <v>0</v>
      </c>
      <c r="I85" s="442">
        <v>0</v>
      </c>
      <c r="J85" s="442">
        <v>0</v>
      </c>
      <c r="K85" s="442">
        <v>0</v>
      </c>
      <c r="L85" s="442">
        <v>0</v>
      </c>
      <c r="M85" s="442">
        <v>0</v>
      </c>
      <c r="N85" s="442">
        <v>0</v>
      </c>
      <c r="O85" s="442">
        <v>0</v>
      </c>
      <c r="P85" s="442">
        <v>0</v>
      </c>
      <c r="Q85" s="442">
        <v>0</v>
      </c>
      <c r="R85" s="442">
        <v>0</v>
      </c>
      <c r="S85" s="442">
        <v>0</v>
      </c>
      <c r="T85" s="442">
        <v>0</v>
      </c>
      <c r="U85" s="442">
        <v>28.863595441281607</v>
      </c>
      <c r="V85" s="442">
        <v>25.330321760967564</v>
      </c>
      <c r="W85" s="442">
        <v>0.5658909215430612</v>
      </c>
    </row>
    <row r="86" spans="2:23" customFormat="1" ht="12.75">
      <c r="B86" s="171" t="s">
        <v>13</v>
      </c>
      <c r="C86" s="442">
        <v>3.0739178386170787</v>
      </c>
      <c r="D86" s="442">
        <v>3.7966858272798887</v>
      </c>
      <c r="E86" s="442">
        <v>0.95048033955474975</v>
      </c>
      <c r="F86" s="442">
        <v>0.79674432956955699</v>
      </c>
      <c r="G86" s="442">
        <v>4.0332568501663504</v>
      </c>
      <c r="H86" s="442">
        <v>1.8561899937614663</v>
      </c>
      <c r="I86" s="442">
        <v>4.9382831407414152</v>
      </c>
      <c r="J86" s="442">
        <v>11.169839539921719</v>
      </c>
      <c r="K86" s="442">
        <v>62.446741168450068</v>
      </c>
      <c r="L86" s="442">
        <v>95.988244455818844</v>
      </c>
      <c r="M86" s="442">
        <v>83.458117184810206</v>
      </c>
      <c r="N86" s="442">
        <v>82.677624070942358</v>
      </c>
      <c r="O86" s="442">
        <v>80.017554955419698</v>
      </c>
      <c r="P86" s="442">
        <v>81.676945418214785</v>
      </c>
      <c r="Q86" s="442">
        <v>106.75947388083432</v>
      </c>
      <c r="R86" s="442">
        <v>62.791558270748226</v>
      </c>
      <c r="S86" s="442">
        <v>52.620248932604646</v>
      </c>
      <c r="T86" s="442">
        <v>57.257732003483142</v>
      </c>
      <c r="U86" s="442">
        <v>84.810824197010277</v>
      </c>
      <c r="V86" s="442">
        <v>53.546239781268504</v>
      </c>
      <c r="W86" s="442">
        <v>37.284205752894223</v>
      </c>
    </row>
    <row r="87" spans="2:23" customFormat="1" ht="12.75">
      <c r="B87" s="171" t="s">
        <v>14</v>
      </c>
      <c r="C87" s="442">
        <v>12.167543772320478</v>
      </c>
      <c r="D87" s="442">
        <v>0.15015152025013045</v>
      </c>
      <c r="E87" s="442">
        <v>0.23043084916707854</v>
      </c>
      <c r="F87" s="442">
        <v>0.68809425702020943</v>
      </c>
      <c r="G87" s="442">
        <v>0.53834707189114217</v>
      </c>
      <c r="H87" s="442">
        <v>8.5643354674240904E-2</v>
      </c>
      <c r="I87" s="442">
        <v>4.7367868079480289</v>
      </c>
      <c r="J87" s="442">
        <v>21.176041082763348</v>
      </c>
      <c r="K87" s="442">
        <v>35.78710551848696</v>
      </c>
      <c r="L87" s="442">
        <v>15.775498517091153</v>
      </c>
      <c r="M87" s="442">
        <v>20.386369711280775</v>
      </c>
      <c r="N87" s="442">
        <v>4.6650330694622086</v>
      </c>
      <c r="O87" s="442">
        <v>2.7345213737162606</v>
      </c>
      <c r="P87" s="442">
        <v>11.472966216631463</v>
      </c>
      <c r="Q87" s="442">
        <v>33.481499763444049</v>
      </c>
      <c r="R87" s="442">
        <v>8.4852559349277978</v>
      </c>
      <c r="S87" s="442">
        <v>57.283409922943434</v>
      </c>
      <c r="T87" s="442">
        <v>13.442686515826994</v>
      </c>
      <c r="U87" s="442">
        <v>20.200583417160825</v>
      </c>
      <c r="V87" s="442">
        <v>17.920254500356247</v>
      </c>
      <c r="W87" s="442">
        <v>5.3786812649123492</v>
      </c>
    </row>
    <row r="88" spans="2:23" customFormat="1" ht="12.75">
      <c r="B88" s="171" t="s">
        <v>15</v>
      </c>
      <c r="C88" s="442">
        <v>0</v>
      </c>
      <c r="D88" s="442">
        <v>0</v>
      </c>
      <c r="E88" s="442">
        <v>0</v>
      </c>
      <c r="F88" s="442">
        <v>0</v>
      </c>
      <c r="G88" s="442">
        <v>0</v>
      </c>
      <c r="H88" s="442">
        <v>0</v>
      </c>
      <c r="I88" s="442">
        <v>0</v>
      </c>
      <c r="J88" s="442">
        <v>0.26867876621257636</v>
      </c>
      <c r="K88" s="442">
        <v>4.9291551002871206</v>
      </c>
      <c r="L88" s="442">
        <v>5.4377083582526149</v>
      </c>
      <c r="M88" s="442">
        <v>12.324216261284825</v>
      </c>
      <c r="N88" s="442">
        <v>8.0772736787243158</v>
      </c>
      <c r="O88" s="442">
        <v>2.818956895274241</v>
      </c>
      <c r="P88" s="442">
        <v>6.490444583525055</v>
      </c>
      <c r="Q88" s="442">
        <v>6.0236294304651459</v>
      </c>
      <c r="R88" s="442">
        <v>5.4957150676181739</v>
      </c>
      <c r="S88" s="442">
        <v>0</v>
      </c>
      <c r="T88" s="442">
        <v>6.8749471075494375</v>
      </c>
      <c r="U88" s="442">
        <v>8.3815174456323938</v>
      </c>
      <c r="V88" s="442">
        <v>8.3172473218987601</v>
      </c>
      <c r="W88" s="442">
        <v>3.5921173890710811</v>
      </c>
    </row>
    <row r="89" spans="2:23" customFormat="1" ht="12.75">
      <c r="B89" s="171" t="s">
        <v>16</v>
      </c>
      <c r="C89" s="442">
        <v>3.6984230923757591</v>
      </c>
      <c r="D89" s="442">
        <v>2.3604850726222812</v>
      </c>
      <c r="E89" s="442">
        <v>0.7028278983906725</v>
      </c>
      <c r="F89" s="442">
        <v>1.3135499788605782</v>
      </c>
      <c r="G89" s="442">
        <v>10.011652152468027</v>
      </c>
      <c r="H89" s="442">
        <v>18.062670688972457</v>
      </c>
      <c r="I89" s="442">
        <v>52.591829773248918</v>
      </c>
      <c r="J89" s="442">
        <v>28.204306110522122</v>
      </c>
      <c r="K89" s="442">
        <v>30.971435990210363</v>
      </c>
      <c r="L89" s="442">
        <v>17.86184172746702</v>
      </c>
      <c r="M89" s="442">
        <v>69.586162349339801</v>
      </c>
      <c r="N89" s="442">
        <v>68.70635410171414</v>
      </c>
      <c r="O89" s="442">
        <v>58.516612105642899</v>
      </c>
      <c r="P89" s="442">
        <v>37.807545163061043</v>
      </c>
      <c r="Q89" s="442">
        <v>28.607955181608343</v>
      </c>
      <c r="R89" s="442">
        <v>16.347248665913781</v>
      </c>
      <c r="S89" s="442">
        <v>11.241605261855</v>
      </c>
      <c r="T89" s="442">
        <v>10.274368974584153</v>
      </c>
      <c r="U89" s="442">
        <v>12.686115228605429</v>
      </c>
      <c r="V89" s="442">
        <v>6.9544786849854647</v>
      </c>
      <c r="W89" s="442">
        <v>8.5588999960488366</v>
      </c>
    </row>
    <row r="90" spans="2:23" customFormat="1" ht="12.75">
      <c r="B90" s="171" t="s">
        <v>83</v>
      </c>
      <c r="C90" s="442">
        <v>1.9537734338351358</v>
      </c>
      <c r="D90" s="442">
        <v>7.7611213427534534E-2</v>
      </c>
      <c r="E90" s="442">
        <v>7.4338927954149855E-2</v>
      </c>
      <c r="F90" s="442">
        <v>0.43439446806645998</v>
      </c>
      <c r="G90" s="442">
        <v>8.2677597939733533E-2</v>
      </c>
      <c r="H90" s="442">
        <v>0</v>
      </c>
      <c r="I90" s="442">
        <v>0</v>
      </c>
      <c r="J90" s="442">
        <v>0</v>
      </c>
      <c r="K90" s="442">
        <v>0</v>
      </c>
      <c r="L90" s="442">
        <v>4.1824224790212056E-2</v>
      </c>
      <c r="M90" s="442">
        <v>3.1645663874160874</v>
      </c>
      <c r="N90" s="442">
        <v>3.1055838289360613</v>
      </c>
      <c r="O90" s="442">
        <v>17.870605647230235</v>
      </c>
      <c r="P90" s="442">
        <v>17.883833310818265</v>
      </c>
      <c r="Q90" s="442">
        <v>31.070045291862044</v>
      </c>
      <c r="R90" s="442">
        <v>14.255949657187319</v>
      </c>
      <c r="S90" s="442">
        <v>3.3919429657069147</v>
      </c>
      <c r="T90" s="442">
        <v>3.9219320722539002</v>
      </c>
      <c r="U90" s="442">
        <v>3.3396322797940945</v>
      </c>
      <c r="V90" s="442">
        <v>1.0576156426865493</v>
      </c>
      <c r="W90" s="442">
        <v>1.7659791641971894</v>
      </c>
    </row>
    <row r="91" spans="2:23" customFormat="1" ht="12.75">
      <c r="B91" s="171" t="s">
        <v>18</v>
      </c>
      <c r="C91" s="442">
        <v>0.23673220036907497</v>
      </c>
      <c r="D91" s="442">
        <v>0.16873752714269047</v>
      </c>
      <c r="E91" s="442">
        <v>6.9750280086528491E-2</v>
      </c>
      <c r="F91" s="442">
        <v>2.7151369438578172E-2</v>
      </c>
      <c r="G91" s="442">
        <v>6.3630436867676735E-2</v>
      </c>
      <c r="H91" s="442">
        <v>1.3663145143337454</v>
      </c>
      <c r="I91" s="442">
        <v>0</v>
      </c>
      <c r="J91" s="442">
        <v>0</v>
      </c>
      <c r="K91" s="442">
        <v>0</v>
      </c>
      <c r="L91" s="442">
        <v>29.170726040973065</v>
      </c>
      <c r="M91" s="442">
        <v>6.1123836728048193</v>
      </c>
      <c r="N91" s="442">
        <v>0.79574617388599433</v>
      </c>
      <c r="O91" s="442">
        <v>0.17999903784149607</v>
      </c>
      <c r="P91" s="442">
        <v>0.47501447281856191</v>
      </c>
      <c r="Q91" s="442">
        <v>1.5841150894156981</v>
      </c>
      <c r="R91" s="442">
        <v>2.5834098497287692</v>
      </c>
      <c r="S91" s="442">
        <v>0</v>
      </c>
      <c r="T91" s="442">
        <v>3.2490815377293485</v>
      </c>
      <c r="U91" s="442">
        <v>3.6491577649521409</v>
      </c>
      <c r="V91" s="442">
        <v>0.94295711795508419</v>
      </c>
      <c r="W91" s="442">
        <v>1.8790101018083161</v>
      </c>
    </row>
    <row r="92" spans="2:23" customFormat="1" ht="12.75">
      <c r="B92" s="171" t="s">
        <v>19</v>
      </c>
      <c r="C92" s="442">
        <v>24.677263648177686</v>
      </c>
      <c r="D92" s="442">
        <v>23.926432549417392</v>
      </c>
      <c r="E92" s="442">
        <v>31.940274857117821</v>
      </c>
      <c r="F92" s="442">
        <v>29.357288709038606</v>
      </c>
      <c r="G92" s="442">
        <v>30.809135516375029</v>
      </c>
      <c r="H92" s="442">
        <v>29.916315467031424</v>
      </c>
      <c r="I92" s="442">
        <v>72.886499099794747</v>
      </c>
      <c r="J92" s="442">
        <v>0.1440058700825709</v>
      </c>
      <c r="K92" s="442">
        <v>2.160807037490597</v>
      </c>
      <c r="L92" s="442">
        <v>10.503576060806699</v>
      </c>
      <c r="M92" s="442">
        <v>0</v>
      </c>
      <c r="N92" s="442">
        <v>0</v>
      </c>
      <c r="O92" s="442">
        <v>0</v>
      </c>
      <c r="P92" s="442">
        <v>0</v>
      </c>
      <c r="Q92" s="442">
        <v>0</v>
      </c>
      <c r="R92" s="442">
        <v>0</v>
      </c>
      <c r="S92" s="442">
        <v>0</v>
      </c>
      <c r="T92" s="442">
        <v>0</v>
      </c>
      <c r="U92" s="442">
        <v>0</v>
      </c>
      <c r="V92" s="442">
        <v>0</v>
      </c>
      <c r="W92" s="442">
        <v>0</v>
      </c>
    </row>
    <row r="93" spans="2:23" customFormat="1" ht="13.5" thickBot="1">
      <c r="B93" s="33"/>
      <c r="C93" s="152"/>
      <c r="D93" s="152"/>
      <c r="E93" s="153"/>
      <c r="F93" s="153"/>
      <c r="G93" s="153"/>
      <c r="H93" s="153"/>
      <c r="I93" s="153"/>
      <c r="J93" s="153"/>
      <c r="K93" s="153"/>
      <c r="L93" s="153"/>
      <c r="M93" s="153"/>
      <c r="N93" s="153"/>
      <c r="O93" s="153"/>
      <c r="P93" s="154"/>
      <c r="Q93" s="155"/>
      <c r="R93" s="155"/>
      <c r="S93" s="155"/>
      <c r="T93" s="154"/>
      <c r="U93" s="460"/>
      <c r="V93" s="460"/>
      <c r="W93" s="460"/>
    </row>
    <row r="94" spans="2:23" customFormat="1" ht="13.5" thickTop="1">
      <c r="B94" s="160" t="s">
        <v>20</v>
      </c>
      <c r="C94" s="161">
        <f>SUM(C76:C92)</f>
        <v>105.96700916208715</v>
      </c>
      <c r="D94" s="161">
        <f t="shared" ref="D94:U94" si="5">SUM(D76:D92)</f>
        <v>56.273540897205478</v>
      </c>
      <c r="E94" s="161">
        <f t="shared" si="5"/>
        <v>44.4491449222783</v>
      </c>
      <c r="F94" s="161">
        <f t="shared" si="5"/>
        <v>46.595379286842217</v>
      </c>
      <c r="G94" s="161">
        <f t="shared" si="5"/>
        <v>58.258278372159808</v>
      </c>
      <c r="H94" s="161">
        <f t="shared" si="5"/>
        <v>62.503966876317385</v>
      </c>
      <c r="I94" s="161">
        <f t="shared" si="5"/>
        <v>161.08636156034356</v>
      </c>
      <c r="J94" s="161">
        <f t="shared" si="5"/>
        <v>104.77886255502824</v>
      </c>
      <c r="K94" s="161">
        <f t="shared" si="5"/>
        <v>182.42205655475792</v>
      </c>
      <c r="L94" s="161">
        <f t="shared" si="5"/>
        <v>414.69745736324592</v>
      </c>
      <c r="M94" s="161">
        <f t="shared" si="5"/>
        <v>519.82242011852315</v>
      </c>
      <c r="N94" s="161">
        <f t="shared" si="5"/>
        <v>413.41566461553577</v>
      </c>
      <c r="O94" s="161">
        <f t="shared" si="5"/>
        <v>381.14028727268061</v>
      </c>
      <c r="P94" s="161">
        <f t="shared" si="5"/>
        <v>396.55969125039451</v>
      </c>
      <c r="Q94" s="161">
        <f t="shared" si="5"/>
        <v>523.14944428150727</v>
      </c>
      <c r="R94" s="161">
        <f t="shared" si="5"/>
        <v>373.92527580700704</v>
      </c>
      <c r="S94" s="161">
        <f t="shared" si="5"/>
        <v>346.06446940631844</v>
      </c>
      <c r="T94" s="161">
        <f t="shared" si="5"/>
        <v>359.7615795298712</v>
      </c>
      <c r="U94" s="161">
        <f t="shared" si="5"/>
        <v>482.86938269009886</v>
      </c>
      <c r="V94" s="161">
        <f t="shared" ref="V94:W94" si="6">SUM(V76:V92)</f>
        <v>447.58103861581668</v>
      </c>
      <c r="W94" s="162">
        <f t="shared" si="6"/>
        <v>247.69170421327064</v>
      </c>
    </row>
    <row r="95" spans="2:23" customFormat="1" ht="12.75">
      <c r="B95" s="184" t="s">
        <v>834</v>
      </c>
      <c r="C95" s="11"/>
      <c r="D95" s="11"/>
      <c r="E95" s="11"/>
      <c r="F95" s="11"/>
      <c r="G95" s="11"/>
      <c r="H95" s="11"/>
      <c r="I95" s="11"/>
      <c r="J95" s="11"/>
      <c r="K95" s="11"/>
      <c r="L95" s="11"/>
      <c r="M95" s="11"/>
      <c r="N95" s="11"/>
      <c r="O95" s="11"/>
      <c r="P95" s="64"/>
      <c r="Q95" s="64"/>
      <c r="R95" s="115"/>
      <c r="S95" s="64"/>
    </row>
    <row r="96" spans="2:23" customFormat="1" ht="12.75">
      <c r="B96" s="188" t="s">
        <v>71</v>
      </c>
      <c r="C96" s="12"/>
      <c r="D96" s="12"/>
      <c r="E96" s="12"/>
      <c r="F96" s="12"/>
      <c r="G96" s="12"/>
      <c r="H96" s="12"/>
      <c r="I96" s="12"/>
      <c r="J96" s="12"/>
      <c r="K96" s="12"/>
      <c r="L96" s="12"/>
      <c r="M96" s="12"/>
      <c r="N96" s="12"/>
      <c r="O96" s="12"/>
      <c r="P96" s="12"/>
      <c r="Q96" s="12"/>
      <c r="R96" s="12"/>
      <c r="S96" s="127"/>
      <c r="T96" s="12"/>
    </row>
    <row r="97" spans="2:23" customFormat="1" ht="12.75">
      <c r="B97" s="184" t="s">
        <v>72</v>
      </c>
      <c r="C97" s="11"/>
      <c r="D97" s="11"/>
      <c r="E97" s="26"/>
      <c r="F97" s="26"/>
      <c r="G97" s="26"/>
      <c r="H97" s="26"/>
      <c r="I97" s="26"/>
      <c r="J97" s="26"/>
      <c r="K97" s="26"/>
      <c r="L97" s="11"/>
      <c r="M97" s="425"/>
      <c r="N97" s="67"/>
      <c r="P97" s="64"/>
      <c r="Q97" s="64"/>
      <c r="R97" s="115"/>
      <c r="S97" s="64"/>
    </row>
    <row r="98" spans="2:23" customFormat="1" ht="12.75">
      <c r="B98" s="184" t="s">
        <v>73</v>
      </c>
      <c r="C98" s="11"/>
      <c r="D98" s="11"/>
      <c r="E98" s="26"/>
      <c r="F98" s="26"/>
      <c r="G98" s="26"/>
      <c r="H98" s="26"/>
      <c r="I98" s="26"/>
      <c r="J98" s="26"/>
      <c r="K98" s="26"/>
      <c r="L98" s="11"/>
      <c r="M98" s="11"/>
      <c r="N98" s="67"/>
      <c r="P98" s="64"/>
      <c r="Q98" s="64"/>
      <c r="R98" s="115"/>
      <c r="S98" s="64"/>
    </row>
    <row r="99" spans="2:23" customFormat="1" ht="12.75">
      <c r="B99" s="187" t="s">
        <v>74</v>
      </c>
      <c r="C99" s="11"/>
      <c r="D99" s="11"/>
      <c r="E99" s="26"/>
      <c r="F99" s="26"/>
      <c r="G99" s="26"/>
      <c r="H99" s="26"/>
      <c r="I99" s="26"/>
      <c r="J99" s="26"/>
      <c r="K99" s="26"/>
      <c r="L99" s="11"/>
      <c r="M99" s="11"/>
      <c r="N99" s="67"/>
      <c r="P99" s="64"/>
      <c r="Q99" s="64"/>
      <c r="R99" s="115"/>
      <c r="S99" s="64"/>
    </row>
    <row r="100" spans="2:23" customFormat="1" ht="12.75">
      <c r="B100" s="184" t="s">
        <v>477</v>
      </c>
      <c r="C100" s="10"/>
      <c r="D100" s="10"/>
      <c r="E100" s="67"/>
      <c r="F100" s="48"/>
      <c r="G100" s="91"/>
      <c r="H100" s="91"/>
      <c r="I100" s="26"/>
      <c r="J100" s="26"/>
      <c r="K100" s="26"/>
      <c r="L100" s="11"/>
      <c r="M100" s="11"/>
      <c r="N100" s="67"/>
      <c r="P100" s="64"/>
      <c r="Q100" s="64"/>
      <c r="R100" s="115"/>
      <c r="S100" s="64"/>
    </row>
    <row r="101" spans="2:23" customFormat="1" ht="12.75">
      <c r="B101" s="187" t="s">
        <v>672</v>
      </c>
      <c r="C101" s="11"/>
      <c r="D101" s="11"/>
      <c r="E101" s="26"/>
      <c r="F101" s="26"/>
      <c r="G101" s="26"/>
      <c r="H101" s="26"/>
      <c r="I101" s="26"/>
      <c r="J101" s="26"/>
      <c r="K101" s="26"/>
      <c r="L101" s="11"/>
      <c r="M101" s="11"/>
      <c r="N101" s="67"/>
      <c r="P101" s="64"/>
      <c r="Q101" s="64"/>
      <c r="R101" s="115"/>
      <c r="S101" s="64"/>
    </row>
    <row r="102" spans="2:23" customFormat="1" ht="12.75">
      <c r="B102" s="187" t="s">
        <v>598</v>
      </c>
      <c r="C102" s="11"/>
      <c r="D102" s="11"/>
      <c r="E102" s="26"/>
      <c r="F102" s="26"/>
      <c r="G102" s="26"/>
      <c r="H102" s="26"/>
      <c r="I102" s="26"/>
      <c r="J102" s="26"/>
      <c r="K102" s="26"/>
      <c r="L102" s="11"/>
      <c r="M102" s="11"/>
      <c r="N102" s="67"/>
      <c r="P102" s="64"/>
      <c r="Q102" s="64"/>
      <c r="R102" s="115"/>
      <c r="S102" s="64"/>
    </row>
    <row r="103" spans="2:23" customFormat="1" ht="12.75">
      <c r="B103" s="47"/>
      <c r="C103" s="11"/>
      <c r="D103" s="11"/>
      <c r="E103" s="10"/>
      <c r="F103" s="26"/>
      <c r="G103" s="26"/>
      <c r="H103" s="26"/>
      <c r="I103" s="26"/>
      <c r="J103" s="26"/>
      <c r="K103" s="26"/>
      <c r="L103" s="11"/>
      <c r="M103" s="11"/>
      <c r="N103" s="67"/>
      <c r="P103" s="64"/>
      <c r="Q103" s="64"/>
      <c r="R103" s="115"/>
      <c r="S103" s="64"/>
    </row>
    <row r="107" spans="2:23">
      <c r="B107" s="186" t="s">
        <v>59</v>
      </c>
      <c r="C107" s="14"/>
      <c r="D107" s="14"/>
      <c r="E107" s="11"/>
      <c r="F107" s="11"/>
      <c r="G107" s="11"/>
      <c r="H107" s="11"/>
      <c r="I107" s="11"/>
      <c r="J107" s="11"/>
      <c r="K107" s="11"/>
    </row>
    <row r="108" spans="2:23">
      <c r="B108" s="185" t="s">
        <v>247</v>
      </c>
      <c r="C108" s="15"/>
      <c r="D108" s="15"/>
      <c r="E108" s="11"/>
      <c r="F108" s="11"/>
      <c r="G108" s="11"/>
      <c r="H108" s="11"/>
      <c r="I108" s="11"/>
      <c r="J108" s="11"/>
      <c r="K108" s="11"/>
    </row>
    <row r="109" spans="2:23">
      <c r="B109" s="156" t="s">
        <v>75</v>
      </c>
      <c r="C109" s="156"/>
      <c r="D109" s="156"/>
      <c r="E109" s="11"/>
      <c r="F109" s="11"/>
      <c r="G109" s="11"/>
      <c r="H109" s="11"/>
      <c r="I109" s="11"/>
      <c r="J109" s="11"/>
      <c r="K109" s="11"/>
    </row>
    <row r="110" spans="2:23" ht="12.75">
      <c r="B110" s="1" t="s">
        <v>787</v>
      </c>
      <c r="C110" s="15"/>
      <c r="D110" s="15"/>
      <c r="E110" s="11"/>
      <c r="F110" s="11"/>
      <c r="G110" s="11"/>
      <c r="H110" s="11"/>
      <c r="I110" s="11"/>
      <c r="J110" s="11"/>
      <c r="K110" s="11"/>
      <c r="O110" s="106" t="s">
        <v>182</v>
      </c>
    </row>
    <row r="111" spans="2:23">
      <c r="B111" s="2" t="s">
        <v>788</v>
      </c>
      <c r="D111" s="11"/>
      <c r="E111" s="11"/>
      <c r="F111" s="11"/>
      <c r="G111" s="11"/>
      <c r="H111" s="11"/>
      <c r="I111" s="11"/>
      <c r="J111" s="11"/>
      <c r="K111" s="11"/>
    </row>
    <row r="112" spans="2:23">
      <c r="B112" s="147" t="s">
        <v>2</v>
      </c>
      <c r="C112" s="148">
        <v>2001</v>
      </c>
      <c r="D112" s="148">
        <v>2002</v>
      </c>
      <c r="E112" s="149">
        <v>2003</v>
      </c>
      <c r="F112" s="149">
        <v>2004</v>
      </c>
      <c r="G112" s="149">
        <v>2005</v>
      </c>
      <c r="H112" s="149">
        <v>2006</v>
      </c>
      <c r="I112" s="149">
        <v>2007</v>
      </c>
      <c r="J112" s="149">
        <v>2008</v>
      </c>
      <c r="K112" s="149">
        <v>2009</v>
      </c>
      <c r="L112" s="149">
        <v>2010</v>
      </c>
      <c r="M112" s="149">
        <v>2011</v>
      </c>
      <c r="N112" s="149">
        <v>2012</v>
      </c>
      <c r="O112" s="149" t="s">
        <v>239</v>
      </c>
      <c r="P112" s="149">
        <v>2014</v>
      </c>
      <c r="Q112" s="149">
        <v>2015</v>
      </c>
      <c r="R112" s="149">
        <v>2016</v>
      </c>
      <c r="S112" s="149">
        <v>2017</v>
      </c>
      <c r="T112" s="149">
        <v>2018</v>
      </c>
      <c r="U112" s="149">
        <v>2019</v>
      </c>
      <c r="V112" s="149">
        <v>2020</v>
      </c>
      <c r="W112" s="150">
        <v>2021</v>
      </c>
    </row>
    <row r="113" spans="2:23">
      <c r="B113" s="169" t="s">
        <v>3</v>
      </c>
      <c r="C113" s="442">
        <v>0</v>
      </c>
      <c r="D113" s="442">
        <v>0</v>
      </c>
      <c r="E113" s="442">
        <v>0</v>
      </c>
      <c r="F113" s="442">
        <v>0</v>
      </c>
      <c r="G113" s="442">
        <v>0</v>
      </c>
      <c r="H113" s="442">
        <v>0</v>
      </c>
      <c r="I113" s="442">
        <v>0</v>
      </c>
      <c r="J113" s="442">
        <v>0</v>
      </c>
      <c r="K113" s="442">
        <v>0</v>
      </c>
      <c r="L113" s="442">
        <v>7.9572529106173726E-2</v>
      </c>
      <c r="M113" s="442">
        <v>0.39734414090318937</v>
      </c>
      <c r="N113" s="442">
        <v>0.17980249885322624</v>
      </c>
      <c r="O113" s="442">
        <v>1.7114037736136076</v>
      </c>
      <c r="P113" s="442">
        <v>2.230708298085291</v>
      </c>
      <c r="Q113" s="442">
        <v>4.1304011528054225</v>
      </c>
      <c r="R113" s="442">
        <v>10.350591483121363</v>
      </c>
      <c r="S113" s="442">
        <v>8.1618438948171974</v>
      </c>
      <c r="T113" s="442">
        <v>8.2605275586352107</v>
      </c>
      <c r="U113" s="442">
        <v>10.668118600887357</v>
      </c>
      <c r="V113" s="442">
        <v>2.6720305944440805</v>
      </c>
      <c r="W113" s="442">
        <v>11.535917790772718</v>
      </c>
    </row>
    <row r="114" spans="2:23">
      <c r="B114" s="171" t="s">
        <v>5</v>
      </c>
      <c r="C114" s="442">
        <v>0</v>
      </c>
      <c r="D114" s="442">
        <v>0</v>
      </c>
      <c r="E114" s="442">
        <v>0</v>
      </c>
      <c r="F114" s="442">
        <v>0</v>
      </c>
      <c r="G114" s="442">
        <v>0</v>
      </c>
      <c r="H114" s="442">
        <v>0</v>
      </c>
      <c r="I114" s="442">
        <v>0.92180214231511548</v>
      </c>
      <c r="J114" s="442">
        <v>0.13445845245315541</v>
      </c>
      <c r="K114" s="442">
        <v>0.34262486672858494</v>
      </c>
      <c r="L114" s="442">
        <v>0.5262663438244688</v>
      </c>
      <c r="M114" s="442">
        <v>0.48229785296976829</v>
      </c>
      <c r="N114" s="442">
        <v>1.334052132952176</v>
      </c>
      <c r="O114" s="442">
        <v>3.4741079233861192</v>
      </c>
      <c r="P114" s="442">
        <v>3.6048492431257886</v>
      </c>
      <c r="Q114" s="442">
        <v>3.5720407810923773</v>
      </c>
      <c r="R114" s="442">
        <v>4.2643475051319877</v>
      </c>
      <c r="S114" s="442">
        <v>5.9066125603279369</v>
      </c>
      <c r="T114" s="442">
        <v>5.0867594582830735</v>
      </c>
      <c r="U114" s="442">
        <v>4.491924732828867</v>
      </c>
      <c r="V114" s="442">
        <v>3.2068943055753918</v>
      </c>
      <c r="W114" s="442">
        <v>5.0026034783410376</v>
      </c>
    </row>
    <row r="115" spans="2:23">
      <c r="B115" s="171" t="s">
        <v>6</v>
      </c>
      <c r="C115" s="442">
        <v>4.7479603371471925E-2</v>
      </c>
      <c r="D115" s="442">
        <v>0</v>
      </c>
      <c r="E115" s="442">
        <v>0</v>
      </c>
      <c r="F115" s="442">
        <v>0</v>
      </c>
      <c r="G115" s="442">
        <v>0</v>
      </c>
      <c r="H115" s="442">
        <v>5.2588292065793817E-3</v>
      </c>
      <c r="I115" s="442">
        <v>0.18770094071417157</v>
      </c>
      <c r="J115" s="442">
        <v>0.35809984570986847</v>
      </c>
      <c r="K115" s="442">
        <v>1.0021420748078045</v>
      </c>
      <c r="L115" s="442">
        <v>0.13011216795346553</v>
      </c>
      <c r="M115" s="442">
        <v>0.88911122053496816</v>
      </c>
      <c r="N115" s="442">
        <v>0.84420442481579538</v>
      </c>
      <c r="O115" s="442">
        <v>3.4122469803201425</v>
      </c>
      <c r="P115" s="442">
        <v>4.4050166113672393</v>
      </c>
      <c r="Q115" s="442">
        <v>5.5782258772122297</v>
      </c>
      <c r="R115" s="442">
        <v>10.845762785024096</v>
      </c>
      <c r="S115" s="442">
        <v>3.7591437345324934</v>
      </c>
      <c r="T115" s="442">
        <v>8.9128877702109488</v>
      </c>
      <c r="U115" s="442">
        <v>8.3725785839836977</v>
      </c>
      <c r="V115" s="442">
        <v>9.0059069162616989</v>
      </c>
      <c r="W115" s="442">
        <v>10.05492539939679</v>
      </c>
    </row>
    <row r="116" spans="2:23">
      <c r="B116" s="171" t="s">
        <v>7</v>
      </c>
      <c r="C116" s="442">
        <v>0.36409830274008104</v>
      </c>
      <c r="D116" s="442">
        <v>0.16801677057618764</v>
      </c>
      <c r="E116" s="442">
        <v>1.4449283910310801E-2</v>
      </c>
      <c r="F116" s="442">
        <v>0</v>
      </c>
      <c r="G116" s="442">
        <v>0.10945313887869305</v>
      </c>
      <c r="H116" s="442">
        <v>9.1819279820090527E-2</v>
      </c>
      <c r="I116" s="442">
        <v>0.10259520245245686</v>
      </c>
      <c r="J116" s="442">
        <v>0.2878222012048226</v>
      </c>
      <c r="K116" s="442">
        <v>0.96897792763278534</v>
      </c>
      <c r="L116" s="442">
        <v>0.20030142668097578</v>
      </c>
      <c r="M116" s="442">
        <v>0.92551751139441796</v>
      </c>
      <c r="N116" s="442">
        <v>0.37833301485271909</v>
      </c>
      <c r="O116" s="442">
        <v>3.9750128419887982</v>
      </c>
      <c r="P116" s="442">
        <v>3.4840234401233623</v>
      </c>
      <c r="Q116" s="442">
        <v>5.0943516594681277</v>
      </c>
      <c r="R116" s="442">
        <v>8.9632804581249985</v>
      </c>
      <c r="S116" s="442">
        <v>3.922993794437617</v>
      </c>
      <c r="T116" s="442">
        <v>6.0434309367537704</v>
      </c>
      <c r="U116" s="442">
        <v>12.163727949093502</v>
      </c>
      <c r="V116" s="442">
        <v>9.4412486265775204</v>
      </c>
      <c r="W116" s="442">
        <v>15.670018287302279</v>
      </c>
    </row>
    <row r="117" spans="2:23">
      <c r="B117" s="171" t="s">
        <v>8</v>
      </c>
      <c r="C117" s="442">
        <v>0</v>
      </c>
      <c r="D117" s="442">
        <v>0</v>
      </c>
      <c r="E117" s="442">
        <v>4.7532868536124102E-2</v>
      </c>
      <c r="F117" s="442">
        <v>2.6921534725705812E-2</v>
      </c>
      <c r="G117" s="442">
        <v>1.6394526658682043E-3</v>
      </c>
      <c r="H117" s="442">
        <v>0.65650358515113894</v>
      </c>
      <c r="I117" s="442">
        <v>0.68527769970680696</v>
      </c>
      <c r="J117" s="442">
        <v>1.4151804972904698</v>
      </c>
      <c r="K117" s="442">
        <v>2.0917899509932507</v>
      </c>
      <c r="L117" s="442">
        <v>1.1767650574223469</v>
      </c>
      <c r="M117" s="442">
        <v>2.203717759205333</v>
      </c>
      <c r="N117" s="442">
        <v>0.44302484563549177</v>
      </c>
      <c r="O117" s="442">
        <v>5.4361526705264698</v>
      </c>
      <c r="P117" s="442">
        <v>6.3127215675246937</v>
      </c>
      <c r="Q117" s="442">
        <v>9.7779059608170424</v>
      </c>
      <c r="R117" s="442">
        <v>17.196106435547822</v>
      </c>
      <c r="S117" s="442">
        <v>26.194228027418401</v>
      </c>
      <c r="T117" s="442">
        <v>22.665721786727683</v>
      </c>
      <c r="U117" s="442">
        <v>12.115028275653538</v>
      </c>
      <c r="V117" s="442">
        <v>18.123772480942542</v>
      </c>
      <c r="W117" s="442">
        <v>30.627431173363888</v>
      </c>
    </row>
    <row r="118" spans="2:23">
      <c r="B118" s="171" t="s">
        <v>9</v>
      </c>
      <c r="C118" s="442">
        <v>7.0748741677558388E-2</v>
      </c>
      <c r="D118" s="442">
        <v>0.21487326472441917</v>
      </c>
      <c r="E118" s="442">
        <v>7.4048596839068864E-2</v>
      </c>
      <c r="F118" s="442">
        <v>6.8422137058986768E-2</v>
      </c>
      <c r="G118" s="442">
        <v>6.1010591507619345E-2</v>
      </c>
      <c r="H118" s="442">
        <v>0.16186590986601171</v>
      </c>
      <c r="I118" s="442">
        <v>2.057559913894448</v>
      </c>
      <c r="J118" s="442">
        <v>1.2494116665845736</v>
      </c>
      <c r="K118" s="442">
        <v>2.273051628510049</v>
      </c>
      <c r="L118" s="442">
        <v>0.29636179740073393</v>
      </c>
      <c r="M118" s="442">
        <v>1.1536895360587456</v>
      </c>
      <c r="N118" s="442">
        <v>2.5013698364279042</v>
      </c>
      <c r="O118" s="442">
        <v>12.618346718442083</v>
      </c>
      <c r="P118" s="442">
        <v>14.78685775436732</v>
      </c>
      <c r="Q118" s="442">
        <v>22.005216676623814</v>
      </c>
      <c r="R118" s="442">
        <v>31.89455911689884</v>
      </c>
      <c r="S118" s="442">
        <v>22.005667097762604</v>
      </c>
      <c r="T118" s="442">
        <v>33.786401970644583</v>
      </c>
      <c r="U118" s="442">
        <v>28.279541014315985</v>
      </c>
      <c r="V118" s="442">
        <v>27.830040243116837</v>
      </c>
      <c r="W118" s="442">
        <v>31.428812832062377</v>
      </c>
    </row>
    <row r="119" spans="2:23">
      <c r="B119" s="171" t="s">
        <v>10</v>
      </c>
      <c r="C119" s="442">
        <v>2.2321880422897555</v>
      </c>
      <c r="D119" s="442">
        <v>3.7657371988735573</v>
      </c>
      <c r="E119" s="442">
        <v>6.6522081336696335</v>
      </c>
      <c r="F119" s="442">
        <v>7.3951857339630296</v>
      </c>
      <c r="G119" s="442">
        <v>7.891426713428638</v>
      </c>
      <c r="H119" s="442">
        <v>1.523463930797796</v>
      </c>
      <c r="I119" s="442">
        <v>3.4141149985895241</v>
      </c>
      <c r="J119" s="442">
        <v>2.4111129642880695</v>
      </c>
      <c r="K119" s="442">
        <v>7.7139188215957226</v>
      </c>
      <c r="L119" s="442">
        <v>0.99914190138226</v>
      </c>
      <c r="M119" s="442">
        <v>0.2413584037338406</v>
      </c>
      <c r="N119" s="442">
        <v>1.7936000409901252</v>
      </c>
      <c r="O119" s="442">
        <v>42.629372164446089</v>
      </c>
      <c r="P119" s="442">
        <v>54.060284616066824</v>
      </c>
      <c r="Q119" s="442">
        <v>44.441530692124168</v>
      </c>
      <c r="R119" s="442">
        <v>64.695275960837023</v>
      </c>
      <c r="S119" s="442">
        <v>60.826408553687401</v>
      </c>
      <c r="T119" s="442">
        <v>75.138986958932165</v>
      </c>
      <c r="U119" s="442">
        <v>62.356280966074848</v>
      </c>
      <c r="V119" s="442">
        <v>59.081332477061437</v>
      </c>
      <c r="W119" s="442">
        <v>154.65473477945923</v>
      </c>
    </row>
    <row r="120" spans="2:23">
      <c r="B120" s="171" t="s">
        <v>11</v>
      </c>
      <c r="C120" s="442">
        <v>0.28973731528700125</v>
      </c>
      <c r="D120" s="442">
        <v>0.28296829627645204</v>
      </c>
      <c r="E120" s="442">
        <v>6.0498631260838182E-2</v>
      </c>
      <c r="F120" s="442">
        <v>6.7976189108637397E-2</v>
      </c>
      <c r="G120" s="442">
        <v>0.15884001098530684</v>
      </c>
      <c r="H120" s="442">
        <v>0.10489627573818941</v>
      </c>
      <c r="I120" s="442">
        <v>0.45984913494236707</v>
      </c>
      <c r="J120" s="442">
        <v>1.0740152286891267</v>
      </c>
      <c r="K120" s="442">
        <v>0.51622194134271204</v>
      </c>
      <c r="L120" s="442">
        <v>0.14399071045016457</v>
      </c>
      <c r="M120" s="442">
        <v>0.52888730315603927</v>
      </c>
      <c r="N120" s="442">
        <v>3.4166929805764159</v>
      </c>
      <c r="O120" s="442">
        <v>4.9024387361346617</v>
      </c>
      <c r="P120" s="442">
        <v>6.6092459028589641</v>
      </c>
      <c r="Q120" s="442">
        <v>9.692616354322011</v>
      </c>
      <c r="R120" s="442">
        <v>8.6955926001264743</v>
      </c>
      <c r="S120" s="442">
        <v>17.75001576453133</v>
      </c>
      <c r="T120" s="442">
        <v>28.323575618340566</v>
      </c>
      <c r="U120" s="442">
        <v>14.997229398193452</v>
      </c>
      <c r="V120" s="442">
        <v>21.363861218148219</v>
      </c>
      <c r="W120" s="442">
        <v>26.229748364876791</v>
      </c>
    </row>
    <row r="121" spans="2:23">
      <c r="B121" s="171" t="s">
        <v>12</v>
      </c>
      <c r="C121" s="442">
        <v>0</v>
      </c>
      <c r="D121" s="442">
        <v>3.7951308956008852E-2</v>
      </c>
      <c r="E121" s="442">
        <v>0</v>
      </c>
      <c r="F121" s="442">
        <v>6.1746639279141764E-2</v>
      </c>
      <c r="G121" s="442">
        <v>7.8693727961673798E-3</v>
      </c>
      <c r="H121" s="442">
        <v>0</v>
      </c>
      <c r="I121" s="442">
        <v>0.46196666888203664</v>
      </c>
      <c r="J121" s="442">
        <v>0.55898441379491559</v>
      </c>
      <c r="K121" s="442">
        <v>1.3763453907783807</v>
      </c>
      <c r="L121" s="442">
        <v>0.28777285447431955</v>
      </c>
      <c r="M121" s="442">
        <v>1.3034529439249085</v>
      </c>
      <c r="N121" s="442">
        <v>1.0102771798934187</v>
      </c>
      <c r="O121" s="442">
        <v>8.1071843382692723</v>
      </c>
      <c r="P121" s="442">
        <v>9.6668204538053324</v>
      </c>
      <c r="Q121" s="442">
        <v>21.006729927694366</v>
      </c>
      <c r="R121" s="442">
        <v>15.7480814680234</v>
      </c>
      <c r="S121" s="442">
        <v>18.127301526958803</v>
      </c>
      <c r="T121" s="442">
        <v>26.337955056887608</v>
      </c>
      <c r="U121" s="442">
        <v>19.287765211160114</v>
      </c>
      <c r="V121" s="442">
        <v>19.502509067305688</v>
      </c>
      <c r="W121" s="442">
        <v>20.066161719809816</v>
      </c>
    </row>
    <row r="122" spans="2:23">
      <c r="B122" s="171" t="s">
        <v>604</v>
      </c>
      <c r="C122" s="442">
        <v>0</v>
      </c>
      <c r="D122" s="442">
        <v>0</v>
      </c>
      <c r="E122" s="442">
        <v>0</v>
      </c>
      <c r="F122" s="442">
        <v>0</v>
      </c>
      <c r="G122" s="442">
        <v>0</v>
      </c>
      <c r="H122" s="442">
        <v>0</v>
      </c>
      <c r="I122" s="442">
        <v>0</v>
      </c>
      <c r="J122" s="442">
        <v>0</v>
      </c>
      <c r="K122" s="442">
        <v>0</v>
      </c>
      <c r="L122" s="442">
        <v>0</v>
      </c>
      <c r="M122" s="442">
        <v>0</v>
      </c>
      <c r="N122" s="442">
        <v>0</v>
      </c>
      <c r="O122" s="442">
        <v>0</v>
      </c>
      <c r="P122" s="442">
        <v>0</v>
      </c>
      <c r="Q122" s="442">
        <v>0</v>
      </c>
      <c r="R122" s="442">
        <v>0</v>
      </c>
      <c r="S122" s="442">
        <v>0</v>
      </c>
      <c r="T122" s="442">
        <v>0</v>
      </c>
      <c r="U122" s="442">
        <v>7.4668374307355831</v>
      </c>
      <c r="V122" s="442">
        <v>7.9288077729194173</v>
      </c>
      <c r="W122" s="442">
        <v>11.763453218222766</v>
      </c>
    </row>
    <row r="123" spans="2:23">
      <c r="B123" s="171" t="s">
        <v>583</v>
      </c>
      <c r="C123" s="442">
        <v>6.2575270304132846E-2</v>
      </c>
      <c r="D123" s="442">
        <v>0.11532105064045108</v>
      </c>
      <c r="E123" s="442">
        <v>0</v>
      </c>
      <c r="F123" s="442">
        <v>7.8428522991056571E-2</v>
      </c>
      <c r="G123" s="442">
        <v>2.2771997528909352E-2</v>
      </c>
      <c r="H123" s="442">
        <v>4.4858483434801984E-2</v>
      </c>
      <c r="I123" s="442">
        <v>1.8702660861570648</v>
      </c>
      <c r="J123" s="442">
        <v>1.6139849967853461</v>
      </c>
      <c r="K123" s="442">
        <v>3.8200128866941361</v>
      </c>
      <c r="L123" s="442">
        <v>1.4483607011303301</v>
      </c>
      <c r="M123" s="442">
        <v>0.45191296425634186</v>
      </c>
      <c r="N123" s="442">
        <v>1.434442425405605</v>
      </c>
      <c r="O123" s="442">
        <v>20.138955848374305</v>
      </c>
      <c r="P123" s="442">
        <v>23.237086411965823</v>
      </c>
      <c r="Q123" s="442">
        <v>26.499207239357631</v>
      </c>
      <c r="R123" s="442">
        <v>42.824394060821064</v>
      </c>
      <c r="S123" s="442">
        <v>32.145557161421443</v>
      </c>
      <c r="T123" s="442">
        <v>38.377605082651336</v>
      </c>
      <c r="U123" s="442">
        <v>23.537044122362179</v>
      </c>
      <c r="V123" s="442">
        <v>25.490774375346483</v>
      </c>
      <c r="W123" s="442">
        <v>37.269294137790247</v>
      </c>
    </row>
    <row r="124" spans="2:23">
      <c r="B124" s="171" t="s">
        <v>14</v>
      </c>
      <c r="C124" s="442">
        <v>0.68905884086995772</v>
      </c>
      <c r="D124" s="442">
        <v>0.4952182997918228</v>
      </c>
      <c r="E124" s="442">
        <v>1.3981921627497512E-2</v>
      </c>
      <c r="F124" s="442">
        <v>0.74672612138460326</v>
      </c>
      <c r="G124" s="442">
        <v>0.61854581740008308</v>
      </c>
      <c r="H124" s="442">
        <v>0.44178430897775034</v>
      </c>
      <c r="I124" s="442">
        <v>6.4077943165331122E-2</v>
      </c>
      <c r="J124" s="442">
        <v>0.15703788859785606</v>
      </c>
      <c r="K124" s="442">
        <v>3.0764489334480021</v>
      </c>
      <c r="L124" s="442">
        <v>0.27672770906287786</v>
      </c>
      <c r="M124" s="442">
        <v>0.18746503763242517</v>
      </c>
      <c r="N124" s="442">
        <v>0.26236329791788299</v>
      </c>
      <c r="O124" s="442">
        <v>7.498273964506482</v>
      </c>
      <c r="P124" s="442">
        <v>10.126874392648535</v>
      </c>
      <c r="Q124" s="442">
        <v>11.373036067527185</v>
      </c>
      <c r="R124" s="442">
        <v>28.513605453012765</v>
      </c>
      <c r="S124" s="442">
        <v>15.036066107336628</v>
      </c>
      <c r="T124" s="442">
        <v>26.663232157287382</v>
      </c>
      <c r="U124" s="442">
        <v>20.55302393038026</v>
      </c>
      <c r="V124" s="442">
        <v>26.639376506011224</v>
      </c>
      <c r="W124" s="442">
        <v>32.830518897098528</v>
      </c>
    </row>
    <row r="125" spans="2:23">
      <c r="B125" s="171" t="s">
        <v>15</v>
      </c>
      <c r="C125" s="442">
        <v>0</v>
      </c>
      <c r="D125" s="442">
        <v>0</v>
      </c>
      <c r="E125" s="442">
        <v>0</v>
      </c>
      <c r="F125" s="442">
        <v>0</v>
      </c>
      <c r="G125" s="442">
        <v>0</v>
      </c>
      <c r="H125" s="442">
        <v>0</v>
      </c>
      <c r="I125" s="442">
        <v>0</v>
      </c>
      <c r="J125" s="442">
        <v>0.1107466425198807</v>
      </c>
      <c r="K125" s="442">
        <v>0.4493159489451089</v>
      </c>
      <c r="L125" s="442">
        <v>0</v>
      </c>
      <c r="M125" s="442">
        <v>0.38955073223283038</v>
      </c>
      <c r="N125" s="442">
        <v>0</v>
      </c>
      <c r="O125" s="442">
        <v>2.7365592124928666</v>
      </c>
      <c r="P125" s="442">
        <v>4.1605751658264207</v>
      </c>
      <c r="Q125" s="442">
        <v>7.1239914400283002</v>
      </c>
      <c r="R125" s="442">
        <v>10.095220613969881</v>
      </c>
      <c r="S125" s="442">
        <v>13.047949669899971</v>
      </c>
      <c r="T125" s="442">
        <v>10.947267524832599</v>
      </c>
      <c r="U125" s="442">
        <v>7.9738807362467705</v>
      </c>
      <c r="V125" s="442">
        <v>12.340559588125293</v>
      </c>
      <c r="W125" s="442">
        <v>17.916700898231191</v>
      </c>
    </row>
    <row r="126" spans="2:23">
      <c r="B126" s="171" t="s">
        <v>16</v>
      </c>
      <c r="C126" s="442">
        <v>0.37263529460998379</v>
      </c>
      <c r="D126" s="442">
        <v>0.92253547715864148</v>
      </c>
      <c r="E126" s="442">
        <v>0.71054291668044656</v>
      </c>
      <c r="F126" s="442">
        <v>0.21456271075732</v>
      </c>
      <c r="G126" s="442">
        <v>0.11368948456729648</v>
      </c>
      <c r="H126" s="442">
        <v>0.10837575601276281</v>
      </c>
      <c r="I126" s="442">
        <v>0.99745958075311736</v>
      </c>
      <c r="J126" s="442">
        <v>1.8448483104275577</v>
      </c>
      <c r="K126" s="442">
        <v>2.1445744355614913</v>
      </c>
      <c r="L126" s="442">
        <v>0.12061795798649909</v>
      </c>
      <c r="M126" s="442">
        <v>0.23728856003982976</v>
      </c>
      <c r="N126" s="442">
        <v>0.32713407848687909</v>
      </c>
      <c r="O126" s="442">
        <v>6.9575454157874299</v>
      </c>
      <c r="P126" s="442">
        <v>10.946299382060189</v>
      </c>
      <c r="Q126" s="442">
        <v>5.7534612212736231</v>
      </c>
      <c r="R126" s="442">
        <v>20.033461102613419</v>
      </c>
      <c r="S126" s="442">
        <v>11.933423715716982</v>
      </c>
      <c r="T126" s="442">
        <v>19.173304304767669</v>
      </c>
      <c r="U126" s="442">
        <v>17.201837142246838</v>
      </c>
      <c r="V126" s="442">
        <v>14.195410382901873</v>
      </c>
      <c r="W126" s="442">
        <v>19.816257424894964</v>
      </c>
    </row>
    <row r="127" spans="2:23">
      <c r="B127" s="171" t="s">
        <v>83</v>
      </c>
      <c r="C127" s="442">
        <v>1.2436227511064133E-2</v>
      </c>
      <c r="D127" s="442">
        <v>7.9579574000014322E-2</v>
      </c>
      <c r="E127" s="442">
        <v>0</v>
      </c>
      <c r="F127" s="442">
        <v>0</v>
      </c>
      <c r="G127" s="442">
        <v>0</v>
      </c>
      <c r="H127" s="442">
        <v>0</v>
      </c>
      <c r="I127" s="442">
        <v>9.3821781187580569E-2</v>
      </c>
      <c r="J127" s="442">
        <v>2.4907363375288581E-3</v>
      </c>
      <c r="K127" s="442">
        <v>0.38519384302363102</v>
      </c>
      <c r="L127" s="442">
        <v>0.19785853694654484</v>
      </c>
      <c r="M127" s="442">
        <v>2.1856172148771374E-2</v>
      </c>
      <c r="N127" s="442">
        <v>7.3310515778821389E-2</v>
      </c>
      <c r="O127" s="442">
        <v>1.0389301733294525</v>
      </c>
      <c r="P127" s="442">
        <v>2.3240299600085912</v>
      </c>
      <c r="Q127" s="442">
        <v>8.7998949278960499</v>
      </c>
      <c r="R127" s="442">
        <v>4.1805451859784242</v>
      </c>
      <c r="S127" s="442">
        <v>7.6654197378240783</v>
      </c>
      <c r="T127" s="442">
        <v>1.8576540105885611</v>
      </c>
      <c r="U127" s="442">
        <v>3.6364326225324084</v>
      </c>
      <c r="V127" s="442">
        <v>4.3216429575920818</v>
      </c>
      <c r="W127" s="442">
        <v>4.1100799004306774</v>
      </c>
    </row>
    <row r="128" spans="2:23">
      <c r="B128" s="171" t="s">
        <v>18</v>
      </c>
      <c r="C128" s="442">
        <v>4.8818889411124985E-2</v>
      </c>
      <c r="D128" s="442">
        <v>5.2684743947414195E-2</v>
      </c>
      <c r="E128" s="442">
        <v>0</v>
      </c>
      <c r="F128" s="442">
        <v>0</v>
      </c>
      <c r="G128" s="442">
        <v>0</v>
      </c>
      <c r="H128" s="442">
        <v>0.21362241724269998</v>
      </c>
      <c r="I128" s="442">
        <v>0.62679004614220357</v>
      </c>
      <c r="J128" s="442">
        <v>0.18406420035004722</v>
      </c>
      <c r="K128" s="442">
        <v>0.76995738420936388</v>
      </c>
      <c r="L128" s="442">
        <v>1.7242230814044451E-2</v>
      </c>
      <c r="M128" s="442">
        <v>0.22615634052385897</v>
      </c>
      <c r="N128" s="442">
        <v>0.64580925130697109</v>
      </c>
      <c r="O128" s="442">
        <v>1.511156422821581</v>
      </c>
      <c r="P128" s="442">
        <v>1.4791487772019478</v>
      </c>
      <c r="Q128" s="442">
        <v>15.386750719746447</v>
      </c>
      <c r="R128" s="442">
        <v>5.8864276471359274</v>
      </c>
      <c r="S128" s="442">
        <v>5.0074087456599905</v>
      </c>
      <c r="T128" s="442">
        <v>6.2067633916086615</v>
      </c>
      <c r="U128" s="442">
        <v>4.1053014030955586</v>
      </c>
      <c r="V128" s="442">
        <v>4.4416411808107688</v>
      </c>
      <c r="W128" s="442">
        <v>6.4424816428938332</v>
      </c>
    </row>
    <row r="129" spans="2:23">
      <c r="B129" s="171" t="s">
        <v>19</v>
      </c>
      <c r="C129" s="442">
        <v>2.6200873712202428</v>
      </c>
      <c r="D129" s="442">
        <v>2.307207625305459</v>
      </c>
      <c r="E129" s="442">
        <v>2.1865048714149999</v>
      </c>
      <c r="F129" s="442">
        <v>2.2335268789559066</v>
      </c>
      <c r="G129" s="442">
        <v>2.1471682041502649</v>
      </c>
      <c r="H129" s="442">
        <v>1.9543131656026533</v>
      </c>
      <c r="I129" s="442">
        <v>0.76609645635388723</v>
      </c>
      <c r="J129" s="442">
        <v>1.2251628295970609</v>
      </c>
      <c r="K129" s="442">
        <v>2.460594286445227</v>
      </c>
      <c r="L129" s="442">
        <v>2.7461031608052777</v>
      </c>
      <c r="M129" s="442">
        <v>5.3466887522723701</v>
      </c>
      <c r="N129" s="442">
        <v>4.4011216245089475</v>
      </c>
      <c r="O129" s="442">
        <v>408.43686056940481</v>
      </c>
      <c r="P129" s="442">
        <v>394.71804547125606</v>
      </c>
      <c r="Q129" s="442">
        <v>756.18160096266581</v>
      </c>
      <c r="R129" s="442">
        <v>328.23038397492104</v>
      </c>
      <c r="S129" s="442">
        <v>274.4574824673382</v>
      </c>
      <c r="T129" s="442">
        <v>209.31169404836314</v>
      </c>
      <c r="U129" s="442">
        <v>135.61936169025211</v>
      </c>
      <c r="V129" s="442">
        <v>217.95758445415817</v>
      </c>
      <c r="W129" s="442">
        <v>154.36524740210993</v>
      </c>
    </row>
    <row r="130" spans="2:23" ht="12.75" thickBot="1">
      <c r="B130" s="179"/>
      <c r="C130" s="461"/>
      <c r="D130" s="461"/>
      <c r="E130" s="462"/>
      <c r="F130" s="462"/>
      <c r="G130" s="462"/>
      <c r="H130" s="462"/>
      <c r="I130" s="462"/>
      <c r="J130" s="462"/>
      <c r="K130" s="462"/>
      <c r="L130" s="462"/>
      <c r="M130" s="462"/>
      <c r="N130" s="462"/>
      <c r="O130" s="462"/>
      <c r="P130" s="463"/>
      <c r="Q130" s="464"/>
      <c r="R130" s="464"/>
      <c r="S130" s="464"/>
      <c r="T130" s="463"/>
      <c r="U130" s="447"/>
      <c r="V130" s="447"/>
      <c r="W130" s="447"/>
    </row>
    <row r="131" spans="2:23" ht="12.75" thickTop="1">
      <c r="B131" s="160" t="s">
        <v>20</v>
      </c>
      <c r="C131" s="161">
        <f>SUM(C113:C129)</f>
        <v>6.8098638992923739</v>
      </c>
      <c r="D131" s="161">
        <f t="shared" ref="D131:M131" si="7">SUM(D113:D129)</f>
        <v>8.4420936102504278</v>
      </c>
      <c r="E131" s="161">
        <f t="shared" si="7"/>
        <v>9.759767223938919</v>
      </c>
      <c r="F131" s="161">
        <f t="shared" si="7"/>
        <v>10.893496468224388</v>
      </c>
      <c r="G131" s="161">
        <f t="shared" si="7"/>
        <v>11.132414783908848</v>
      </c>
      <c r="H131" s="161">
        <f t="shared" si="7"/>
        <v>5.3067619418504739</v>
      </c>
      <c r="I131" s="161">
        <f t="shared" si="7"/>
        <v>12.70937859525611</v>
      </c>
      <c r="J131" s="161">
        <f t="shared" si="7"/>
        <v>12.62742087463028</v>
      </c>
      <c r="K131" s="161">
        <f t="shared" si="7"/>
        <v>29.391170320716249</v>
      </c>
      <c r="L131" s="161">
        <f t="shared" si="7"/>
        <v>8.6471950854404831</v>
      </c>
      <c r="M131" s="161">
        <f t="shared" si="7"/>
        <v>14.98629523098764</v>
      </c>
      <c r="N131" s="161">
        <f>SUM(N113:N130)</f>
        <v>19.045538148402379</v>
      </c>
      <c r="O131" s="161">
        <f t="shared" ref="O131:U131" si="8">SUM(O113:O129)</f>
        <v>534.58454775384416</v>
      </c>
      <c r="P131" s="161">
        <f t="shared" si="8"/>
        <v>552.15258744829248</v>
      </c>
      <c r="Q131" s="161">
        <f t="shared" si="8"/>
        <v>956.41696166065458</v>
      </c>
      <c r="R131" s="161">
        <f t="shared" si="8"/>
        <v>612.41763585128842</v>
      </c>
      <c r="S131" s="161">
        <f t="shared" si="8"/>
        <v>525.94752255967103</v>
      </c>
      <c r="T131" s="161">
        <f t="shared" si="8"/>
        <v>527.09376763551495</v>
      </c>
      <c r="U131" s="161">
        <f t="shared" si="8"/>
        <v>392.82591381004301</v>
      </c>
      <c r="V131" s="161">
        <f t="shared" ref="V131:W131" si="9">SUM(V113:V129)</f>
        <v>483.54339314729873</v>
      </c>
      <c r="W131" s="162">
        <f t="shared" si="9"/>
        <v>589.78438734705708</v>
      </c>
    </row>
    <row r="132" spans="2:23">
      <c r="B132" s="184" t="s">
        <v>836</v>
      </c>
      <c r="D132" s="11"/>
      <c r="E132" s="11"/>
      <c r="F132" s="11"/>
      <c r="G132" s="11"/>
      <c r="H132" s="11"/>
      <c r="I132" s="11"/>
      <c r="J132" s="11"/>
      <c r="K132" s="11"/>
      <c r="O132" s="121"/>
    </row>
    <row r="133" spans="2:23">
      <c r="B133" s="184" t="s">
        <v>633</v>
      </c>
      <c r="C133" s="12"/>
      <c r="D133" s="12"/>
      <c r="E133" s="12"/>
      <c r="F133" s="12"/>
      <c r="G133" s="12"/>
      <c r="H133" s="12"/>
      <c r="I133" s="12"/>
      <c r="J133" s="12"/>
      <c r="K133" s="12"/>
      <c r="L133" s="12"/>
      <c r="M133" s="12"/>
      <c r="N133" s="12"/>
      <c r="O133" s="12"/>
      <c r="P133" s="12"/>
      <c r="Q133" s="12"/>
      <c r="R133" s="12"/>
      <c r="S133" s="127"/>
      <c r="T133" s="12"/>
    </row>
    <row r="134" spans="2:23">
      <c r="B134" s="187" t="s">
        <v>634</v>
      </c>
      <c r="D134" s="11"/>
      <c r="E134" s="11"/>
      <c r="F134" s="11"/>
      <c r="G134" s="11"/>
      <c r="H134" s="11"/>
      <c r="I134" s="11"/>
      <c r="J134" s="11"/>
      <c r="K134" s="11"/>
    </row>
    <row r="135" spans="2:23">
      <c r="B135" s="184"/>
    </row>
    <row r="138" spans="2:23" customFormat="1" ht="12.75">
      <c r="B138" s="186" t="s">
        <v>161</v>
      </c>
      <c r="C138" s="14"/>
      <c r="D138" s="14"/>
      <c r="E138" s="11"/>
      <c r="F138" s="11"/>
      <c r="G138" s="11"/>
      <c r="H138" s="11"/>
      <c r="I138" s="11"/>
      <c r="J138" s="11"/>
      <c r="K138" s="11"/>
      <c r="L138" s="11"/>
      <c r="M138" s="11"/>
      <c r="N138" s="67"/>
      <c r="P138" s="64"/>
      <c r="Q138" s="64"/>
      <c r="R138" s="115"/>
      <c r="S138" s="64"/>
    </row>
    <row r="139" spans="2:23" customFormat="1" ht="12.75">
      <c r="B139" s="185" t="s">
        <v>77</v>
      </c>
      <c r="C139" s="1"/>
      <c r="D139" s="1"/>
      <c r="E139" s="11"/>
      <c r="F139" s="11"/>
      <c r="G139" s="11"/>
      <c r="H139" s="11"/>
      <c r="I139" s="11"/>
      <c r="J139" s="11"/>
      <c r="K139" s="11"/>
      <c r="L139" s="11"/>
      <c r="M139" s="11"/>
      <c r="N139" s="67"/>
      <c r="P139" s="64"/>
      <c r="Q139" s="64"/>
      <c r="R139" s="115"/>
      <c r="S139" s="64"/>
    </row>
    <row r="140" spans="2:23" customFormat="1" ht="12.75">
      <c r="B140" s="163" t="s">
        <v>512</v>
      </c>
      <c r="C140" s="164"/>
      <c r="D140" s="164"/>
      <c r="E140" s="11"/>
      <c r="F140" s="11"/>
      <c r="G140" s="11"/>
      <c r="H140" s="11"/>
      <c r="I140" s="11"/>
      <c r="J140" s="11"/>
      <c r="K140" s="11"/>
      <c r="L140" s="11"/>
      <c r="M140" s="11"/>
      <c r="N140" s="67"/>
      <c r="P140" s="64"/>
      <c r="Q140" s="64"/>
      <c r="R140" s="115"/>
      <c r="S140" s="64"/>
    </row>
    <row r="141" spans="2:23" customFormat="1" ht="12.75">
      <c r="B141" s="1" t="s">
        <v>787</v>
      </c>
      <c r="C141" s="15"/>
      <c r="D141" s="15"/>
      <c r="E141" s="11"/>
      <c r="F141" s="11"/>
      <c r="G141" s="11"/>
      <c r="H141" s="11"/>
      <c r="I141" s="11"/>
      <c r="J141" s="11"/>
      <c r="K141" s="11"/>
      <c r="L141" s="11"/>
      <c r="M141" s="11"/>
      <c r="N141" s="11"/>
      <c r="O141" s="106" t="s">
        <v>182</v>
      </c>
      <c r="P141" s="64"/>
      <c r="Q141" s="64"/>
      <c r="R141" s="115"/>
      <c r="S141" s="64"/>
    </row>
    <row r="142" spans="2:23" customFormat="1" ht="12.75">
      <c r="B142" s="2" t="s">
        <v>788</v>
      </c>
      <c r="C142" s="11"/>
      <c r="D142" s="11"/>
      <c r="E142" s="11"/>
      <c r="F142" s="11"/>
      <c r="G142" s="11"/>
      <c r="H142" s="11"/>
      <c r="I142" s="11"/>
      <c r="J142" s="11"/>
      <c r="K142" s="11"/>
      <c r="L142" s="11"/>
      <c r="M142" s="11"/>
      <c r="N142" s="67"/>
      <c r="P142" s="64"/>
      <c r="Q142" s="64"/>
      <c r="R142" s="115"/>
      <c r="S142" s="64"/>
    </row>
    <row r="143" spans="2:23" customFormat="1" ht="12.75">
      <c r="B143" s="147" t="s">
        <v>2</v>
      </c>
      <c r="C143" s="148">
        <v>2001</v>
      </c>
      <c r="D143" s="148">
        <v>2002</v>
      </c>
      <c r="E143" s="149">
        <v>2003</v>
      </c>
      <c r="F143" s="149" t="s">
        <v>66</v>
      </c>
      <c r="G143" s="149">
        <v>2005</v>
      </c>
      <c r="H143" s="149">
        <v>2006</v>
      </c>
      <c r="I143" s="149">
        <v>2007</v>
      </c>
      <c r="J143" s="149">
        <v>2008</v>
      </c>
      <c r="K143" s="149">
        <v>2009</v>
      </c>
      <c r="L143" s="149">
        <v>2010</v>
      </c>
      <c r="M143" s="149" t="s">
        <v>455</v>
      </c>
      <c r="N143" s="149">
        <v>2012</v>
      </c>
      <c r="O143" s="149">
        <v>2013</v>
      </c>
      <c r="P143" s="149">
        <v>2014</v>
      </c>
      <c r="Q143" s="149">
        <v>2015</v>
      </c>
      <c r="R143" s="149">
        <v>2016</v>
      </c>
      <c r="S143" s="149">
        <v>2017</v>
      </c>
      <c r="T143" s="149">
        <v>2018</v>
      </c>
      <c r="U143" s="149">
        <v>2019</v>
      </c>
      <c r="V143" s="149">
        <v>2020</v>
      </c>
      <c r="W143" s="150">
        <v>2021</v>
      </c>
    </row>
    <row r="144" spans="2:23" customFormat="1" ht="12.75">
      <c r="B144" s="169" t="s">
        <v>3</v>
      </c>
      <c r="C144" s="442">
        <v>0</v>
      </c>
      <c r="D144" s="442">
        <v>0</v>
      </c>
      <c r="E144" s="442">
        <v>0</v>
      </c>
      <c r="F144" s="442">
        <v>0</v>
      </c>
      <c r="G144" s="442">
        <v>0</v>
      </c>
      <c r="H144" s="442">
        <v>0</v>
      </c>
      <c r="I144" s="442">
        <v>0</v>
      </c>
      <c r="J144" s="442">
        <v>0</v>
      </c>
      <c r="K144" s="442">
        <v>0</v>
      </c>
      <c r="L144" s="442">
        <v>0</v>
      </c>
      <c r="M144" s="442">
        <v>0.18168945062548333</v>
      </c>
      <c r="N144" s="442">
        <v>0</v>
      </c>
      <c r="O144" s="442">
        <v>0</v>
      </c>
      <c r="P144" s="442">
        <v>1.7377659721042669E-3</v>
      </c>
      <c r="Q144" s="442">
        <v>3.5721110751928305E-2</v>
      </c>
      <c r="R144" s="442">
        <v>6.931407675677191E-3</v>
      </c>
      <c r="S144" s="442">
        <v>6.6856374132772825E-3</v>
      </c>
      <c r="T144" s="442">
        <v>1.8209576063778657E-3</v>
      </c>
      <c r="U144" s="442">
        <v>6.78068001601662E-2</v>
      </c>
      <c r="V144" s="442">
        <v>0</v>
      </c>
      <c r="W144" s="442">
        <v>0.13217959223991466</v>
      </c>
    </row>
    <row r="145" spans="2:23" customFormat="1" ht="12.75">
      <c r="B145" s="171" t="s">
        <v>5</v>
      </c>
      <c r="C145" s="442">
        <v>0</v>
      </c>
      <c r="D145" s="442">
        <v>0</v>
      </c>
      <c r="E145" s="442">
        <v>1.1706929497203196</v>
      </c>
      <c r="F145" s="442">
        <v>0.1856069673042513</v>
      </c>
      <c r="G145" s="442">
        <v>0</v>
      </c>
      <c r="H145" s="442">
        <v>6.4745145214259473E-3</v>
      </c>
      <c r="I145" s="442">
        <v>0</v>
      </c>
      <c r="J145" s="442">
        <v>0.31544871966469146</v>
      </c>
      <c r="K145" s="442">
        <v>3.2387131414253325</v>
      </c>
      <c r="L145" s="442">
        <v>0.33785542221780313</v>
      </c>
      <c r="M145" s="442">
        <v>0.17053585588002718</v>
      </c>
      <c r="N145" s="442">
        <v>0</v>
      </c>
      <c r="O145" s="442">
        <v>0</v>
      </c>
      <c r="P145" s="442">
        <v>8.3973029446890272E-3</v>
      </c>
      <c r="Q145" s="442">
        <v>7.2446918054094196</v>
      </c>
      <c r="R145" s="442">
        <v>3.1663933235462939E-2</v>
      </c>
      <c r="S145" s="442">
        <v>0.59512650147786317</v>
      </c>
      <c r="T145" s="442">
        <v>6.6373992450869546</v>
      </c>
      <c r="U145" s="442">
        <v>7.1639191354275127</v>
      </c>
      <c r="V145" s="442">
        <v>0.96801333686505242</v>
      </c>
      <c r="W145" s="442">
        <v>0</v>
      </c>
    </row>
    <row r="146" spans="2:23" customFormat="1" ht="12.75">
      <c r="B146" s="171" t="s">
        <v>6</v>
      </c>
      <c r="C146" s="442">
        <v>0.16695157117160864</v>
      </c>
      <c r="D146" s="442">
        <v>0.43594064552543366</v>
      </c>
      <c r="E146" s="442">
        <v>5.8172441716835693E-2</v>
      </c>
      <c r="F146" s="442">
        <v>5.735233678377618E-2</v>
      </c>
      <c r="G146" s="442">
        <v>0.62363139956960623</v>
      </c>
      <c r="H146" s="442">
        <v>0.46831915460932616</v>
      </c>
      <c r="I146" s="442">
        <v>0.18217622635802713</v>
      </c>
      <c r="J146" s="442">
        <v>7.7570034503996299E-2</v>
      </c>
      <c r="K146" s="442">
        <v>0</v>
      </c>
      <c r="L146" s="442">
        <v>8.2945092590583414E-2</v>
      </c>
      <c r="M146" s="442">
        <v>0</v>
      </c>
      <c r="N146" s="442">
        <v>8.9826016991074109</v>
      </c>
      <c r="O146" s="442">
        <v>2.895007304086298</v>
      </c>
      <c r="P146" s="442">
        <v>6.0132403350711613E-3</v>
      </c>
      <c r="Q146" s="442">
        <v>0.583486767587719</v>
      </c>
      <c r="R146" s="442">
        <v>0.28457408593651867</v>
      </c>
      <c r="S146" s="442">
        <v>7.4409301362470384E-2</v>
      </c>
      <c r="T146" s="442">
        <v>0.45735072267439469</v>
      </c>
      <c r="U146" s="442">
        <v>0.10724048395383388</v>
      </c>
      <c r="V146" s="442">
        <v>0.53074196454840661</v>
      </c>
      <c r="W146" s="442">
        <v>0.3994250121827545</v>
      </c>
    </row>
    <row r="147" spans="2:23" customFormat="1" ht="12.75">
      <c r="B147" s="171" t="s">
        <v>7</v>
      </c>
      <c r="C147" s="442">
        <v>0</v>
      </c>
      <c r="D147" s="442">
        <v>0.17378282310821022</v>
      </c>
      <c r="E147" s="442">
        <v>0.16581447294478691</v>
      </c>
      <c r="F147" s="442">
        <v>0.19457395147512221</v>
      </c>
      <c r="G147" s="442">
        <v>6.6994593738038288E-2</v>
      </c>
      <c r="H147" s="442">
        <v>0.51694047354246275</v>
      </c>
      <c r="I147" s="442">
        <v>1.6483977107131273E-2</v>
      </c>
      <c r="J147" s="442">
        <v>5.8020791737733217E-2</v>
      </c>
      <c r="K147" s="442">
        <v>0.15290692602171194</v>
      </c>
      <c r="L147" s="442">
        <v>7.2969937320406029</v>
      </c>
      <c r="M147" s="442">
        <v>4.5906597105131972</v>
      </c>
      <c r="N147" s="442">
        <v>0.2343080515203223</v>
      </c>
      <c r="O147" s="442">
        <v>2.1809746117267104E-2</v>
      </c>
      <c r="P147" s="442">
        <v>0</v>
      </c>
      <c r="Q147" s="442">
        <v>3.8209774420788103E-3</v>
      </c>
      <c r="R147" s="442">
        <v>1.520511538203166</v>
      </c>
      <c r="S147" s="442">
        <v>3.4072228108476206</v>
      </c>
      <c r="T147" s="442">
        <v>0.14668900301072779</v>
      </c>
      <c r="U147" s="442">
        <v>1.5038035008882318</v>
      </c>
      <c r="V147" s="442">
        <v>1.1985577706173962</v>
      </c>
      <c r="W147" s="442">
        <v>0.96130132232275745</v>
      </c>
    </row>
    <row r="148" spans="2:23" customFormat="1" ht="12.75">
      <c r="B148" s="171" t="s">
        <v>8</v>
      </c>
      <c r="C148" s="442">
        <v>8.5457928924490861E-2</v>
      </c>
      <c r="D148" s="442">
        <v>0.88612080656776548</v>
      </c>
      <c r="E148" s="442">
        <v>0.79581174893038897</v>
      </c>
      <c r="F148" s="442">
        <v>0.19768186565217238</v>
      </c>
      <c r="G148" s="442">
        <v>0.17525748998131102</v>
      </c>
      <c r="H148" s="442">
        <v>8.8778543117792597E-2</v>
      </c>
      <c r="I148" s="442">
        <v>0.67723926764163522</v>
      </c>
      <c r="J148" s="442">
        <v>0</v>
      </c>
      <c r="K148" s="442">
        <v>5.9315087599765429E-3</v>
      </c>
      <c r="L148" s="442">
        <v>3.8810839316892016</v>
      </c>
      <c r="M148" s="442">
        <v>0.19613910575758059</v>
      </c>
      <c r="N148" s="442">
        <v>7.1457058509993274</v>
      </c>
      <c r="O148" s="442">
        <v>7.0823370749051326</v>
      </c>
      <c r="P148" s="442">
        <v>1.913398471944407</v>
      </c>
      <c r="Q148" s="442">
        <v>4.4117615937897332</v>
      </c>
      <c r="R148" s="442">
        <v>12.934192381097134</v>
      </c>
      <c r="S148" s="442">
        <v>5.5599586685294984</v>
      </c>
      <c r="T148" s="442">
        <v>0.15432779974294963</v>
      </c>
      <c r="U148" s="442">
        <v>0.44283438920984014</v>
      </c>
      <c r="V148" s="442">
        <v>0.51627588565120452</v>
      </c>
      <c r="W148" s="442">
        <v>0.13035666363744122</v>
      </c>
    </row>
    <row r="149" spans="2:23" customFormat="1" ht="12.75">
      <c r="B149" s="171" t="s">
        <v>9</v>
      </c>
      <c r="C149" s="442">
        <v>0</v>
      </c>
      <c r="D149" s="442">
        <v>0</v>
      </c>
      <c r="E149" s="442">
        <v>0.60143506738367181</v>
      </c>
      <c r="F149" s="442">
        <v>0.28059731109751324</v>
      </c>
      <c r="G149" s="442">
        <v>0.19600312401520728</v>
      </c>
      <c r="H149" s="442">
        <v>0.10427776917449556</v>
      </c>
      <c r="I149" s="442">
        <v>0.42236468575742853</v>
      </c>
      <c r="J149" s="442">
        <v>0</v>
      </c>
      <c r="K149" s="442">
        <v>0.45963130626356108</v>
      </c>
      <c r="L149" s="442">
        <v>1.190612536834321</v>
      </c>
      <c r="M149" s="442">
        <v>0.8255284629078431</v>
      </c>
      <c r="N149" s="442">
        <v>9.7958928031562742</v>
      </c>
      <c r="O149" s="442">
        <v>15.770791356152765</v>
      </c>
      <c r="P149" s="442">
        <v>3.3754469366682369</v>
      </c>
      <c r="Q149" s="442">
        <v>6.9423217288941839</v>
      </c>
      <c r="R149" s="442">
        <v>11.833251990652622</v>
      </c>
      <c r="S149" s="442">
        <v>3.5836628170808287</v>
      </c>
      <c r="T149" s="442">
        <v>12.337965894483675</v>
      </c>
      <c r="U149" s="442">
        <v>8.1165438301162975</v>
      </c>
      <c r="V149" s="442">
        <v>2.0235553661834462</v>
      </c>
      <c r="W149" s="442">
        <v>2.918205644895755</v>
      </c>
    </row>
    <row r="150" spans="2:23" customFormat="1" ht="12.75">
      <c r="B150" s="171" t="s">
        <v>10</v>
      </c>
      <c r="C150" s="442">
        <v>0.39032917645957166</v>
      </c>
      <c r="D150" s="442">
        <v>2.2358710185355504</v>
      </c>
      <c r="E150" s="442">
        <v>4.0451373983197056</v>
      </c>
      <c r="F150" s="442">
        <v>1.0504441185233062</v>
      </c>
      <c r="G150" s="442">
        <v>2.7067658614963905</v>
      </c>
      <c r="H150" s="442">
        <v>2.3753973090940188</v>
      </c>
      <c r="I150" s="442">
        <v>2.4741813011471212</v>
      </c>
      <c r="J150" s="442">
        <v>2.679094324326138</v>
      </c>
      <c r="K150" s="442">
        <v>3.3838484834244542</v>
      </c>
      <c r="L150" s="442">
        <v>0.12077105461835716</v>
      </c>
      <c r="M150" s="442">
        <v>0.44746264147749176</v>
      </c>
      <c r="N150" s="442">
        <v>0.5646921054761127</v>
      </c>
      <c r="O150" s="442">
        <v>0.3831346452431974</v>
      </c>
      <c r="P150" s="442">
        <v>4.5696787139926878E-2</v>
      </c>
      <c r="Q150" s="442">
        <v>0.10459042486109948</v>
      </c>
      <c r="R150" s="442">
        <v>2.0836446901280081</v>
      </c>
      <c r="S150" s="442">
        <v>0.42813413001258133</v>
      </c>
      <c r="T150" s="442">
        <v>1.4867664642816162E-2</v>
      </c>
      <c r="U150" s="442">
        <v>3.8450199202631858</v>
      </c>
      <c r="V150" s="442">
        <v>3.9542951116425682</v>
      </c>
      <c r="W150" s="442">
        <v>1.6458151197861104</v>
      </c>
    </row>
    <row r="151" spans="2:23" customFormat="1" ht="12.75">
      <c r="B151" s="171" t="s">
        <v>11</v>
      </c>
      <c r="C151" s="442">
        <v>0.47815190187693568</v>
      </c>
      <c r="D151" s="442">
        <v>0.40683232449448725</v>
      </c>
      <c r="E151" s="442">
        <v>0.55812970313299515</v>
      </c>
      <c r="F151" s="442">
        <v>0.16564565097284431</v>
      </c>
      <c r="G151" s="442">
        <v>0.12762155332184449</v>
      </c>
      <c r="H151" s="442">
        <v>0.62828079549844795</v>
      </c>
      <c r="I151" s="442">
        <v>0.28715946063405978</v>
      </c>
      <c r="J151" s="442">
        <v>6.8525624115428098E-4</v>
      </c>
      <c r="K151" s="442">
        <v>0.36018165718647138</v>
      </c>
      <c r="L151" s="442">
        <v>0</v>
      </c>
      <c r="M151" s="442">
        <v>0.3915343535290709</v>
      </c>
      <c r="N151" s="442">
        <v>0.28703675465940526</v>
      </c>
      <c r="O151" s="442">
        <v>2.972051974625975</v>
      </c>
      <c r="P151" s="442">
        <v>1.185638030650267</v>
      </c>
      <c r="Q151" s="442">
        <v>9.7787750825347922E-2</v>
      </c>
      <c r="R151" s="442">
        <v>0.56177708595128195</v>
      </c>
      <c r="S151" s="442">
        <v>2.9065902796100307</v>
      </c>
      <c r="T151" s="442">
        <v>1.5192802776417613</v>
      </c>
      <c r="U151" s="442">
        <v>1.2037692436831491</v>
      </c>
      <c r="V151" s="442">
        <v>6.1184204472388064</v>
      </c>
      <c r="W151" s="442">
        <v>6.3630368643565536</v>
      </c>
    </row>
    <row r="152" spans="2:23" customFormat="1" ht="12.75">
      <c r="B152" s="171" t="s">
        <v>12</v>
      </c>
      <c r="C152" s="442">
        <v>0</v>
      </c>
      <c r="D152" s="442">
        <v>0.2787718100745295</v>
      </c>
      <c r="E152" s="442">
        <v>0.67583064531149595</v>
      </c>
      <c r="F152" s="442">
        <v>0.38463010717632062</v>
      </c>
      <c r="G152" s="442">
        <v>0.34257347124915644</v>
      </c>
      <c r="H152" s="442">
        <v>0.15786542159936121</v>
      </c>
      <c r="I152" s="442">
        <v>0.15777403846746035</v>
      </c>
      <c r="J152" s="442">
        <v>0</v>
      </c>
      <c r="K152" s="442">
        <v>4.9924522629061087E-2</v>
      </c>
      <c r="L152" s="442">
        <v>10.88629323374245</v>
      </c>
      <c r="M152" s="442">
        <v>8.1790862110090519</v>
      </c>
      <c r="N152" s="442">
        <v>2.8122953677833151</v>
      </c>
      <c r="O152" s="442">
        <v>0</v>
      </c>
      <c r="P152" s="442">
        <v>8.9195453166267431E-3</v>
      </c>
      <c r="Q152" s="442">
        <v>0.19886239407206302</v>
      </c>
      <c r="R152" s="442">
        <v>1.0698292136787204</v>
      </c>
      <c r="S152" s="442">
        <v>1.8754622209206926</v>
      </c>
      <c r="T152" s="442">
        <v>0.7213208635493964</v>
      </c>
      <c r="U152" s="442">
        <v>0.3376961622087758</v>
      </c>
      <c r="V152" s="442">
        <v>1.8388530896729987</v>
      </c>
      <c r="W152" s="442">
        <v>3.3293334294783143</v>
      </c>
    </row>
    <row r="153" spans="2:23" customFormat="1" ht="12.75">
      <c r="B153" s="171" t="s">
        <v>604</v>
      </c>
      <c r="C153" s="442">
        <v>0</v>
      </c>
      <c r="D153" s="442">
        <v>0</v>
      </c>
      <c r="E153" s="442">
        <v>0</v>
      </c>
      <c r="F153" s="442">
        <v>0</v>
      </c>
      <c r="G153" s="442">
        <v>0</v>
      </c>
      <c r="H153" s="442">
        <v>0</v>
      </c>
      <c r="I153" s="442">
        <v>0</v>
      </c>
      <c r="J153" s="442">
        <v>0</v>
      </c>
      <c r="K153" s="442">
        <v>0</v>
      </c>
      <c r="L153" s="442">
        <v>0</v>
      </c>
      <c r="M153" s="442">
        <v>0</v>
      </c>
      <c r="N153" s="442">
        <v>0</v>
      </c>
      <c r="O153" s="442">
        <v>0</v>
      </c>
      <c r="P153" s="442">
        <v>0</v>
      </c>
      <c r="Q153" s="442">
        <v>0</v>
      </c>
      <c r="R153" s="442">
        <v>0</v>
      </c>
      <c r="S153" s="442">
        <v>0</v>
      </c>
      <c r="T153" s="442">
        <v>0</v>
      </c>
      <c r="U153" s="442">
        <v>1.6969582849634197E-2</v>
      </c>
      <c r="V153" s="442">
        <v>1.2886445393366364</v>
      </c>
      <c r="W153" s="442">
        <v>0</v>
      </c>
    </row>
    <row r="154" spans="2:23" customFormat="1" ht="12.75">
      <c r="B154" s="171" t="s">
        <v>13</v>
      </c>
      <c r="C154" s="442">
        <v>0</v>
      </c>
      <c r="D154" s="442">
        <v>0.46923447676998004</v>
      </c>
      <c r="E154" s="442">
        <v>0.42163159156467811</v>
      </c>
      <c r="F154" s="442">
        <v>0.10378580952169079</v>
      </c>
      <c r="G154" s="442">
        <v>0.30207243259154837</v>
      </c>
      <c r="H154" s="442">
        <v>0.16063803722971307</v>
      </c>
      <c r="I154" s="442">
        <v>5.0274354180542924E-4</v>
      </c>
      <c r="J154" s="442">
        <v>0</v>
      </c>
      <c r="K154" s="442">
        <v>0.11304813809795776</v>
      </c>
      <c r="L154" s="442">
        <v>0.74851383986353415</v>
      </c>
      <c r="M154" s="442">
        <v>0.11964570952130357</v>
      </c>
      <c r="N154" s="442">
        <v>8.4362394237712319</v>
      </c>
      <c r="O154" s="442">
        <v>4.0127120110419918</v>
      </c>
      <c r="P154" s="442">
        <v>24.05406862640341</v>
      </c>
      <c r="Q154" s="442">
        <v>11.036730321406704</v>
      </c>
      <c r="R154" s="442">
        <v>1.4401124635258054</v>
      </c>
      <c r="S154" s="442">
        <v>0.28930175208782066</v>
      </c>
      <c r="T154" s="442">
        <v>2.9317810974774372</v>
      </c>
      <c r="U154" s="442">
        <v>1.2091606392258307</v>
      </c>
      <c r="V154" s="442">
        <v>3.5419667453302419</v>
      </c>
      <c r="W154" s="442">
        <v>0.1146219171045873</v>
      </c>
    </row>
    <row r="155" spans="2:23" customFormat="1" ht="12.75">
      <c r="B155" s="171" t="s">
        <v>14</v>
      </c>
      <c r="C155" s="442">
        <v>0.10336609654042321</v>
      </c>
      <c r="D155" s="442">
        <v>1.0537973215059595</v>
      </c>
      <c r="E155" s="442">
        <v>0.55613987280768407</v>
      </c>
      <c r="F155" s="442">
        <v>0.32303440412652784</v>
      </c>
      <c r="G155" s="442">
        <v>0</v>
      </c>
      <c r="H155" s="442">
        <v>0</v>
      </c>
      <c r="I155" s="442">
        <v>0.48401907717503462</v>
      </c>
      <c r="J155" s="442">
        <v>0</v>
      </c>
      <c r="K155" s="442">
        <v>7.0724029699616109E-2</v>
      </c>
      <c r="L155" s="442">
        <v>0.78667262065621668</v>
      </c>
      <c r="M155" s="442">
        <v>0.51964679144952208</v>
      </c>
      <c r="N155" s="442">
        <v>0</v>
      </c>
      <c r="O155" s="442">
        <v>6.0908944342549981E-2</v>
      </c>
      <c r="P155" s="442">
        <v>2.2943495873389329E-3</v>
      </c>
      <c r="Q155" s="442">
        <v>1.454558129748764</v>
      </c>
      <c r="R155" s="442">
        <v>0.27893370602457468</v>
      </c>
      <c r="S155" s="442">
        <v>1.4420200875080856E-2</v>
      </c>
      <c r="T155" s="442">
        <v>0.31134068987964669</v>
      </c>
      <c r="U155" s="442">
        <v>0.30998077856446421</v>
      </c>
      <c r="V155" s="442">
        <v>4.6322369395227101</v>
      </c>
      <c r="W155" s="442">
        <v>9.2076718426910062</v>
      </c>
    </row>
    <row r="156" spans="2:23" customFormat="1" ht="12.75">
      <c r="B156" s="171" t="s">
        <v>15</v>
      </c>
      <c r="C156" s="442">
        <v>0</v>
      </c>
      <c r="D156" s="442">
        <v>0</v>
      </c>
      <c r="E156" s="442">
        <v>0</v>
      </c>
      <c r="F156" s="442">
        <v>0</v>
      </c>
      <c r="G156" s="442">
        <v>0</v>
      </c>
      <c r="H156" s="442">
        <v>0</v>
      </c>
      <c r="I156" s="442">
        <v>0</v>
      </c>
      <c r="J156" s="442">
        <v>0</v>
      </c>
      <c r="K156" s="442">
        <v>0.1630534909065135</v>
      </c>
      <c r="L156" s="442">
        <v>0</v>
      </c>
      <c r="M156" s="442">
        <v>0.2536064102289467</v>
      </c>
      <c r="N156" s="442">
        <v>0</v>
      </c>
      <c r="O156" s="442">
        <v>0</v>
      </c>
      <c r="P156" s="442">
        <v>1.5937117557256915E-3</v>
      </c>
      <c r="Q156" s="442">
        <v>1.1027019670862046</v>
      </c>
      <c r="R156" s="442">
        <v>6.7769515288507618</v>
      </c>
      <c r="S156" s="442">
        <v>9.8962222858970716E-2</v>
      </c>
      <c r="T156" s="442">
        <v>2.856511094194726</v>
      </c>
      <c r="U156" s="442">
        <v>0.22909958051806995</v>
      </c>
      <c r="V156" s="442">
        <v>2.0244826040652182</v>
      </c>
      <c r="W156" s="442">
        <v>1.1780029343975134</v>
      </c>
    </row>
    <row r="157" spans="2:23" customFormat="1" ht="12.75">
      <c r="B157" s="171" t="s">
        <v>16</v>
      </c>
      <c r="C157" s="442">
        <v>4.8945164952006563E-2</v>
      </c>
      <c r="D157" s="442">
        <v>0.25735765685757006</v>
      </c>
      <c r="E157" s="442">
        <v>0.36062665116412546</v>
      </c>
      <c r="F157" s="442">
        <v>1.1080914670280826</v>
      </c>
      <c r="G157" s="442">
        <v>0.26460438136579639</v>
      </c>
      <c r="H157" s="442">
        <v>0</v>
      </c>
      <c r="I157" s="442">
        <v>0.25019414880207252</v>
      </c>
      <c r="J157" s="442">
        <v>5.4091503291114514E-3</v>
      </c>
      <c r="K157" s="442">
        <v>0.14791209640058539</v>
      </c>
      <c r="L157" s="442">
        <v>8.0153852548881202E-2</v>
      </c>
      <c r="M157" s="442">
        <v>0.86897147931387042</v>
      </c>
      <c r="N157" s="442">
        <v>0.38035558807132497</v>
      </c>
      <c r="O157" s="442">
        <v>0</v>
      </c>
      <c r="P157" s="442">
        <v>2.1422470765419281E-3</v>
      </c>
      <c r="Q157" s="442">
        <v>2.1477745426496169</v>
      </c>
      <c r="R157" s="442">
        <v>1.017047425630931</v>
      </c>
      <c r="S157" s="442">
        <v>1.123221605755049</v>
      </c>
      <c r="T157" s="442">
        <v>0.34172287460644429</v>
      </c>
      <c r="U157" s="442">
        <v>0.13265491309189364</v>
      </c>
      <c r="V157" s="442">
        <v>2.1614713027039492</v>
      </c>
      <c r="W157" s="442">
        <v>1.8242522422853531E-2</v>
      </c>
    </row>
    <row r="158" spans="2:23" customFormat="1" ht="12.75">
      <c r="B158" s="171" t="s">
        <v>83</v>
      </c>
      <c r="C158" s="442">
        <v>3.107908918303473E-2</v>
      </c>
      <c r="D158" s="442">
        <v>0.16319831170266375</v>
      </c>
      <c r="E158" s="442">
        <v>0.58408247232255106</v>
      </c>
      <c r="F158" s="442">
        <v>0.29064486145576918</v>
      </c>
      <c r="G158" s="442">
        <v>0.46460449098039036</v>
      </c>
      <c r="H158" s="442">
        <v>0.29202345614403291</v>
      </c>
      <c r="I158" s="442">
        <v>0.3602922521556039</v>
      </c>
      <c r="J158" s="442">
        <v>0</v>
      </c>
      <c r="K158" s="442">
        <v>4.7547164408629605E-2</v>
      </c>
      <c r="L158" s="442">
        <v>0.31552993946771762</v>
      </c>
      <c r="M158" s="442">
        <v>0.94157672130676218</v>
      </c>
      <c r="N158" s="442">
        <v>0.32421569587961946</v>
      </c>
      <c r="O158" s="442">
        <v>0</v>
      </c>
      <c r="P158" s="442">
        <v>7.9805260762672633E-3</v>
      </c>
      <c r="Q158" s="442">
        <v>1.6910836012308417E-2</v>
      </c>
      <c r="R158" s="442">
        <v>0.27219371719858615</v>
      </c>
      <c r="S158" s="442">
        <v>1.4785649368087546E-2</v>
      </c>
      <c r="T158" s="442">
        <v>0.27206969339593595</v>
      </c>
      <c r="U158" s="442">
        <v>0.33897737556415325</v>
      </c>
      <c r="V158" s="442">
        <v>0.70324800428090017</v>
      </c>
      <c r="W158" s="442">
        <v>0.81788028896176579</v>
      </c>
    </row>
    <row r="159" spans="2:23" customFormat="1" ht="12.75">
      <c r="B159" s="171" t="s">
        <v>18</v>
      </c>
      <c r="C159" s="442">
        <v>0.21043244908183073</v>
      </c>
      <c r="D159" s="442">
        <v>0.37525074742823178</v>
      </c>
      <c r="E159" s="442">
        <v>0.38970225015247945</v>
      </c>
      <c r="F159" s="442">
        <v>1.1247493381580558</v>
      </c>
      <c r="G159" s="442">
        <v>0.88154025624799681</v>
      </c>
      <c r="H159" s="442">
        <v>0.45184494283645554</v>
      </c>
      <c r="I159" s="442">
        <v>0.18861352953462276</v>
      </c>
      <c r="J159" s="442">
        <v>0.14118222557114796</v>
      </c>
      <c r="K159" s="442">
        <v>0.58997710277337834</v>
      </c>
      <c r="L159" s="442">
        <v>5.7137970552868671</v>
      </c>
      <c r="M159" s="442">
        <v>0.27895956992152149</v>
      </c>
      <c r="N159" s="442">
        <v>0.57010883527084211</v>
      </c>
      <c r="O159" s="442">
        <v>0</v>
      </c>
      <c r="P159" s="442">
        <v>1.7343248961058885E-3</v>
      </c>
      <c r="Q159" s="442">
        <v>0.19668440814703264</v>
      </c>
      <c r="R159" s="442">
        <v>0.29586532681428263</v>
      </c>
      <c r="S159" s="442">
        <v>3.8335657190342244E-2</v>
      </c>
      <c r="T159" s="442">
        <v>1.0227368318580772</v>
      </c>
      <c r="U159" s="442">
        <v>0.57749140271570853</v>
      </c>
      <c r="V159" s="442">
        <v>0.64343220064070317</v>
      </c>
      <c r="W159" s="442">
        <v>0.23821483398527532</v>
      </c>
    </row>
    <row r="160" spans="2:23" customFormat="1" ht="12.75">
      <c r="B160" s="171" t="s">
        <v>19</v>
      </c>
      <c r="C160" s="442">
        <v>0</v>
      </c>
      <c r="D160" s="442">
        <v>0</v>
      </c>
      <c r="E160" s="442">
        <v>0</v>
      </c>
      <c r="F160" s="442">
        <v>0.66738855064860381</v>
      </c>
      <c r="G160" s="442">
        <v>0</v>
      </c>
      <c r="H160" s="442">
        <v>0</v>
      </c>
      <c r="I160" s="442">
        <v>0</v>
      </c>
      <c r="J160" s="442">
        <v>0</v>
      </c>
      <c r="K160" s="442">
        <v>0</v>
      </c>
      <c r="L160" s="442">
        <v>0</v>
      </c>
      <c r="M160" s="442">
        <v>6.2443543396473764</v>
      </c>
      <c r="N160" s="442">
        <v>64.426928946586955</v>
      </c>
      <c r="O160" s="442">
        <v>45.228077197655196</v>
      </c>
      <c r="P160" s="442">
        <v>17.393181387762308</v>
      </c>
      <c r="Q160" s="442">
        <v>2.9280418848085916</v>
      </c>
      <c r="R160" s="442">
        <v>7.7877409762925955</v>
      </c>
      <c r="S160" s="442">
        <v>30.742783372976493</v>
      </c>
      <c r="T160" s="442">
        <v>12.963229826283891</v>
      </c>
      <c r="U160" s="442">
        <v>7.1303751701047622</v>
      </c>
      <c r="V160" s="442">
        <v>3.605425849497343</v>
      </c>
      <c r="W160" s="442">
        <v>20.10465234896677</v>
      </c>
    </row>
    <row r="161" spans="2:23" customFormat="1" ht="13.5" thickBot="1">
      <c r="B161" s="179"/>
      <c r="C161" s="461"/>
      <c r="D161" s="461"/>
      <c r="E161" s="462"/>
      <c r="F161" s="462"/>
      <c r="G161" s="462"/>
      <c r="H161" s="462"/>
      <c r="I161" s="462"/>
      <c r="J161" s="462"/>
      <c r="K161" s="462"/>
      <c r="L161" s="462"/>
      <c r="M161" s="462"/>
      <c r="N161" s="462"/>
      <c r="O161" s="462"/>
      <c r="P161" s="463"/>
      <c r="Q161" s="464"/>
      <c r="R161" s="464"/>
      <c r="S161" s="464"/>
      <c r="T161" s="464"/>
      <c r="U161" s="460"/>
      <c r="V161" s="460"/>
      <c r="W161" s="460"/>
    </row>
    <row r="162" spans="2:23" customFormat="1" ht="13.5" thickTop="1">
      <c r="B162" s="160" t="s">
        <v>20</v>
      </c>
      <c r="C162" s="161">
        <f>SUM(C144:C160)</f>
        <v>1.5147133781899023</v>
      </c>
      <c r="D162" s="161">
        <f t="shared" ref="D162:N162" si="10">SUM(D144:D160)</f>
        <v>6.7361579425703813</v>
      </c>
      <c r="E162" s="161">
        <f t="shared" si="10"/>
        <v>10.383207265471718</v>
      </c>
      <c r="F162" s="161">
        <f t="shared" si="10"/>
        <v>6.1342267399240367</v>
      </c>
      <c r="G162" s="161">
        <f t="shared" si="10"/>
        <v>6.151669054557285</v>
      </c>
      <c r="H162" s="161">
        <f t="shared" si="10"/>
        <v>5.2508404173675327</v>
      </c>
      <c r="I162" s="161">
        <f t="shared" si="10"/>
        <v>5.5010007083220023</v>
      </c>
      <c r="J162" s="161">
        <f t="shared" si="10"/>
        <v>3.2774105023739732</v>
      </c>
      <c r="K162" s="161">
        <f t="shared" si="10"/>
        <v>8.7833995679972503</v>
      </c>
      <c r="L162" s="161">
        <f>SUM(L144:L160)</f>
        <v>31.441222311556537</v>
      </c>
      <c r="M162" s="161">
        <f t="shared" si="10"/>
        <v>24.20939681308905</v>
      </c>
      <c r="N162" s="161">
        <f t="shared" si="10"/>
        <v>103.96038112228214</v>
      </c>
      <c r="O162" s="161">
        <f t="shared" ref="O162:U162" si="11">SUM(O144:O160)</f>
        <v>78.426830254170369</v>
      </c>
      <c r="P162" s="161">
        <f t="shared" si="11"/>
        <v>48.00824325452902</v>
      </c>
      <c r="Q162" s="161">
        <f t="shared" si="11"/>
        <v>38.506446643492794</v>
      </c>
      <c r="R162" s="161">
        <f t="shared" si="11"/>
        <v>48.195221470896115</v>
      </c>
      <c r="S162" s="161">
        <f t="shared" si="11"/>
        <v>50.759062828366709</v>
      </c>
      <c r="T162" s="161">
        <f t="shared" si="11"/>
        <v>42.690414536135215</v>
      </c>
      <c r="U162" s="161">
        <f t="shared" si="11"/>
        <v>32.733342908545509</v>
      </c>
      <c r="V162" s="161">
        <f t="shared" ref="V162:W162" si="12">SUM(V144:V160)</f>
        <v>35.749621157797584</v>
      </c>
      <c r="W162" s="162">
        <f t="shared" si="12"/>
        <v>47.558940337429377</v>
      </c>
    </row>
    <row r="163" spans="2:23" customFormat="1" ht="12.75">
      <c r="B163" s="182" t="s">
        <v>835</v>
      </c>
      <c r="C163" s="56"/>
      <c r="D163" s="56"/>
      <c r="E163" s="25"/>
      <c r="F163" s="25"/>
      <c r="G163" s="25"/>
      <c r="H163" s="25"/>
      <c r="I163" s="25"/>
      <c r="J163" s="25"/>
      <c r="K163" s="25"/>
      <c r="L163" s="11"/>
      <c r="M163" s="11"/>
      <c r="N163" s="67"/>
      <c r="P163" s="64"/>
      <c r="Q163" s="64"/>
      <c r="R163" s="115"/>
      <c r="S163" s="64"/>
    </row>
    <row r="164" spans="2:23" customFormat="1" ht="12.75">
      <c r="B164" s="187" t="s">
        <v>467</v>
      </c>
      <c r="C164" s="12"/>
      <c r="D164" s="12"/>
      <c r="E164" s="12"/>
      <c r="F164" s="12"/>
      <c r="G164" s="12"/>
      <c r="H164" s="12"/>
      <c r="I164" s="12"/>
      <c r="J164" s="12"/>
      <c r="K164" s="12"/>
      <c r="L164" s="12"/>
      <c r="M164" s="12"/>
      <c r="N164" s="12"/>
      <c r="O164" s="12"/>
      <c r="P164" s="12"/>
      <c r="Q164" s="12"/>
      <c r="R164" s="12"/>
      <c r="S164" s="127"/>
      <c r="T164" s="12"/>
    </row>
    <row r="165" spans="2:23" customFormat="1" ht="12.75">
      <c r="B165" s="10"/>
      <c r="C165" s="11"/>
      <c r="D165" s="11"/>
      <c r="E165" s="11"/>
      <c r="F165" s="11"/>
      <c r="G165" s="11"/>
      <c r="H165" s="11"/>
      <c r="I165" s="11"/>
      <c r="J165" s="11"/>
      <c r="K165" s="11"/>
      <c r="L165" s="11"/>
      <c r="M165" s="11"/>
      <c r="N165" s="67"/>
      <c r="P165" s="64"/>
      <c r="Q165" s="64"/>
      <c r="R165" s="115"/>
      <c r="S165" s="64"/>
    </row>
    <row r="166" spans="2:23" customFormat="1" ht="12.75">
      <c r="B166" s="10"/>
      <c r="C166" s="11"/>
      <c r="D166" s="11"/>
      <c r="E166" s="11"/>
      <c r="F166" s="11"/>
      <c r="G166" s="11"/>
      <c r="H166" s="11"/>
      <c r="I166" s="11"/>
      <c r="J166" s="11"/>
      <c r="K166" s="11"/>
      <c r="L166" s="11"/>
      <c r="M166" s="11"/>
      <c r="N166" s="67"/>
      <c r="P166" s="64"/>
      <c r="Q166" s="64"/>
      <c r="R166" s="115"/>
      <c r="S166" s="64"/>
    </row>
    <row r="167" spans="2:23" customFormat="1" ht="12.75">
      <c r="B167" s="19"/>
      <c r="C167" s="11"/>
      <c r="D167" s="11"/>
      <c r="E167" s="11"/>
      <c r="F167" s="11"/>
      <c r="G167" s="11"/>
      <c r="H167" s="11"/>
      <c r="I167" s="11"/>
      <c r="J167" s="11"/>
      <c r="K167" s="11"/>
      <c r="L167" s="11"/>
      <c r="M167" s="11"/>
      <c r="N167" s="67"/>
      <c r="P167" s="64"/>
      <c r="Q167" s="64"/>
      <c r="R167" s="115"/>
      <c r="S167" s="64"/>
    </row>
    <row r="168" spans="2:23" customFormat="1" ht="12.75">
      <c r="B168" s="19"/>
      <c r="C168" s="11"/>
      <c r="D168" s="11"/>
      <c r="E168" s="11"/>
      <c r="F168" s="11"/>
      <c r="G168" s="11"/>
      <c r="H168" s="11"/>
      <c r="I168" s="11"/>
      <c r="J168" s="11"/>
      <c r="K168" s="11"/>
      <c r="L168" s="11"/>
      <c r="M168" s="11"/>
      <c r="N168" s="67"/>
      <c r="P168" s="64"/>
      <c r="Q168" s="64"/>
      <c r="R168" s="115"/>
      <c r="S168" s="64"/>
    </row>
    <row r="169" spans="2:23" ht="12.75">
      <c r="B169" s="186" t="s">
        <v>162</v>
      </c>
      <c r="C169" s="67"/>
      <c r="D169" s="67"/>
      <c r="E169" s="67"/>
    </row>
    <row r="170" spans="2:23" ht="12.75">
      <c r="B170" s="185" t="s">
        <v>77</v>
      </c>
      <c r="C170" s="67"/>
      <c r="D170" s="67"/>
      <c r="E170" s="67"/>
    </row>
    <row r="171" spans="2:23" ht="12.75">
      <c r="B171" s="163" t="s">
        <v>211</v>
      </c>
      <c r="C171" s="165"/>
      <c r="D171" s="165"/>
      <c r="E171" s="165"/>
      <c r="F171" s="157"/>
    </row>
    <row r="172" spans="2:23" ht="12.75">
      <c r="B172" s="1" t="s">
        <v>787</v>
      </c>
      <c r="C172" s="67"/>
      <c r="D172" s="67"/>
      <c r="E172" s="67"/>
      <c r="O172" s="106" t="s">
        <v>182</v>
      </c>
    </row>
    <row r="173" spans="2:23" ht="12.75">
      <c r="B173" s="2" t="s">
        <v>788</v>
      </c>
      <c r="C173" s="67"/>
      <c r="D173" s="67"/>
      <c r="E173" s="83"/>
    </row>
    <row r="174" spans="2:23">
      <c r="B174" s="147" t="s">
        <v>2</v>
      </c>
      <c r="C174" s="148" t="s">
        <v>78</v>
      </c>
      <c r="D174" s="148">
        <v>2002</v>
      </c>
      <c r="E174" s="149">
        <v>2003</v>
      </c>
      <c r="F174" s="149">
        <v>2004</v>
      </c>
      <c r="G174" s="149">
        <v>2005</v>
      </c>
      <c r="H174" s="149">
        <v>2006</v>
      </c>
      <c r="I174" s="149">
        <v>2007</v>
      </c>
      <c r="J174" s="149">
        <v>2008</v>
      </c>
      <c r="K174" s="149">
        <v>2009</v>
      </c>
      <c r="L174" s="149">
        <v>2010</v>
      </c>
      <c r="M174" s="149" t="s">
        <v>207</v>
      </c>
      <c r="N174" s="149">
        <v>2012</v>
      </c>
      <c r="O174" s="149">
        <v>2013</v>
      </c>
      <c r="P174" s="149">
        <v>2014</v>
      </c>
      <c r="Q174" s="149">
        <v>2015</v>
      </c>
      <c r="R174" s="149">
        <v>2016</v>
      </c>
      <c r="S174" s="149">
        <v>2017</v>
      </c>
      <c r="T174" s="149">
        <v>2018</v>
      </c>
      <c r="U174" s="149">
        <v>2019</v>
      </c>
      <c r="V174" s="149">
        <v>2020</v>
      </c>
      <c r="W174" s="150">
        <v>2021</v>
      </c>
    </row>
    <row r="175" spans="2:23">
      <c r="B175" s="169" t="s">
        <v>3</v>
      </c>
      <c r="C175" s="442">
        <v>0</v>
      </c>
      <c r="D175" s="442">
        <v>0</v>
      </c>
      <c r="E175" s="442">
        <v>0</v>
      </c>
      <c r="F175" s="442">
        <v>0</v>
      </c>
      <c r="G175" s="442">
        <v>0</v>
      </c>
      <c r="H175" s="442">
        <v>0</v>
      </c>
      <c r="I175" s="442">
        <v>0</v>
      </c>
      <c r="J175" s="442">
        <v>0.13157891824830498</v>
      </c>
      <c r="K175" s="442">
        <v>0.25998314026994579</v>
      </c>
      <c r="L175" s="442">
        <v>5.7471144324460093E-2</v>
      </c>
      <c r="M175" s="442">
        <v>0.15357842676186434</v>
      </c>
      <c r="N175" s="442">
        <v>0.29808806490540624</v>
      </c>
      <c r="O175" s="442">
        <v>4.0584950094060703</v>
      </c>
      <c r="P175" s="442">
        <v>9.2097308210906963</v>
      </c>
      <c r="Q175" s="442">
        <v>4.9455921174405075</v>
      </c>
      <c r="R175" s="442">
        <v>13.234399567737098</v>
      </c>
      <c r="S175" s="442">
        <v>5.3075674580160221</v>
      </c>
      <c r="T175" s="442">
        <v>6.9002064761070958E-2</v>
      </c>
      <c r="U175" s="442">
        <v>0.40081020283208452</v>
      </c>
      <c r="V175" s="442">
        <v>0.6155401979342322</v>
      </c>
      <c r="W175" s="442">
        <v>0.1162762561407668</v>
      </c>
    </row>
    <row r="176" spans="2:23">
      <c r="B176" s="171" t="s">
        <v>5</v>
      </c>
      <c r="C176" s="442">
        <v>1.6055514104622564</v>
      </c>
      <c r="D176" s="442">
        <v>1.4528330356287844</v>
      </c>
      <c r="E176" s="442">
        <v>0.5400406584141082</v>
      </c>
      <c r="F176" s="442">
        <v>0.31277760126849263</v>
      </c>
      <c r="G176" s="442">
        <v>0.17053914520894234</v>
      </c>
      <c r="H176" s="442">
        <v>8.6487326684798554E-2</v>
      </c>
      <c r="I176" s="442">
        <v>0.4271926631398752</v>
      </c>
      <c r="J176" s="442">
        <v>0.32104011899410989</v>
      </c>
      <c r="K176" s="442">
        <v>0.18193684725140077</v>
      </c>
      <c r="L176" s="442">
        <v>0.18870380211978538</v>
      </c>
      <c r="M176" s="442">
        <v>0.14162868594395089</v>
      </c>
      <c r="N176" s="442">
        <v>0.32271080392830725</v>
      </c>
      <c r="O176" s="442">
        <v>0.12761748170106527</v>
      </c>
      <c r="P176" s="442">
        <v>0.20896330071475522</v>
      </c>
      <c r="Q176" s="442">
        <v>4.1131432686769701E-3</v>
      </c>
      <c r="R176" s="442">
        <v>7.0648263509017858E-2</v>
      </c>
      <c r="S176" s="442">
        <v>0.1079685279012064</v>
      </c>
      <c r="T176" s="442">
        <v>9.4267415148589398E-2</v>
      </c>
      <c r="U176" s="442">
        <v>8.7318967808802481E-2</v>
      </c>
      <c r="V176" s="442">
        <v>0.42286409619092363</v>
      </c>
      <c r="W176" s="442">
        <v>0.32550311088282163</v>
      </c>
    </row>
    <row r="177" spans="2:23">
      <c r="B177" s="171" t="s">
        <v>6</v>
      </c>
      <c r="C177" s="442">
        <v>2.2638028458886521</v>
      </c>
      <c r="D177" s="442">
        <v>1.28503212615627</v>
      </c>
      <c r="E177" s="442">
        <v>1.247669642073681</v>
      </c>
      <c r="F177" s="442">
        <v>1.277627156275513</v>
      </c>
      <c r="G177" s="442">
        <v>1.3252318890225725</v>
      </c>
      <c r="H177" s="442">
        <v>0.94242424007803494</v>
      </c>
      <c r="I177" s="442">
        <v>0.42934025239997892</v>
      </c>
      <c r="J177" s="442">
        <v>0.40688182812537277</v>
      </c>
      <c r="K177" s="442">
        <v>0.1676465469883871</v>
      </c>
      <c r="L177" s="442">
        <v>0.30791060854307095</v>
      </c>
      <c r="M177" s="442">
        <v>4.6885005484364937E-2</v>
      </c>
      <c r="N177" s="442">
        <v>0.97052053567203955</v>
      </c>
      <c r="O177" s="442">
        <v>0.24903188207868179</v>
      </c>
      <c r="P177" s="442">
        <v>0.41648528415466646</v>
      </c>
      <c r="Q177" s="442">
        <v>0.28590833449645336</v>
      </c>
      <c r="R177" s="442">
        <v>8.6618921777995156E-2</v>
      </c>
      <c r="S177" s="442">
        <v>2.7755497110654939</v>
      </c>
      <c r="T177" s="442">
        <v>3.609666645998856</v>
      </c>
      <c r="U177" s="442">
        <v>9.1241984455721042E-2</v>
      </c>
      <c r="V177" s="442">
        <v>1.1085029974397864</v>
      </c>
      <c r="W177" s="442">
        <v>1.9323552688766845</v>
      </c>
    </row>
    <row r="178" spans="2:23">
      <c r="B178" s="171" t="s">
        <v>7</v>
      </c>
      <c r="C178" s="442">
        <v>1.4003804422504913</v>
      </c>
      <c r="D178" s="442">
        <v>0.84064728694815372</v>
      </c>
      <c r="E178" s="442">
        <v>0.75524328653285377</v>
      </c>
      <c r="F178" s="442">
        <v>0.71651829330170758</v>
      </c>
      <c r="G178" s="442">
        <v>0.77577588586750723</v>
      </c>
      <c r="H178" s="442">
        <v>0.74504142867025258</v>
      </c>
      <c r="I178" s="442">
        <v>0.37788827611879389</v>
      </c>
      <c r="J178" s="442">
        <v>0.37699542206169717</v>
      </c>
      <c r="K178" s="442">
        <v>0.43048013976463029</v>
      </c>
      <c r="L178" s="442">
        <v>0.27350380462679413</v>
      </c>
      <c r="M178" s="442">
        <v>1.112390153779363</v>
      </c>
      <c r="N178" s="442">
        <v>0.8944552024454453</v>
      </c>
      <c r="O178" s="442">
        <v>0.4198438770851019</v>
      </c>
      <c r="P178" s="442">
        <v>0.34800469661226685</v>
      </c>
      <c r="Q178" s="442">
        <v>1.194596369724208E-2</v>
      </c>
      <c r="R178" s="442">
        <v>0.11312457454642362</v>
      </c>
      <c r="S178" s="442">
        <v>0.25556853650388578</v>
      </c>
      <c r="T178" s="442">
        <v>0.21853325322297762</v>
      </c>
      <c r="U178" s="442">
        <v>0.2243695879896713</v>
      </c>
      <c r="V178" s="442">
        <v>0.40337268735953841</v>
      </c>
      <c r="W178" s="442">
        <v>0.19789709457768645</v>
      </c>
    </row>
    <row r="179" spans="2:23">
      <c r="B179" s="171" t="s">
        <v>8</v>
      </c>
      <c r="C179" s="442">
        <v>4.9450841095264133</v>
      </c>
      <c r="D179" s="442">
        <v>3.3543900845157983</v>
      </c>
      <c r="E179" s="442">
        <v>1.2048989119495557</v>
      </c>
      <c r="F179" s="442">
        <v>1.2435224291803337</v>
      </c>
      <c r="G179" s="442">
        <v>1.3778091360169658</v>
      </c>
      <c r="H179" s="442">
        <v>1.535776172294776</v>
      </c>
      <c r="I179" s="442">
        <v>0.76606913333531101</v>
      </c>
      <c r="J179" s="442">
        <v>0.8625116188528591</v>
      </c>
      <c r="K179" s="442">
        <v>0.78238859034400021</v>
      </c>
      <c r="L179" s="442">
        <v>0.25299107474957877</v>
      </c>
      <c r="M179" s="442">
        <v>0.51630745904831077</v>
      </c>
      <c r="N179" s="442">
        <v>0.88741926892797951</v>
      </c>
      <c r="O179" s="442">
        <v>0.83237699907599016</v>
      </c>
      <c r="P179" s="442">
        <v>0.6209074229431194</v>
      </c>
      <c r="Q179" s="442">
        <v>0.32485815906461818</v>
      </c>
      <c r="R179" s="442">
        <v>0.27650106486250775</v>
      </c>
      <c r="S179" s="442">
        <v>0.61427918049512109</v>
      </c>
      <c r="T179" s="442">
        <v>0.46001395662040379</v>
      </c>
      <c r="U179" s="442">
        <v>0.20092285530243431</v>
      </c>
      <c r="V179" s="442">
        <v>5.1050339853732636</v>
      </c>
      <c r="W179" s="442">
        <v>0.52013515218565198</v>
      </c>
    </row>
    <row r="180" spans="2:23">
      <c r="B180" s="171" t="s">
        <v>9</v>
      </c>
      <c r="C180" s="442">
        <v>7.3626829111457388</v>
      </c>
      <c r="D180" s="442">
        <v>5.0242659718940583</v>
      </c>
      <c r="E180" s="442">
        <v>1.4677760335386114</v>
      </c>
      <c r="F180" s="442">
        <v>1.7410253929589254</v>
      </c>
      <c r="G180" s="442">
        <v>1.7573850539347675</v>
      </c>
      <c r="H180" s="442">
        <v>2.5694225134417485</v>
      </c>
      <c r="I180" s="442">
        <v>1.392681579856768</v>
      </c>
      <c r="J180" s="442">
        <v>1.5451361844427072</v>
      </c>
      <c r="K180" s="442">
        <v>1.1490152656660615</v>
      </c>
      <c r="L180" s="442">
        <v>0.67088719113619411</v>
      </c>
      <c r="M180" s="442">
        <v>2.1180341749653158</v>
      </c>
      <c r="N180" s="442">
        <v>3.3752517358927117</v>
      </c>
      <c r="O180" s="442">
        <v>1.6837110923413248</v>
      </c>
      <c r="P180" s="442">
        <v>4.1523563828876648</v>
      </c>
      <c r="Q180" s="442">
        <v>4.8108905884864681</v>
      </c>
      <c r="R180" s="442">
        <v>8.2597720667211671</v>
      </c>
      <c r="S180" s="442">
        <v>10.648913360292672</v>
      </c>
      <c r="T180" s="442">
        <v>4.2911243010660645</v>
      </c>
      <c r="U180" s="442">
        <v>0.69149034764547468</v>
      </c>
      <c r="V180" s="442">
        <v>8.6647583905866785</v>
      </c>
      <c r="W180" s="442">
        <v>7.6059888010852541</v>
      </c>
    </row>
    <row r="181" spans="2:23">
      <c r="B181" s="171" t="s">
        <v>10</v>
      </c>
      <c r="C181" s="442">
        <v>2.8042889465825827</v>
      </c>
      <c r="D181" s="442">
        <v>7.900776159504618</v>
      </c>
      <c r="E181" s="442">
        <v>6.9197234718532767</v>
      </c>
      <c r="F181" s="442">
        <v>4.4421767230200171</v>
      </c>
      <c r="G181" s="442">
        <v>2.7660583066101805</v>
      </c>
      <c r="H181" s="442">
        <v>3.1257798313906524</v>
      </c>
      <c r="I181" s="442">
        <v>2.1229165743291536</v>
      </c>
      <c r="J181" s="442">
        <v>3.8417068670311694</v>
      </c>
      <c r="K181" s="442">
        <v>3.4689959454474275</v>
      </c>
      <c r="L181" s="442">
        <v>1.6128264219976873</v>
      </c>
      <c r="M181" s="442">
        <v>8.5452779855841428</v>
      </c>
      <c r="N181" s="442">
        <v>8.0725887401373626</v>
      </c>
      <c r="O181" s="442">
        <v>9.827435108987892</v>
      </c>
      <c r="P181" s="442">
        <v>14.955223915932628</v>
      </c>
      <c r="Q181" s="442">
        <v>10.081613157379307</v>
      </c>
      <c r="R181" s="442">
        <v>8.6001182825527867</v>
      </c>
      <c r="S181" s="442">
        <v>8.6429196372208992</v>
      </c>
      <c r="T181" s="442">
        <v>7.7507983631209472</v>
      </c>
      <c r="U181" s="442">
        <v>16.424322339559321</v>
      </c>
      <c r="V181" s="442">
        <v>25.596417646963708</v>
      </c>
      <c r="W181" s="442">
        <v>23.17000988186021</v>
      </c>
    </row>
    <row r="182" spans="2:23">
      <c r="B182" s="171" t="s">
        <v>11</v>
      </c>
      <c r="C182" s="442">
        <v>4.3537395781095425</v>
      </c>
      <c r="D182" s="442">
        <v>0.47481393750052225</v>
      </c>
      <c r="E182" s="442">
        <v>0.44605481146502701</v>
      </c>
      <c r="F182" s="442">
        <v>0.48021047441158321</v>
      </c>
      <c r="G182" s="442">
        <v>0.45746303516786851</v>
      </c>
      <c r="H182" s="442">
        <v>0.37862960921298933</v>
      </c>
      <c r="I182" s="442">
        <v>0.50804967201296258</v>
      </c>
      <c r="J182" s="442">
        <v>0.63956277179731247</v>
      </c>
      <c r="K182" s="442">
        <v>0.45507153319677357</v>
      </c>
      <c r="L182" s="442">
        <v>0.36275914100004936</v>
      </c>
      <c r="M182" s="442">
        <v>2.5609869721999332</v>
      </c>
      <c r="N182" s="442">
        <v>2.4552743157504091</v>
      </c>
      <c r="O182" s="442">
        <v>2.0004027526747628</v>
      </c>
      <c r="P182" s="442">
        <v>2.4453183713453361</v>
      </c>
      <c r="Q182" s="442">
        <v>0.46896658274097935</v>
      </c>
      <c r="R182" s="442">
        <v>0.44931871840865578</v>
      </c>
      <c r="S182" s="442">
        <v>1.0503702772012191</v>
      </c>
      <c r="T182" s="442">
        <v>1.3505415295283234</v>
      </c>
      <c r="U182" s="442">
        <v>0.9214100307367572</v>
      </c>
      <c r="V182" s="442">
        <v>1.1343024662964087</v>
      </c>
      <c r="W182" s="442">
        <v>0.65395197624033619</v>
      </c>
    </row>
    <row r="183" spans="2:23">
      <c r="B183" s="171" t="s">
        <v>12</v>
      </c>
      <c r="C183" s="442">
        <v>4.4938327243887954</v>
      </c>
      <c r="D183" s="442">
        <v>3.6641361336360787</v>
      </c>
      <c r="E183" s="442">
        <v>1.8042910396575969</v>
      </c>
      <c r="F183" s="442">
        <v>0.97995346904846836</v>
      </c>
      <c r="G183" s="442">
        <v>1.2596996870624884</v>
      </c>
      <c r="H183" s="442">
        <v>1.9908873172803931</v>
      </c>
      <c r="I183" s="442">
        <v>1.0798548755720552</v>
      </c>
      <c r="J183" s="442">
        <v>1.2543688393929235</v>
      </c>
      <c r="K183" s="442">
        <v>1.1416787381978097</v>
      </c>
      <c r="L183" s="442">
        <v>1.2147041778301895</v>
      </c>
      <c r="M183" s="442">
        <v>9.8191411480319299</v>
      </c>
      <c r="N183" s="442">
        <v>13.366719379945772</v>
      </c>
      <c r="O183" s="442">
        <v>10.049074424441137</v>
      </c>
      <c r="P183" s="442">
        <v>4.9668103874301011</v>
      </c>
      <c r="Q183" s="442">
        <v>2.3086535400153689</v>
      </c>
      <c r="R183" s="442">
        <v>7.1933596270785021</v>
      </c>
      <c r="S183" s="442">
        <v>11.097056446469894</v>
      </c>
      <c r="T183" s="442">
        <v>3.9143318739681132</v>
      </c>
      <c r="U183" s="442">
        <v>0.60198297599149198</v>
      </c>
      <c r="V183" s="442">
        <v>1.6604131283342443</v>
      </c>
      <c r="W183" s="442">
        <v>0.55184104205355144</v>
      </c>
    </row>
    <row r="184" spans="2:23">
      <c r="B184" s="171" t="s">
        <v>604</v>
      </c>
      <c r="C184" s="442">
        <v>0</v>
      </c>
      <c r="D184" s="442">
        <v>0</v>
      </c>
      <c r="E184" s="442">
        <v>0</v>
      </c>
      <c r="F184" s="442">
        <v>0</v>
      </c>
      <c r="G184" s="442">
        <v>0</v>
      </c>
      <c r="H184" s="442">
        <v>0</v>
      </c>
      <c r="I184" s="442">
        <v>0</v>
      </c>
      <c r="J184" s="442">
        <v>0</v>
      </c>
      <c r="K184" s="442">
        <v>0</v>
      </c>
      <c r="L184" s="442">
        <v>0</v>
      </c>
      <c r="M184" s="442">
        <v>0</v>
      </c>
      <c r="N184" s="442">
        <v>0</v>
      </c>
      <c r="O184" s="442">
        <v>0</v>
      </c>
      <c r="P184" s="442">
        <v>0</v>
      </c>
      <c r="Q184" s="442">
        <v>0</v>
      </c>
      <c r="R184" s="442">
        <v>0</v>
      </c>
      <c r="S184" s="442">
        <v>0</v>
      </c>
      <c r="T184" s="442">
        <v>0</v>
      </c>
      <c r="U184" s="442">
        <v>0.50568387845458829</v>
      </c>
      <c r="V184" s="442">
        <v>5.7629279951248478</v>
      </c>
      <c r="W184" s="442">
        <v>3.7624426607135808</v>
      </c>
    </row>
    <row r="185" spans="2:23">
      <c r="B185" s="171" t="s">
        <v>13</v>
      </c>
      <c r="C185" s="442">
        <v>3.3496883137762694</v>
      </c>
      <c r="D185" s="442">
        <v>6.5537882379312977</v>
      </c>
      <c r="E185" s="442">
        <v>5.5642949579809402</v>
      </c>
      <c r="F185" s="442">
        <v>7.9798166361333402</v>
      </c>
      <c r="G185" s="442">
        <v>10.651389535027121</v>
      </c>
      <c r="H185" s="442">
        <v>13.000764222416043</v>
      </c>
      <c r="I185" s="442">
        <v>5.7132486489251963</v>
      </c>
      <c r="J185" s="442">
        <v>2.8627405669688146</v>
      </c>
      <c r="K185" s="442">
        <v>3.1409965864909379</v>
      </c>
      <c r="L185" s="442">
        <v>2.2546895980420638</v>
      </c>
      <c r="M185" s="442">
        <v>7.5920897522657071</v>
      </c>
      <c r="N185" s="442">
        <v>4.1886224363641444</v>
      </c>
      <c r="O185" s="442">
        <v>2.7870344015626261</v>
      </c>
      <c r="P185" s="442">
        <v>14.83150885876808</v>
      </c>
      <c r="Q185" s="442">
        <v>10.723449646753382</v>
      </c>
      <c r="R185" s="442">
        <v>2.2531367242363722</v>
      </c>
      <c r="S185" s="442">
        <v>3.8645032464477658</v>
      </c>
      <c r="T185" s="442">
        <v>2.7451318276197965</v>
      </c>
      <c r="U185" s="442">
        <v>1.4867642033342463</v>
      </c>
      <c r="V185" s="442">
        <v>4.0771216947435747</v>
      </c>
      <c r="W185" s="442">
        <v>4.3626373819589865</v>
      </c>
    </row>
    <row r="186" spans="2:23">
      <c r="B186" s="171" t="s">
        <v>14</v>
      </c>
      <c r="C186" s="442">
        <v>2.0946624986750959</v>
      </c>
      <c r="D186" s="442">
        <v>1.6710576354543027</v>
      </c>
      <c r="E186" s="442">
        <v>1.6144640591215997</v>
      </c>
      <c r="F186" s="442">
        <v>1.5186928967589801</v>
      </c>
      <c r="G186" s="442">
        <v>1.9799833790956889</v>
      </c>
      <c r="H186" s="442">
        <v>2.6197591978692678</v>
      </c>
      <c r="I186" s="442">
        <v>2.712153863739978</v>
      </c>
      <c r="J186" s="442">
        <v>2.2786859806916695</v>
      </c>
      <c r="K186" s="442">
        <v>1.0653536525308571</v>
      </c>
      <c r="L186" s="442">
        <v>0.68522502352846737</v>
      </c>
      <c r="M186" s="442">
        <v>5.9730815908143837</v>
      </c>
      <c r="N186" s="442">
        <v>4.4444918004457694</v>
      </c>
      <c r="O186" s="442">
        <v>4.7799596092971193</v>
      </c>
      <c r="P186" s="442">
        <v>10.038822330467909</v>
      </c>
      <c r="Q186" s="442">
        <v>11.594809115768577</v>
      </c>
      <c r="R186" s="442">
        <v>13.874504810796964</v>
      </c>
      <c r="S186" s="442">
        <v>6.9204411099299463</v>
      </c>
      <c r="T186" s="442">
        <v>1.8842235903997318</v>
      </c>
      <c r="U186" s="442">
        <v>1.569337280964068</v>
      </c>
      <c r="V186" s="442">
        <v>0.62781815205118574</v>
      </c>
      <c r="W186" s="442">
        <v>0.8010870638903157</v>
      </c>
    </row>
    <row r="187" spans="2:23">
      <c r="B187" s="171" t="s">
        <v>15</v>
      </c>
      <c r="C187" s="442">
        <v>0</v>
      </c>
      <c r="D187" s="442">
        <v>0</v>
      </c>
      <c r="E187" s="442">
        <v>0</v>
      </c>
      <c r="F187" s="442">
        <v>0</v>
      </c>
      <c r="G187" s="442">
        <v>0</v>
      </c>
      <c r="H187" s="442">
        <v>0</v>
      </c>
      <c r="I187" s="442">
        <v>0</v>
      </c>
      <c r="J187" s="442">
        <v>0.54011313730979438</v>
      </c>
      <c r="K187" s="442">
        <v>0.18762111075645241</v>
      </c>
      <c r="L187" s="442">
        <v>0.22673389299003663</v>
      </c>
      <c r="M187" s="442">
        <v>4.7824354650256584</v>
      </c>
      <c r="N187" s="442">
        <v>2.8156076609501519</v>
      </c>
      <c r="O187" s="442">
        <v>4.6736297703700638</v>
      </c>
      <c r="P187" s="442">
        <v>1.8312254745660197</v>
      </c>
      <c r="Q187" s="442">
        <v>0.41052737076377449</v>
      </c>
      <c r="R187" s="442">
        <v>0.33810320369612484</v>
      </c>
      <c r="S187" s="442">
        <v>2.5903811919532034</v>
      </c>
      <c r="T187" s="442">
        <v>5.2067455604041042</v>
      </c>
      <c r="U187" s="442">
        <v>4.8597265709268465</v>
      </c>
      <c r="V187" s="442">
        <v>0.24419353782104902</v>
      </c>
      <c r="W187" s="442">
        <v>0.50599807578331824</v>
      </c>
    </row>
    <row r="188" spans="2:23">
      <c r="B188" s="171" t="s">
        <v>16</v>
      </c>
      <c r="C188" s="442">
        <v>0.22584189160092466</v>
      </c>
      <c r="D188" s="442">
        <v>2.3983961362877744</v>
      </c>
      <c r="E188" s="442">
        <v>0.77605861123481812</v>
      </c>
      <c r="F188" s="442">
        <v>1.33086305044068</v>
      </c>
      <c r="G188" s="442">
        <v>2.7167665227581868</v>
      </c>
      <c r="H188" s="442">
        <v>2.8003570208071507</v>
      </c>
      <c r="I188" s="442">
        <v>1.2082074876364672</v>
      </c>
      <c r="J188" s="442">
        <v>1.8907993583716265</v>
      </c>
      <c r="K188" s="442">
        <v>0.70023897703699034</v>
      </c>
      <c r="L188" s="442">
        <v>1.4474509965062459</v>
      </c>
      <c r="M188" s="442">
        <v>3.1218798125937486</v>
      </c>
      <c r="N188" s="442">
        <v>2.2556495688721587</v>
      </c>
      <c r="O188" s="442">
        <v>4.4178012416521089</v>
      </c>
      <c r="P188" s="442">
        <v>2.4348265949292163</v>
      </c>
      <c r="Q188" s="442">
        <v>0.30951369570603082</v>
      </c>
      <c r="R188" s="442">
        <v>1.1140405293755395</v>
      </c>
      <c r="S188" s="442">
        <v>2.2817595125838537</v>
      </c>
      <c r="T188" s="442">
        <v>1.1947053917150192</v>
      </c>
      <c r="U188" s="442">
        <v>0.44461510326264247</v>
      </c>
      <c r="V188" s="442">
        <v>1.7193832171556771</v>
      </c>
      <c r="W188" s="442">
        <v>3.9469204275159049</v>
      </c>
    </row>
    <row r="189" spans="2:23">
      <c r="B189" s="171" t="s">
        <v>83</v>
      </c>
      <c r="C189" s="442">
        <v>1.5735003822675877</v>
      </c>
      <c r="D189" s="442">
        <v>0.43314542716600135</v>
      </c>
      <c r="E189" s="442">
        <v>0.35812697107574532</v>
      </c>
      <c r="F189" s="442">
        <v>0.10326096308781808</v>
      </c>
      <c r="G189" s="442">
        <v>0.12679854808357863</v>
      </c>
      <c r="H189" s="442">
        <v>0.39922922929739446</v>
      </c>
      <c r="I189" s="442">
        <v>0.30247401254612183</v>
      </c>
      <c r="J189" s="442">
        <v>0.29162027037122024</v>
      </c>
      <c r="K189" s="442">
        <v>0.2502858960888058</v>
      </c>
      <c r="L189" s="442">
        <v>0.10112587232167081</v>
      </c>
      <c r="M189" s="442">
        <v>2.5090495507476205</v>
      </c>
      <c r="N189" s="442">
        <v>0.66185171440482116</v>
      </c>
      <c r="O189" s="442">
        <v>1.5048263281536243</v>
      </c>
      <c r="P189" s="442">
        <v>0.99592347125483827</v>
      </c>
      <c r="Q189" s="442">
        <v>0.71079881520378774</v>
      </c>
      <c r="R189" s="442">
        <v>0.13483222047944007</v>
      </c>
      <c r="S189" s="442">
        <v>9.1093139914857915E-2</v>
      </c>
      <c r="T189" s="442">
        <v>0.14940964362688972</v>
      </c>
      <c r="U189" s="442">
        <v>0.16002885534391625</v>
      </c>
      <c r="V189" s="442">
        <v>0.16815838731226848</v>
      </c>
      <c r="W189" s="442">
        <v>0.11321019531918816</v>
      </c>
    </row>
    <row r="190" spans="2:23">
      <c r="B190" s="171" t="s">
        <v>18</v>
      </c>
      <c r="C190" s="442">
        <v>21.230840617023048</v>
      </c>
      <c r="D190" s="442">
        <v>1.9270323177832533</v>
      </c>
      <c r="E190" s="442">
        <v>0.97965153537367933</v>
      </c>
      <c r="F190" s="442">
        <v>1.7578067573674565</v>
      </c>
      <c r="G190" s="442">
        <v>1.3878458652374108</v>
      </c>
      <c r="H190" s="442">
        <v>1.3485911021120351</v>
      </c>
      <c r="I190" s="442">
        <v>1.1623922500875898</v>
      </c>
      <c r="J190" s="442">
        <v>1.1359531589401246</v>
      </c>
      <c r="K190" s="442">
        <v>1.3587149022156608</v>
      </c>
      <c r="L190" s="442">
        <v>9.2936311913147079E-2</v>
      </c>
      <c r="M190" s="442">
        <v>0.11122306539544663</v>
      </c>
      <c r="N190" s="442">
        <v>0.23095651091094829</v>
      </c>
      <c r="O190" s="442">
        <v>0.32648151133680059</v>
      </c>
      <c r="P190" s="442">
        <v>0.21032746837054864</v>
      </c>
      <c r="Q190" s="442">
        <v>0.73404512711511871</v>
      </c>
      <c r="R190" s="442">
        <v>9.4807587968865292E-2</v>
      </c>
      <c r="S190" s="442">
        <v>9.3405054345281263E-2</v>
      </c>
      <c r="T190" s="442">
        <v>0.12412973053498204</v>
      </c>
      <c r="U190" s="442">
        <v>0.27923031350245509</v>
      </c>
      <c r="V190" s="442">
        <v>0.61384414424239186</v>
      </c>
      <c r="W190" s="442">
        <v>0.27523601880753878</v>
      </c>
    </row>
    <row r="191" spans="2:23">
      <c r="B191" s="171" t="s">
        <v>19</v>
      </c>
      <c r="C191" s="442">
        <v>0</v>
      </c>
      <c r="D191" s="442">
        <v>0</v>
      </c>
      <c r="E191" s="442">
        <v>0</v>
      </c>
      <c r="F191" s="442">
        <v>0</v>
      </c>
      <c r="G191" s="442">
        <v>0</v>
      </c>
      <c r="H191" s="442">
        <v>0</v>
      </c>
      <c r="I191" s="442">
        <v>0</v>
      </c>
      <c r="J191" s="442">
        <v>0</v>
      </c>
      <c r="K191" s="442">
        <v>0</v>
      </c>
      <c r="L191" s="442">
        <v>0</v>
      </c>
      <c r="M191" s="442">
        <v>0.85364116472697671</v>
      </c>
      <c r="N191" s="442">
        <v>1.1570265386892973</v>
      </c>
      <c r="O191" s="442">
        <v>1.1436498255407896</v>
      </c>
      <c r="P191" s="442">
        <v>0</v>
      </c>
      <c r="Q191" s="442">
        <v>4.6657307152100529</v>
      </c>
      <c r="R191" s="442">
        <v>5.7168956425884367</v>
      </c>
      <c r="S191" s="442">
        <v>7.5659909874804185</v>
      </c>
      <c r="T191" s="442">
        <v>4.5385174717388717</v>
      </c>
      <c r="U191" s="442">
        <v>13.093884333541803</v>
      </c>
      <c r="V191" s="442">
        <v>9.8719688110363524E-2</v>
      </c>
      <c r="W191" s="442">
        <v>18.840392152989057</v>
      </c>
    </row>
    <row r="192" spans="2:23" ht="12.75" thickBot="1">
      <c r="B192" s="33"/>
      <c r="C192" s="152"/>
      <c r="D192" s="152"/>
      <c r="E192" s="153"/>
      <c r="F192" s="153"/>
      <c r="G192" s="153"/>
      <c r="H192" s="153"/>
      <c r="I192" s="153"/>
      <c r="J192" s="153"/>
      <c r="K192" s="153"/>
      <c r="L192" s="153"/>
      <c r="M192" s="153"/>
      <c r="N192" s="153"/>
      <c r="O192" s="153"/>
      <c r="P192" s="154"/>
      <c r="Q192" s="155"/>
      <c r="R192" s="155"/>
      <c r="S192" s="155"/>
      <c r="T192" s="154"/>
      <c r="U192" s="447"/>
      <c r="V192" s="447"/>
      <c r="W192" s="447"/>
    </row>
    <row r="193" spans="2:23" ht="12.75" thickTop="1">
      <c r="B193" s="160" t="s">
        <v>20</v>
      </c>
      <c r="C193" s="161">
        <f t="shared" ref="C193:M193" si="13">SUM(C175:C191)</f>
        <v>57.703896671697407</v>
      </c>
      <c r="D193" s="161">
        <f t="shared" si="13"/>
        <v>36.980314490406904</v>
      </c>
      <c r="E193" s="161">
        <f t="shared" si="13"/>
        <v>23.678293990271492</v>
      </c>
      <c r="F193" s="161">
        <f t="shared" si="13"/>
        <v>23.88425184325332</v>
      </c>
      <c r="G193" s="161">
        <f t="shared" si="13"/>
        <v>26.752745989093278</v>
      </c>
      <c r="H193" s="161">
        <f t="shared" si="13"/>
        <v>31.543149211555537</v>
      </c>
      <c r="I193" s="161">
        <f t="shared" si="13"/>
        <v>18.20246928970025</v>
      </c>
      <c r="J193" s="161">
        <f t="shared" si="13"/>
        <v>18.379695041599703</v>
      </c>
      <c r="K193" s="161">
        <f t="shared" si="13"/>
        <v>14.740407872246145</v>
      </c>
      <c r="L193" s="161">
        <f t="shared" si="13"/>
        <v>9.7499190616294413</v>
      </c>
      <c r="M193" s="161">
        <f t="shared" si="13"/>
        <v>49.957630413368712</v>
      </c>
      <c r="N193" s="161">
        <f>SUM(N175:N191)</f>
        <v>46.397234278242713</v>
      </c>
      <c r="O193" s="161">
        <f t="shared" ref="O193:U193" si="14">SUM(O175:O191)</f>
        <v>48.881371315705159</v>
      </c>
      <c r="P193" s="161">
        <f t="shared" si="14"/>
        <v>67.666434781467856</v>
      </c>
      <c r="Q193" s="161">
        <f t="shared" si="14"/>
        <v>52.391416073110335</v>
      </c>
      <c r="R193" s="161">
        <f t="shared" si="14"/>
        <v>61.810181806335891</v>
      </c>
      <c r="S193" s="161">
        <f t="shared" si="14"/>
        <v>63.907767377821749</v>
      </c>
      <c r="T193" s="161">
        <f t="shared" si="14"/>
        <v>37.601142619474743</v>
      </c>
      <c r="U193" s="161">
        <f t="shared" si="14"/>
        <v>42.043139831652326</v>
      </c>
      <c r="V193" s="161">
        <f t="shared" ref="V193:W193" si="15">SUM(V175:V191)</f>
        <v>58.023372413040143</v>
      </c>
      <c r="W193" s="162">
        <f t="shared" si="15"/>
        <v>67.681882560880851</v>
      </c>
    </row>
    <row r="194" spans="2:23" ht="12.75">
      <c r="B194" s="182" t="s">
        <v>476</v>
      </c>
      <c r="C194" s="67"/>
      <c r="D194" s="67"/>
      <c r="E194" s="67"/>
    </row>
    <row r="195" spans="2:23" ht="12.75">
      <c r="B195" s="183" t="s">
        <v>473</v>
      </c>
      <c r="C195" s="67"/>
      <c r="D195" s="67"/>
      <c r="E195" s="67"/>
    </row>
    <row r="196" spans="2:23" ht="12.75">
      <c r="B196" s="183" t="s">
        <v>454</v>
      </c>
      <c r="C196" s="67"/>
      <c r="D196" s="67"/>
      <c r="E196" s="67"/>
    </row>
    <row r="197" spans="2:23" ht="12.75">
      <c r="B197" s="184" t="s">
        <v>573</v>
      </c>
      <c r="C197" s="67"/>
      <c r="D197" s="67"/>
      <c r="E197" s="67"/>
    </row>
  </sheetData>
  <phoneticPr fontId="0" type="noConversion"/>
  <hyperlinks>
    <hyperlink ref="O4" location="'Indice Regiones'!A1" display="&lt; Volver &gt;" xr:uid="{00000000-0004-0000-0600-000000000000}"/>
    <hyperlink ref="O40" location="'Indice Regiones'!A1" display="&lt; Volver &gt;" xr:uid="{00000000-0004-0000-0600-000001000000}"/>
    <hyperlink ref="O73" location="'Indice Regiones'!A1" display="&lt; Volver &gt;" xr:uid="{00000000-0004-0000-0600-000002000000}"/>
    <hyperlink ref="O110" location="'Indice Regiones'!A1" display="&lt; Volver &gt;" xr:uid="{00000000-0004-0000-0600-000003000000}"/>
    <hyperlink ref="O172" location="'Indice Regiones'!A1" display="&lt; Volver &gt;" xr:uid="{00000000-0004-0000-0600-000004000000}"/>
    <hyperlink ref="O141" location="'Indice Regiones'!A1" display="&lt; Volver &gt;" xr:uid="{00000000-0004-0000-0600-000005000000}"/>
  </hyperlinks>
  <pageMargins left="0.75" right="0.75" top="1" bottom="1" header="0" footer="0"/>
  <pageSetup orientation="portrait" r:id="rId1"/>
  <headerFooter alignWithMargins="0"/>
  <ignoredErrors>
    <ignoredError sqref="C6 C24:N25 D162:O162 C131:M131 E6:K6" formulaRange="1"/>
    <ignoredError sqref="N131" formula="1" formulaRange="1"/>
    <ignoredError sqref="D6" numberStoredAsText="1"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7" r:id="rId5" name="Button 3">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8" r:id="rId6" name="Button 4">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29" r:id="rId7" name="Button 5">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0" r:id="rId8" name="Button 6">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1" r:id="rId9" name="Button 7">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2" r:id="rId10" name="Button 8">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3" r:id="rId11" name="Button 9">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4" r:id="rId12" name="Button 10">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5" r:id="rId13" name="Button 11">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6" r:id="rId14" name="Button 12">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mc:AlternateContent xmlns:mc="http://schemas.openxmlformats.org/markup-compatibility/2006">
          <mc:Choice Requires="x14">
            <control shapeId="1037" r:id="rId15" name="Button 13">
              <controlPr defaultSize="0" print="0" autoFill="0" autoLine="0" autoPict="0" macro="macrito">
                <anchor moveWithCells="1" sizeWithCells="1">
                  <from>
                    <xdr:col>6</xdr:col>
                    <xdr:colOff>0</xdr:colOff>
                    <xdr:row>35</xdr:row>
                    <xdr:rowOff>0</xdr:rowOff>
                  </from>
                  <to>
                    <xdr:col>6</xdr:col>
                    <xdr:colOff>0</xdr:colOff>
                    <xdr:row>35</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sheetPr>
  <dimension ref="B1:U1182"/>
  <sheetViews>
    <sheetView showGridLines="0" zoomScale="90" zoomScaleNormal="90" workbookViewId="0">
      <selection activeCell="Q267" sqref="Q267"/>
    </sheetView>
  </sheetViews>
  <sheetFormatPr baseColWidth="10" defaultRowHeight="12.75"/>
  <cols>
    <col min="1" max="1" width="3.7109375" customWidth="1"/>
    <col min="2" max="2" width="23.28515625" style="67" customWidth="1"/>
    <col min="3" max="3" width="12.7109375" style="11" customWidth="1"/>
    <col min="4" max="4" width="11.42578125" style="11"/>
    <col min="5" max="5" width="11.42578125" style="67"/>
    <col min="6" max="6" width="11.5703125" style="115" customWidth="1"/>
    <col min="7" max="7" width="11.5703125" style="67" customWidth="1"/>
    <col min="8" max="9" width="11.5703125" style="115" customWidth="1"/>
    <col min="13" max="13" width="13.28515625" customWidth="1"/>
    <col min="14" max="14" width="12.85546875" bestFit="1" customWidth="1"/>
  </cols>
  <sheetData>
    <row r="1" spans="2:13">
      <c r="B1" s="186" t="s">
        <v>163</v>
      </c>
      <c r="C1" s="14"/>
      <c r="D1" s="14"/>
      <c r="E1" s="11"/>
      <c r="F1" s="87"/>
      <c r="G1" s="11"/>
      <c r="H1" s="87"/>
      <c r="I1" s="87"/>
      <c r="J1" s="11"/>
      <c r="K1" s="11"/>
      <c r="L1" s="20"/>
      <c r="M1" s="20"/>
    </row>
    <row r="2" spans="2:13">
      <c r="B2" s="185" t="s">
        <v>77</v>
      </c>
      <c r="C2" s="1"/>
      <c r="D2" s="1"/>
      <c r="E2" s="11"/>
      <c r="F2" s="87"/>
      <c r="G2" s="11"/>
      <c r="H2" s="87"/>
      <c r="I2" s="87"/>
      <c r="J2" s="11"/>
      <c r="K2" s="11"/>
      <c r="L2" s="20"/>
      <c r="M2" s="20"/>
    </row>
    <row r="3" spans="2:13">
      <c r="B3" s="163" t="s">
        <v>146</v>
      </c>
      <c r="C3" s="163"/>
      <c r="D3" s="163"/>
      <c r="E3" s="83"/>
      <c r="F3" s="87"/>
      <c r="G3" s="11"/>
      <c r="H3" s="87"/>
      <c r="I3" s="87"/>
      <c r="J3" s="11"/>
      <c r="K3" s="11"/>
      <c r="L3" s="20"/>
      <c r="M3" s="20"/>
    </row>
    <row r="4" spans="2:13">
      <c r="B4" s="1" t="s">
        <v>787</v>
      </c>
      <c r="C4" s="15"/>
      <c r="D4" s="15"/>
      <c r="E4" s="11"/>
      <c r="F4" s="114"/>
      <c r="G4" s="106"/>
      <c r="H4" s="114" t="s">
        <v>182</v>
      </c>
      <c r="I4" s="114"/>
      <c r="J4" s="106"/>
      <c r="K4" s="11"/>
      <c r="L4" s="20"/>
      <c r="M4" s="20"/>
    </row>
    <row r="5" spans="2:13">
      <c r="B5" s="2" t="s">
        <v>788</v>
      </c>
      <c r="J5" s="67"/>
    </row>
    <row r="6" spans="2:13">
      <c r="B6" s="147" t="s">
        <v>2</v>
      </c>
      <c r="C6" s="148">
        <v>2011</v>
      </c>
      <c r="D6" s="148">
        <v>2012</v>
      </c>
      <c r="E6" s="149">
        <v>2013</v>
      </c>
      <c r="F6" s="149">
        <v>2014</v>
      </c>
      <c r="G6" s="149">
        <v>2015</v>
      </c>
      <c r="H6" s="149">
        <v>2016</v>
      </c>
      <c r="I6" s="149">
        <v>2017</v>
      </c>
      <c r="J6" s="149">
        <v>2018</v>
      </c>
      <c r="K6" s="149">
        <v>2019</v>
      </c>
      <c r="L6" s="149">
        <v>2020</v>
      </c>
      <c r="M6" s="331">
        <v>2021</v>
      </c>
    </row>
    <row r="7" spans="2:13">
      <c r="B7" s="169" t="s">
        <v>3</v>
      </c>
      <c r="C7" s="465">
        <v>0</v>
      </c>
      <c r="D7" s="465">
        <v>0</v>
      </c>
      <c r="E7" s="465">
        <v>0</v>
      </c>
      <c r="F7" s="465">
        <v>0</v>
      </c>
      <c r="G7" s="465">
        <v>0</v>
      </c>
      <c r="H7" s="465">
        <v>0</v>
      </c>
      <c r="I7" s="465">
        <v>0</v>
      </c>
      <c r="J7" s="465">
        <v>0</v>
      </c>
      <c r="K7" s="465">
        <v>0</v>
      </c>
      <c r="L7" s="465">
        <v>0</v>
      </c>
      <c r="M7" s="465">
        <v>0</v>
      </c>
    </row>
    <row r="8" spans="2:13">
      <c r="B8" s="171" t="s">
        <v>5</v>
      </c>
      <c r="C8" s="466">
        <v>0</v>
      </c>
      <c r="D8" s="466">
        <v>0</v>
      </c>
      <c r="E8" s="467">
        <v>0</v>
      </c>
      <c r="F8" s="467">
        <v>0</v>
      </c>
      <c r="G8" s="467">
        <v>0</v>
      </c>
      <c r="H8" s="467">
        <v>0</v>
      </c>
      <c r="I8" s="467">
        <v>0</v>
      </c>
      <c r="J8" s="467">
        <v>0</v>
      </c>
      <c r="K8" s="467">
        <v>0</v>
      </c>
      <c r="L8" s="467">
        <v>0</v>
      </c>
      <c r="M8" s="467">
        <v>0</v>
      </c>
    </row>
    <row r="9" spans="2:13">
      <c r="B9" s="171" t="s">
        <v>6</v>
      </c>
      <c r="C9" s="466">
        <v>0</v>
      </c>
      <c r="D9" s="466">
        <v>0</v>
      </c>
      <c r="E9" s="467">
        <v>0</v>
      </c>
      <c r="F9" s="467">
        <v>0</v>
      </c>
      <c r="G9" s="467">
        <v>0</v>
      </c>
      <c r="H9" s="467">
        <v>0</v>
      </c>
      <c r="I9" s="467">
        <v>0</v>
      </c>
      <c r="J9" s="467">
        <v>0</v>
      </c>
      <c r="K9" s="467">
        <v>0</v>
      </c>
      <c r="L9" s="467">
        <v>0</v>
      </c>
      <c r="M9" s="467">
        <v>0</v>
      </c>
    </row>
    <row r="10" spans="2:13">
      <c r="B10" s="171" t="s">
        <v>7</v>
      </c>
      <c r="C10" s="466">
        <v>0</v>
      </c>
      <c r="D10" s="466">
        <v>0</v>
      </c>
      <c r="E10" s="467">
        <v>0</v>
      </c>
      <c r="F10" s="467">
        <v>0</v>
      </c>
      <c r="G10" s="467">
        <v>0</v>
      </c>
      <c r="H10" s="467">
        <v>0</v>
      </c>
      <c r="I10" s="467">
        <v>0</v>
      </c>
      <c r="J10" s="467">
        <v>0</v>
      </c>
      <c r="K10" s="467">
        <v>0</v>
      </c>
      <c r="L10" s="467">
        <v>0</v>
      </c>
      <c r="M10" s="467">
        <v>0</v>
      </c>
    </row>
    <row r="11" spans="2:13">
      <c r="B11" s="171" t="s">
        <v>8</v>
      </c>
      <c r="C11" s="466">
        <v>0</v>
      </c>
      <c r="D11" s="466">
        <v>0</v>
      </c>
      <c r="E11" s="467">
        <v>0</v>
      </c>
      <c r="F11" s="467">
        <v>0</v>
      </c>
      <c r="G11" s="467">
        <v>0</v>
      </c>
      <c r="H11" s="467">
        <v>0</v>
      </c>
      <c r="I11" s="467">
        <v>0</v>
      </c>
      <c r="J11" s="467">
        <v>0</v>
      </c>
      <c r="K11" s="467">
        <v>0</v>
      </c>
      <c r="L11" s="467">
        <v>0</v>
      </c>
      <c r="M11" s="467">
        <v>0</v>
      </c>
    </row>
    <row r="12" spans="2:13">
      <c r="B12" s="171" t="s">
        <v>9</v>
      </c>
      <c r="C12" s="466">
        <v>0</v>
      </c>
      <c r="D12" s="466">
        <v>0</v>
      </c>
      <c r="E12" s="467">
        <v>0</v>
      </c>
      <c r="F12" s="467">
        <v>0</v>
      </c>
      <c r="G12" s="467">
        <v>0</v>
      </c>
      <c r="H12" s="467">
        <v>0</v>
      </c>
      <c r="I12" s="467">
        <v>0</v>
      </c>
      <c r="J12" s="467">
        <v>0</v>
      </c>
      <c r="K12" s="467">
        <v>0</v>
      </c>
      <c r="L12" s="467">
        <v>0</v>
      </c>
      <c r="M12" s="467">
        <v>0</v>
      </c>
    </row>
    <row r="13" spans="2:13">
      <c r="B13" s="171" t="s">
        <v>10</v>
      </c>
      <c r="C13" s="466">
        <v>2.4164696933189282E-2</v>
      </c>
      <c r="D13" s="466">
        <v>0</v>
      </c>
      <c r="E13" s="467">
        <v>0</v>
      </c>
      <c r="F13" s="467">
        <v>0</v>
      </c>
      <c r="G13" s="467">
        <v>0</v>
      </c>
      <c r="H13" s="467">
        <v>0.25415659030092214</v>
      </c>
      <c r="I13" s="467">
        <v>0</v>
      </c>
      <c r="J13" s="467">
        <v>0</v>
      </c>
      <c r="K13" s="467">
        <v>0</v>
      </c>
      <c r="L13" s="467">
        <v>0</v>
      </c>
      <c r="M13" s="467">
        <v>0</v>
      </c>
    </row>
    <row r="14" spans="2:13">
      <c r="B14" s="171" t="s">
        <v>11</v>
      </c>
      <c r="C14" s="466">
        <v>0</v>
      </c>
      <c r="D14" s="466">
        <v>0</v>
      </c>
      <c r="E14" s="467">
        <v>0</v>
      </c>
      <c r="F14" s="467">
        <v>0</v>
      </c>
      <c r="G14" s="467">
        <v>0</v>
      </c>
      <c r="H14" s="467">
        <v>0</v>
      </c>
      <c r="I14" s="467">
        <v>0</v>
      </c>
      <c r="J14" s="467">
        <v>0</v>
      </c>
      <c r="K14" s="467">
        <v>0</v>
      </c>
      <c r="L14" s="467">
        <v>0</v>
      </c>
      <c r="M14" s="467">
        <v>0</v>
      </c>
    </row>
    <row r="15" spans="2:13">
      <c r="B15" s="171" t="s">
        <v>12</v>
      </c>
      <c r="C15" s="466">
        <v>0</v>
      </c>
      <c r="D15" s="466">
        <v>0</v>
      </c>
      <c r="E15" s="466">
        <v>0</v>
      </c>
      <c r="F15" s="466">
        <v>0</v>
      </c>
      <c r="G15" s="466">
        <v>0</v>
      </c>
      <c r="H15" s="466">
        <v>0</v>
      </c>
      <c r="I15" s="466">
        <v>0</v>
      </c>
      <c r="J15" s="466">
        <v>0</v>
      </c>
      <c r="K15" s="466">
        <v>0</v>
      </c>
      <c r="L15" s="466">
        <v>0</v>
      </c>
      <c r="M15" s="466">
        <v>0</v>
      </c>
    </row>
    <row r="16" spans="2:13">
      <c r="B16" s="171" t="s">
        <v>604</v>
      </c>
      <c r="C16" s="466"/>
      <c r="D16" s="466"/>
      <c r="E16" s="466"/>
      <c r="F16" s="466"/>
      <c r="G16" s="466"/>
      <c r="H16" s="466"/>
      <c r="I16" s="466"/>
      <c r="J16" s="466"/>
      <c r="K16" s="466">
        <v>0</v>
      </c>
      <c r="L16" s="466">
        <v>0</v>
      </c>
      <c r="M16" s="466">
        <v>0</v>
      </c>
    </row>
    <row r="17" spans="2:13">
      <c r="B17" s="171" t="s">
        <v>13</v>
      </c>
      <c r="C17" s="466">
        <v>0</v>
      </c>
      <c r="D17" s="466">
        <v>0</v>
      </c>
      <c r="E17" s="467">
        <v>0</v>
      </c>
      <c r="F17" s="467">
        <v>0</v>
      </c>
      <c r="G17" s="467">
        <v>0</v>
      </c>
      <c r="H17" s="467">
        <v>0</v>
      </c>
      <c r="I17" s="467">
        <v>0</v>
      </c>
      <c r="J17" s="467">
        <v>0</v>
      </c>
      <c r="K17" s="467">
        <v>0</v>
      </c>
      <c r="L17" s="467">
        <v>0</v>
      </c>
      <c r="M17" s="467">
        <v>0</v>
      </c>
    </row>
    <row r="18" spans="2:13">
      <c r="B18" s="171" t="s">
        <v>14</v>
      </c>
      <c r="C18" s="466">
        <v>0</v>
      </c>
      <c r="D18" s="466">
        <v>0</v>
      </c>
      <c r="E18" s="467">
        <v>0</v>
      </c>
      <c r="F18" s="467">
        <v>0</v>
      </c>
      <c r="G18" s="467">
        <v>0</v>
      </c>
      <c r="H18" s="467">
        <v>0</v>
      </c>
      <c r="I18" s="467">
        <v>0</v>
      </c>
      <c r="J18" s="467">
        <v>0</v>
      </c>
      <c r="K18" s="467">
        <v>0</v>
      </c>
      <c r="L18" s="467">
        <v>0</v>
      </c>
      <c r="M18" s="467">
        <v>0</v>
      </c>
    </row>
    <row r="19" spans="2:13">
      <c r="B19" s="171" t="s">
        <v>15</v>
      </c>
      <c r="C19" s="468">
        <v>0</v>
      </c>
      <c r="D19" s="468">
        <v>0</v>
      </c>
      <c r="E19" s="468">
        <v>0</v>
      </c>
      <c r="F19" s="468">
        <v>0</v>
      </c>
      <c r="G19" s="468">
        <v>0</v>
      </c>
      <c r="H19" s="468">
        <v>0</v>
      </c>
      <c r="I19" s="468">
        <v>0</v>
      </c>
      <c r="J19" s="468">
        <v>0</v>
      </c>
      <c r="K19" s="468">
        <v>0</v>
      </c>
      <c r="L19" s="468">
        <v>0</v>
      </c>
      <c r="M19" s="468">
        <v>0</v>
      </c>
    </row>
    <row r="20" spans="2:13">
      <c r="B20" s="171" t="s">
        <v>16</v>
      </c>
      <c r="C20" s="466">
        <v>0</v>
      </c>
      <c r="D20" s="466">
        <v>0</v>
      </c>
      <c r="E20" s="467">
        <v>0</v>
      </c>
      <c r="F20" s="467">
        <v>0</v>
      </c>
      <c r="G20" s="467">
        <v>0</v>
      </c>
      <c r="H20" s="467">
        <v>0</v>
      </c>
      <c r="I20" s="467">
        <v>0</v>
      </c>
      <c r="J20" s="467">
        <v>0</v>
      </c>
      <c r="K20" s="467">
        <v>0</v>
      </c>
      <c r="L20" s="467">
        <v>0</v>
      </c>
      <c r="M20" s="467">
        <v>0</v>
      </c>
    </row>
    <row r="21" spans="2:13">
      <c r="B21" s="171" t="s">
        <v>83</v>
      </c>
      <c r="C21" s="466">
        <v>0</v>
      </c>
      <c r="D21" s="466">
        <v>0</v>
      </c>
      <c r="E21" s="467">
        <v>0</v>
      </c>
      <c r="F21" s="467">
        <v>0</v>
      </c>
      <c r="G21" s="467">
        <v>0</v>
      </c>
      <c r="H21" s="467">
        <v>0</v>
      </c>
      <c r="I21" s="467">
        <v>0</v>
      </c>
      <c r="J21" s="467">
        <v>0</v>
      </c>
      <c r="K21" s="467">
        <v>0</v>
      </c>
      <c r="L21" s="467">
        <v>0</v>
      </c>
      <c r="M21" s="467">
        <v>0</v>
      </c>
    </row>
    <row r="22" spans="2:13">
      <c r="B22" s="171" t="s">
        <v>18</v>
      </c>
      <c r="C22" s="466">
        <v>0</v>
      </c>
      <c r="D22" s="466">
        <v>0</v>
      </c>
      <c r="E22" s="467">
        <v>0</v>
      </c>
      <c r="F22" s="467">
        <v>0</v>
      </c>
      <c r="G22" s="467">
        <v>0</v>
      </c>
      <c r="H22" s="467">
        <v>0</v>
      </c>
      <c r="I22" s="467">
        <v>0</v>
      </c>
      <c r="J22" s="467">
        <v>0</v>
      </c>
      <c r="K22" s="467">
        <v>0</v>
      </c>
      <c r="L22" s="467">
        <v>0</v>
      </c>
      <c r="M22" s="467">
        <v>0</v>
      </c>
    </row>
    <row r="23" spans="2:13">
      <c r="B23" s="171" t="s">
        <v>19</v>
      </c>
      <c r="C23" s="466">
        <v>0</v>
      </c>
      <c r="D23" s="466">
        <v>0</v>
      </c>
      <c r="E23" s="467">
        <v>0</v>
      </c>
      <c r="F23" s="467">
        <v>0</v>
      </c>
      <c r="G23" s="467">
        <v>0.10868286890582723</v>
      </c>
      <c r="H23" s="467">
        <v>0</v>
      </c>
      <c r="I23" s="467">
        <v>0</v>
      </c>
      <c r="J23" s="467">
        <v>0</v>
      </c>
      <c r="K23" s="467">
        <v>0</v>
      </c>
      <c r="L23" s="467">
        <v>0</v>
      </c>
      <c r="M23" s="467">
        <v>0</v>
      </c>
    </row>
    <row r="24" spans="2:13" ht="13.5" thickBot="1">
      <c r="B24" s="33"/>
      <c r="C24" s="452"/>
      <c r="D24" s="452"/>
      <c r="E24" s="453"/>
      <c r="F24" s="453"/>
      <c r="G24" s="453"/>
      <c r="H24" s="453"/>
      <c r="I24" s="453"/>
      <c r="J24" s="453"/>
      <c r="K24" s="453"/>
      <c r="L24" s="453"/>
      <c r="M24" s="453"/>
    </row>
    <row r="25" spans="2:13" ht="13.5" thickTop="1">
      <c r="B25" s="160" t="s">
        <v>20</v>
      </c>
      <c r="C25" s="457">
        <f t="shared" ref="C25:H25" si="0">SUM(C7:C23)</f>
        <v>2.4164696933189282E-2</v>
      </c>
      <c r="D25" s="457">
        <f t="shared" si="0"/>
        <v>0</v>
      </c>
      <c r="E25" s="457">
        <f t="shared" si="0"/>
        <v>0</v>
      </c>
      <c r="F25" s="457">
        <f t="shared" si="0"/>
        <v>0</v>
      </c>
      <c r="G25" s="457">
        <f t="shared" si="0"/>
        <v>0.10868286890582723</v>
      </c>
      <c r="H25" s="457">
        <f t="shared" si="0"/>
        <v>0.25415659030092214</v>
      </c>
      <c r="I25" s="457">
        <f>SUM(I7:I23)</f>
        <v>0</v>
      </c>
      <c r="J25" s="457">
        <f>SUM(J7:J23)</f>
        <v>0</v>
      </c>
      <c r="K25" s="457">
        <f>SUM(K7:K23)</f>
        <v>0</v>
      </c>
      <c r="L25" s="457">
        <f>SUM(L7:L23)</f>
        <v>0</v>
      </c>
      <c r="M25" s="469">
        <f>SUM(M7:M23)</f>
        <v>0</v>
      </c>
    </row>
    <row r="26" spans="2:13">
      <c r="B26" s="56" t="s">
        <v>206</v>
      </c>
      <c r="G26" s="115"/>
      <c r="J26" s="115"/>
    </row>
    <row r="27" spans="2:13">
      <c r="G27" s="115"/>
      <c r="J27" s="115"/>
    </row>
    <row r="28" spans="2:13">
      <c r="G28" s="115"/>
      <c r="J28" s="115"/>
    </row>
    <row r="29" spans="2:13">
      <c r="G29" s="115"/>
      <c r="J29" s="115"/>
    </row>
    <row r="30" spans="2:13">
      <c r="G30" s="115"/>
      <c r="J30" s="115"/>
    </row>
    <row r="31" spans="2:13">
      <c r="B31" s="186" t="s">
        <v>76</v>
      </c>
      <c r="C31" s="14"/>
      <c r="G31" s="115"/>
      <c r="J31" s="115"/>
    </row>
    <row r="32" spans="2:13">
      <c r="B32" s="185" t="s">
        <v>77</v>
      </c>
      <c r="C32" s="1"/>
      <c r="G32" s="115"/>
      <c r="J32" s="115"/>
    </row>
    <row r="33" spans="2:13">
      <c r="B33" s="163" t="s">
        <v>147</v>
      </c>
      <c r="C33" s="163"/>
      <c r="D33" s="163"/>
      <c r="G33" s="115"/>
      <c r="J33" s="115"/>
    </row>
    <row r="34" spans="2:13">
      <c r="B34" s="1" t="s">
        <v>787</v>
      </c>
      <c r="C34" s="15"/>
      <c r="F34" s="114"/>
      <c r="G34" s="114"/>
      <c r="H34" s="114" t="s">
        <v>182</v>
      </c>
      <c r="I34" s="114"/>
      <c r="J34" s="114"/>
    </row>
    <row r="35" spans="2:13">
      <c r="B35" s="2" t="s">
        <v>788</v>
      </c>
      <c r="E35" s="104"/>
      <c r="G35" s="115"/>
      <c r="J35" s="115"/>
    </row>
    <row r="36" spans="2:13">
      <c r="B36" s="147" t="s">
        <v>2</v>
      </c>
      <c r="C36" s="148">
        <v>2011</v>
      </c>
      <c r="D36" s="148">
        <v>2012</v>
      </c>
      <c r="E36" s="149">
        <v>2013</v>
      </c>
      <c r="F36" s="149">
        <v>2014</v>
      </c>
      <c r="G36" s="149">
        <v>2015</v>
      </c>
      <c r="H36" s="149">
        <v>2016</v>
      </c>
      <c r="I36" s="149">
        <v>2017</v>
      </c>
      <c r="J36" s="149">
        <v>2018</v>
      </c>
      <c r="K36" s="149">
        <v>2019</v>
      </c>
      <c r="L36" s="149">
        <v>2020</v>
      </c>
      <c r="M36" s="331">
        <v>2021</v>
      </c>
    </row>
    <row r="37" spans="2:13">
      <c r="B37" s="169" t="s">
        <v>3</v>
      </c>
      <c r="C37" s="465">
        <v>0</v>
      </c>
      <c r="D37" s="465">
        <v>0</v>
      </c>
      <c r="E37" s="465">
        <v>0</v>
      </c>
      <c r="F37" s="465">
        <v>0</v>
      </c>
      <c r="G37" s="465">
        <v>0</v>
      </c>
      <c r="H37" s="465">
        <v>0</v>
      </c>
      <c r="I37" s="465">
        <v>0</v>
      </c>
      <c r="J37" s="465">
        <v>0</v>
      </c>
      <c r="K37" s="465">
        <v>0</v>
      </c>
      <c r="L37" s="465">
        <v>0</v>
      </c>
      <c r="M37" s="465">
        <v>0</v>
      </c>
    </row>
    <row r="38" spans="2:13">
      <c r="B38" s="171" t="s">
        <v>5</v>
      </c>
      <c r="C38" s="466">
        <v>0</v>
      </c>
      <c r="D38" s="466">
        <v>0</v>
      </c>
      <c r="E38" s="467">
        <v>0</v>
      </c>
      <c r="F38" s="467">
        <v>0</v>
      </c>
      <c r="G38" s="467">
        <v>0</v>
      </c>
      <c r="H38" s="467">
        <v>0</v>
      </c>
      <c r="I38" s="467">
        <v>0</v>
      </c>
      <c r="J38" s="467">
        <v>0</v>
      </c>
      <c r="K38" s="467">
        <v>0</v>
      </c>
      <c r="L38" s="467">
        <v>0</v>
      </c>
      <c r="M38" s="467">
        <v>0</v>
      </c>
    </row>
    <row r="39" spans="2:13">
      <c r="B39" s="171" t="s">
        <v>6</v>
      </c>
      <c r="C39" s="466">
        <v>0</v>
      </c>
      <c r="D39" s="466">
        <v>0</v>
      </c>
      <c r="E39" s="467">
        <v>0</v>
      </c>
      <c r="F39" s="467">
        <v>0</v>
      </c>
      <c r="G39" s="467">
        <v>0</v>
      </c>
      <c r="H39" s="467">
        <v>0</v>
      </c>
      <c r="I39" s="467">
        <v>0</v>
      </c>
      <c r="J39" s="467">
        <v>0</v>
      </c>
      <c r="K39" s="467">
        <v>0</v>
      </c>
      <c r="L39" s="467">
        <v>0</v>
      </c>
      <c r="M39" s="467">
        <v>0</v>
      </c>
    </row>
    <row r="40" spans="2:13">
      <c r="B40" s="171" t="s">
        <v>7</v>
      </c>
      <c r="C40" s="466">
        <v>0</v>
      </c>
      <c r="D40" s="466">
        <v>0</v>
      </c>
      <c r="E40" s="467">
        <v>0</v>
      </c>
      <c r="F40" s="467">
        <v>0</v>
      </c>
      <c r="G40" s="467">
        <v>0</v>
      </c>
      <c r="H40" s="467">
        <v>0</v>
      </c>
      <c r="I40" s="467">
        <v>0</v>
      </c>
      <c r="J40" s="467">
        <v>0</v>
      </c>
      <c r="K40" s="467">
        <v>0</v>
      </c>
      <c r="L40" s="467">
        <v>0</v>
      </c>
      <c r="M40" s="467">
        <v>0</v>
      </c>
    </row>
    <row r="41" spans="2:13">
      <c r="B41" s="171" t="s">
        <v>8</v>
      </c>
      <c r="C41" s="466">
        <v>0</v>
      </c>
      <c r="D41" s="466">
        <v>0</v>
      </c>
      <c r="E41" s="467">
        <v>0</v>
      </c>
      <c r="F41" s="467">
        <v>0</v>
      </c>
      <c r="G41" s="467">
        <v>0</v>
      </c>
      <c r="H41" s="467">
        <v>0</v>
      </c>
      <c r="I41" s="467">
        <v>0</v>
      </c>
      <c r="J41" s="467">
        <v>0</v>
      </c>
      <c r="K41" s="467">
        <v>0</v>
      </c>
      <c r="L41" s="467">
        <v>0</v>
      </c>
      <c r="M41" s="467">
        <v>0</v>
      </c>
    </row>
    <row r="42" spans="2:13">
      <c r="B42" s="171" t="s">
        <v>9</v>
      </c>
      <c r="C42" s="466">
        <v>0.15386958945029902</v>
      </c>
      <c r="D42" s="466">
        <v>0</v>
      </c>
      <c r="E42" s="467">
        <v>0</v>
      </c>
      <c r="F42" s="467">
        <v>0</v>
      </c>
      <c r="G42" s="467">
        <v>0</v>
      </c>
      <c r="H42" s="467">
        <v>0</v>
      </c>
      <c r="I42" s="467">
        <v>0</v>
      </c>
      <c r="J42" s="467">
        <v>0</v>
      </c>
      <c r="K42" s="467">
        <v>0</v>
      </c>
      <c r="L42" s="467">
        <v>0</v>
      </c>
      <c r="M42" s="467">
        <v>0</v>
      </c>
    </row>
    <row r="43" spans="2:13">
      <c r="B43" s="171" t="s">
        <v>10</v>
      </c>
      <c r="C43" s="466">
        <v>0.40409230085171471</v>
      </c>
      <c r="D43" s="466">
        <v>5.6392704445247218E-3</v>
      </c>
      <c r="E43" s="467">
        <v>0.14240741615389435</v>
      </c>
      <c r="F43" s="467">
        <v>0.20835888961897742</v>
      </c>
      <c r="G43" s="467">
        <v>0</v>
      </c>
      <c r="H43" s="467">
        <v>0</v>
      </c>
      <c r="I43" s="467">
        <v>0</v>
      </c>
      <c r="J43" s="467">
        <v>0</v>
      </c>
      <c r="K43" s="467">
        <v>0</v>
      </c>
      <c r="L43" s="467">
        <v>0</v>
      </c>
      <c r="M43" s="467">
        <v>0</v>
      </c>
    </row>
    <row r="44" spans="2:13">
      <c r="B44" s="171" t="s">
        <v>11</v>
      </c>
      <c r="C44" s="466">
        <v>0</v>
      </c>
      <c r="D44" s="466">
        <v>0</v>
      </c>
      <c r="E44" s="467">
        <v>0</v>
      </c>
      <c r="F44" s="467">
        <v>0</v>
      </c>
      <c r="G44" s="467">
        <v>0</v>
      </c>
      <c r="H44" s="467">
        <v>0</v>
      </c>
      <c r="I44" s="467">
        <v>0</v>
      </c>
      <c r="J44" s="467">
        <v>0</v>
      </c>
      <c r="K44" s="467">
        <v>0</v>
      </c>
      <c r="L44" s="467">
        <v>0</v>
      </c>
      <c r="M44" s="467">
        <v>0</v>
      </c>
    </row>
    <row r="45" spans="2:13">
      <c r="B45" s="171" t="s">
        <v>12</v>
      </c>
      <c r="C45" s="466">
        <v>0</v>
      </c>
      <c r="D45" s="466">
        <v>0</v>
      </c>
      <c r="E45" s="467">
        <v>0</v>
      </c>
      <c r="F45" s="467">
        <v>0</v>
      </c>
      <c r="G45" s="467">
        <v>0</v>
      </c>
      <c r="H45" s="467">
        <v>0</v>
      </c>
      <c r="I45" s="467">
        <v>0</v>
      </c>
      <c r="J45" s="467">
        <v>0</v>
      </c>
      <c r="K45" s="467">
        <v>0</v>
      </c>
      <c r="L45" s="467">
        <v>0</v>
      </c>
      <c r="M45" s="467">
        <v>0</v>
      </c>
    </row>
    <row r="46" spans="2:13">
      <c r="B46" s="171" t="s">
        <v>604</v>
      </c>
      <c r="C46" s="466"/>
      <c r="D46" s="466"/>
      <c r="E46" s="466"/>
      <c r="F46" s="466"/>
      <c r="G46" s="466"/>
      <c r="H46" s="466"/>
      <c r="I46" s="466"/>
      <c r="J46" s="466"/>
      <c r="K46" s="467">
        <v>0</v>
      </c>
      <c r="L46" s="467">
        <v>0</v>
      </c>
      <c r="M46" s="467">
        <v>0</v>
      </c>
    </row>
    <row r="47" spans="2:13">
      <c r="B47" s="171" t="s">
        <v>13</v>
      </c>
      <c r="C47" s="466">
        <v>0</v>
      </c>
      <c r="D47" s="466">
        <v>0</v>
      </c>
      <c r="E47" s="467">
        <v>0</v>
      </c>
      <c r="F47" s="467">
        <v>0</v>
      </c>
      <c r="G47" s="467">
        <v>0</v>
      </c>
      <c r="H47" s="467">
        <v>0</v>
      </c>
      <c r="I47" s="467">
        <v>0</v>
      </c>
      <c r="J47" s="467">
        <v>0</v>
      </c>
      <c r="K47" s="467">
        <v>0</v>
      </c>
      <c r="L47" s="467">
        <v>0</v>
      </c>
      <c r="M47" s="467">
        <v>0</v>
      </c>
    </row>
    <row r="48" spans="2:13">
      <c r="B48" s="171" t="s">
        <v>14</v>
      </c>
      <c r="C48" s="466">
        <v>0</v>
      </c>
      <c r="D48" s="466">
        <v>0</v>
      </c>
      <c r="E48" s="467">
        <v>0</v>
      </c>
      <c r="F48" s="467">
        <v>0</v>
      </c>
      <c r="G48" s="467">
        <v>0</v>
      </c>
      <c r="H48" s="467">
        <v>0</v>
      </c>
      <c r="I48" s="467">
        <v>0</v>
      </c>
      <c r="J48" s="467">
        <v>0</v>
      </c>
      <c r="K48" s="467">
        <v>0</v>
      </c>
      <c r="L48" s="467">
        <v>0</v>
      </c>
      <c r="M48" s="467">
        <v>0</v>
      </c>
    </row>
    <row r="49" spans="2:13">
      <c r="B49" s="171" t="s">
        <v>15</v>
      </c>
      <c r="C49" s="468">
        <v>0</v>
      </c>
      <c r="D49" s="468">
        <v>0</v>
      </c>
      <c r="E49" s="468">
        <v>0</v>
      </c>
      <c r="F49" s="468">
        <v>0</v>
      </c>
      <c r="G49" s="468">
        <v>0</v>
      </c>
      <c r="H49" s="468">
        <v>0</v>
      </c>
      <c r="I49" s="468">
        <v>0</v>
      </c>
      <c r="J49" s="468">
        <v>0</v>
      </c>
      <c r="K49" s="468">
        <v>0</v>
      </c>
      <c r="L49" s="468">
        <v>0</v>
      </c>
      <c r="M49" s="468">
        <v>0</v>
      </c>
    </row>
    <row r="50" spans="2:13">
      <c r="B50" s="171" t="s">
        <v>16</v>
      </c>
      <c r="C50" s="466">
        <v>0</v>
      </c>
      <c r="D50" s="466">
        <v>0</v>
      </c>
      <c r="E50" s="467">
        <v>0</v>
      </c>
      <c r="F50" s="467">
        <v>0</v>
      </c>
      <c r="G50" s="467">
        <v>0</v>
      </c>
      <c r="H50" s="467">
        <v>0</v>
      </c>
      <c r="I50" s="467">
        <v>0</v>
      </c>
      <c r="J50" s="467">
        <v>0</v>
      </c>
      <c r="K50" s="467">
        <v>0</v>
      </c>
      <c r="L50" s="467">
        <v>0</v>
      </c>
      <c r="M50" s="467">
        <v>0</v>
      </c>
    </row>
    <row r="51" spans="2:13">
      <c r="B51" s="171" t="s">
        <v>83</v>
      </c>
      <c r="C51" s="466">
        <v>0</v>
      </c>
      <c r="D51" s="466">
        <v>0</v>
      </c>
      <c r="E51" s="467">
        <v>0</v>
      </c>
      <c r="F51" s="467">
        <v>0</v>
      </c>
      <c r="G51" s="467">
        <v>0</v>
      </c>
      <c r="H51" s="467">
        <v>0</v>
      </c>
      <c r="I51" s="467">
        <v>0</v>
      </c>
      <c r="J51" s="467">
        <v>0</v>
      </c>
      <c r="K51" s="467">
        <v>0</v>
      </c>
      <c r="L51" s="467">
        <v>0</v>
      </c>
      <c r="M51" s="467">
        <v>0</v>
      </c>
    </row>
    <row r="52" spans="2:13">
      <c r="B52" s="171" t="s">
        <v>18</v>
      </c>
      <c r="C52" s="466">
        <v>0</v>
      </c>
      <c r="D52" s="466">
        <v>0</v>
      </c>
      <c r="E52" s="467">
        <v>0</v>
      </c>
      <c r="F52" s="467">
        <v>0</v>
      </c>
      <c r="G52" s="467">
        <v>0</v>
      </c>
      <c r="H52" s="467">
        <v>0</v>
      </c>
      <c r="I52" s="467">
        <v>0</v>
      </c>
      <c r="J52" s="467">
        <v>0</v>
      </c>
      <c r="K52" s="467">
        <v>0</v>
      </c>
      <c r="L52" s="467">
        <v>0</v>
      </c>
      <c r="M52" s="467">
        <v>0</v>
      </c>
    </row>
    <row r="53" spans="2:13">
      <c r="B53" s="171" t="s">
        <v>19</v>
      </c>
      <c r="C53" s="466">
        <v>0</v>
      </c>
      <c r="D53" s="466">
        <v>0</v>
      </c>
      <c r="E53" s="467">
        <v>0</v>
      </c>
      <c r="F53" s="467">
        <v>0</v>
      </c>
      <c r="G53" s="467">
        <v>0.10988025724802675</v>
      </c>
      <c r="H53" s="467">
        <v>0</v>
      </c>
      <c r="I53" s="467">
        <v>0</v>
      </c>
      <c r="J53" s="467">
        <v>0</v>
      </c>
      <c r="K53" s="467">
        <v>0</v>
      </c>
      <c r="L53" s="467">
        <v>0</v>
      </c>
      <c r="M53" s="467">
        <v>0</v>
      </c>
    </row>
    <row r="54" spans="2:13" ht="13.5" thickBot="1">
      <c r="B54" s="179"/>
      <c r="C54" s="470"/>
      <c r="D54" s="470"/>
      <c r="E54" s="471"/>
      <c r="F54" s="471"/>
      <c r="G54" s="471"/>
      <c r="H54" s="471"/>
      <c r="I54" s="471"/>
      <c r="J54" s="453"/>
      <c r="K54" s="472"/>
      <c r="L54" s="472"/>
      <c r="M54" s="472"/>
    </row>
    <row r="55" spans="2:13" ht="13.5" thickTop="1">
      <c r="B55" s="160" t="s">
        <v>20</v>
      </c>
      <c r="C55" s="457">
        <f t="shared" ref="C55:H55" si="1">SUM(C37:C53)</f>
        <v>0.55796189030201371</v>
      </c>
      <c r="D55" s="457">
        <f t="shared" si="1"/>
        <v>5.6392704445247218E-3</v>
      </c>
      <c r="E55" s="457">
        <f t="shared" si="1"/>
        <v>0.14240741615389435</v>
      </c>
      <c r="F55" s="457">
        <f t="shared" si="1"/>
        <v>0.20835888961897742</v>
      </c>
      <c r="G55" s="457">
        <f t="shared" si="1"/>
        <v>0.10988025724802675</v>
      </c>
      <c r="H55" s="457">
        <f t="shared" si="1"/>
        <v>0</v>
      </c>
      <c r="I55" s="457">
        <f>SUM(I37:I53)</f>
        <v>0</v>
      </c>
      <c r="J55" s="457">
        <f>SUM(J37:J53)</f>
        <v>0</v>
      </c>
      <c r="K55" s="457">
        <f>SUM(K37:K53)</f>
        <v>0</v>
      </c>
      <c r="L55" s="457">
        <f>SUM(L37:L53)</f>
        <v>0</v>
      </c>
      <c r="M55" s="469">
        <f>SUM(M37:M53)</f>
        <v>0</v>
      </c>
    </row>
    <row r="56" spans="2:13">
      <c r="B56" s="182" t="s">
        <v>206</v>
      </c>
      <c r="G56" s="115"/>
      <c r="J56" s="115"/>
    </row>
    <row r="57" spans="2:13">
      <c r="G57" s="115"/>
      <c r="J57" s="115"/>
    </row>
    <row r="58" spans="2:13">
      <c r="G58" s="115"/>
      <c r="J58" s="115"/>
    </row>
    <row r="59" spans="2:13">
      <c r="G59" s="115"/>
      <c r="J59" s="115"/>
    </row>
    <row r="60" spans="2:13">
      <c r="G60" s="115"/>
      <c r="J60" s="115"/>
    </row>
    <row r="61" spans="2:13">
      <c r="B61" s="186" t="s">
        <v>79</v>
      </c>
      <c r="G61" s="115"/>
      <c r="J61" s="115"/>
    </row>
    <row r="62" spans="2:13">
      <c r="B62" s="185" t="s">
        <v>77</v>
      </c>
      <c r="G62" s="115"/>
      <c r="J62" s="115"/>
    </row>
    <row r="63" spans="2:13">
      <c r="B63" s="163" t="s">
        <v>148</v>
      </c>
      <c r="C63" s="195"/>
      <c r="D63" s="195"/>
      <c r="G63" s="115"/>
      <c r="J63" s="115"/>
    </row>
    <row r="64" spans="2:13">
      <c r="B64" s="1" t="s">
        <v>787</v>
      </c>
      <c r="F64" s="114"/>
      <c r="G64" s="114"/>
      <c r="H64" s="114" t="s">
        <v>182</v>
      </c>
      <c r="I64" s="114"/>
      <c r="J64" s="114"/>
    </row>
    <row r="65" spans="2:13">
      <c r="B65" s="2" t="s">
        <v>788</v>
      </c>
      <c r="E65" s="104"/>
      <c r="G65" s="115"/>
      <c r="J65" s="115"/>
    </row>
    <row r="66" spans="2:13">
      <c r="B66" s="147" t="s">
        <v>2</v>
      </c>
      <c r="C66" s="148">
        <v>2011</v>
      </c>
      <c r="D66" s="148">
        <v>2012</v>
      </c>
      <c r="E66" s="149">
        <v>2013</v>
      </c>
      <c r="F66" s="149">
        <v>2014</v>
      </c>
      <c r="G66" s="149">
        <v>2015</v>
      </c>
      <c r="H66" s="149">
        <v>2016</v>
      </c>
      <c r="I66" s="149">
        <v>2017</v>
      </c>
      <c r="J66" s="149">
        <v>2018</v>
      </c>
      <c r="K66" s="149">
        <v>2019</v>
      </c>
      <c r="L66" s="149">
        <v>2020</v>
      </c>
      <c r="M66" s="331">
        <v>2021</v>
      </c>
    </row>
    <row r="67" spans="2:13">
      <c r="B67" s="169" t="s">
        <v>3</v>
      </c>
      <c r="C67" s="465">
        <v>0.54507048939939851</v>
      </c>
      <c r="D67" s="465">
        <v>1.1384822339360587</v>
      </c>
      <c r="E67" s="465">
        <v>0.13717614639896258</v>
      </c>
      <c r="F67" s="465">
        <v>0.20539747875976702</v>
      </c>
      <c r="G67" s="465">
        <v>9.5533128975315244E-3</v>
      </c>
      <c r="H67" s="465">
        <v>3.9134383373539638E-2</v>
      </c>
      <c r="I67" s="465">
        <v>0.41889498661708935</v>
      </c>
      <c r="J67" s="465">
        <v>1.6030263169919994E-2</v>
      </c>
      <c r="K67" s="465">
        <v>4.2003805461644735E-2</v>
      </c>
      <c r="L67" s="465">
        <v>0.38027690033906919</v>
      </c>
      <c r="M67" s="465">
        <v>0</v>
      </c>
    </row>
    <row r="68" spans="2:13">
      <c r="B68" s="171" t="s">
        <v>5</v>
      </c>
      <c r="C68" s="466">
        <v>0</v>
      </c>
      <c r="D68" s="466">
        <v>0</v>
      </c>
      <c r="E68" s="467">
        <v>0</v>
      </c>
      <c r="F68" s="467">
        <v>0</v>
      </c>
      <c r="G68" s="467">
        <v>0</v>
      </c>
      <c r="H68" s="467">
        <v>6.3543919298308563E-2</v>
      </c>
      <c r="I68" s="467">
        <v>1.1909883207160279</v>
      </c>
      <c r="J68" s="467">
        <v>8.8306604976365168</v>
      </c>
      <c r="K68" s="467">
        <v>7.1476676359204445</v>
      </c>
      <c r="L68" s="467">
        <v>1.7473925511331178E-3</v>
      </c>
      <c r="M68" s="467">
        <v>0</v>
      </c>
    </row>
    <row r="69" spans="2:13">
      <c r="B69" s="171" t="s">
        <v>6</v>
      </c>
      <c r="C69" s="466">
        <v>6.4015093018695737</v>
      </c>
      <c r="D69" s="466">
        <v>6.4221891579062371E-2</v>
      </c>
      <c r="E69" s="467">
        <v>0.62784097227775348</v>
      </c>
      <c r="F69" s="467">
        <v>0.41938722001245438</v>
      </c>
      <c r="G69" s="467">
        <v>3.2376387988337889</v>
      </c>
      <c r="H69" s="467">
        <v>20.569929123065105</v>
      </c>
      <c r="I69" s="467">
        <v>15.042269967066423</v>
      </c>
      <c r="J69" s="467">
        <v>1.3852923567424007E-2</v>
      </c>
      <c r="K69" s="467">
        <v>3.1845379453084681E-2</v>
      </c>
      <c r="L69" s="467">
        <v>0</v>
      </c>
      <c r="M69" s="467">
        <v>0</v>
      </c>
    </row>
    <row r="70" spans="2:13">
      <c r="B70" s="171" t="s">
        <v>7</v>
      </c>
      <c r="C70" s="466">
        <v>1.8339946898431139E-3</v>
      </c>
      <c r="D70" s="466">
        <v>0</v>
      </c>
      <c r="E70" s="467">
        <v>0</v>
      </c>
      <c r="F70" s="467">
        <v>5.1540019203589269</v>
      </c>
      <c r="G70" s="467">
        <v>1.3219772560798648</v>
      </c>
      <c r="H70" s="467">
        <v>0</v>
      </c>
      <c r="I70" s="467">
        <v>1.5623320029499301</v>
      </c>
      <c r="J70" s="467">
        <v>8.8867811564606838E-2</v>
      </c>
      <c r="K70" s="467">
        <v>0.1020115371771794</v>
      </c>
      <c r="L70" s="467">
        <v>0.11584212121225437</v>
      </c>
      <c r="M70" s="467">
        <v>0</v>
      </c>
    </row>
    <row r="71" spans="2:13">
      <c r="B71" s="171" t="s">
        <v>8</v>
      </c>
      <c r="C71" s="466">
        <v>0</v>
      </c>
      <c r="D71" s="466">
        <v>3.6187292430355877</v>
      </c>
      <c r="E71" s="467">
        <v>0.27184882388457404</v>
      </c>
      <c r="F71" s="467">
        <v>1.6621213893237545</v>
      </c>
      <c r="G71" s="467">
        <v>4.0768861312857299</v>
      </c>
      <c r="H71" s="467">
        <v>3.0318124485418405</v>
      </c>
      <c r="I71" s="467">
        <v>0.92760814679209735</v>
      </c>
      <c r="J71" s="467">
        <v>5.7927399454856907</v>
      </c>
      <c r="K71" s="467">
        <v>13.301024608563234</v>
      </c>
      <c r="L71" s="467">
        <v>15.798249073997388</v>
      </c>
      <c r="M71" s="467">
        <v>1.6760234040591622</v>
      </c>
    </row>
    <row r="72" spans="2:13">
      <c r="B72" s="171" t="s">
        <v>9</v>
      </c>
      <c r="C72" s="466">
        <v>3.3576702105867482</v>
      </c>
      <c r="D72" s="466">
        <v>0.77395415313153615</v>
      </c>
      <c r="E72" s="467">
        <v>0.60515517039276279</v>
      </c>
      <c r="F72" s="467">
        <v>0.98958567836393629</v>
      </c>
      <c r="G72" s="467">
        <v>1.8012198654979195</v>
      </c>
      <c r="H72" s="467">
        <v>16.535626469500787</v>
      </c>
      <c r="I72" s="467">
        <v>14.87052080320038</v>
      </c>
      <c r="J72" s="467">
        <v>5.5147756482125561E-2</v>
      </c>
      <c r="K72" s="467">
        <v>0.16282544222350864</v>
      </c>
      <c r="L72" s="467">
        <v>9.3929720683089274E-2</v>
      </c>
      <c r="M72" s="467">
        <v>0.22481903670631001</v>
      </c>
    </row>
    <row r="73" spans="2:13">
      <c r="B73" s="171" t="s">
        <v>10</v>
      </c>
      <c r="C73" s="466">
        <v>0.24188209685623166</v>
      </c>
      <c r="D73" s="466">
        <v>4.2983722372528925</v>
      </c>
      <c r="E73" s="467">
        <v>6.5087081262410464</v>
      </c>
      <c r="F73" s="467">
        <v>0.74134854134153028</v>
      </c>
      <c r="G73" s="467">
        <v>21.271835165058835</v>
      </c>
      <c r="H73" s="467">
        <v>29.868269426360495</v>
      </c>
      <c r="I73" s="467">
        <v>7.1708157143898923</v>
      </c>
      <c r="J73" s="467">
        <v>56.238919061499743</v>
      </c>
      <c r="K73" s="467">
        <v>13.033342505089548</v>
      </c>
      <c r="L73" s="467">
        <v>1.6038828416977788</v>
      </c>
      <c r="M73" s="467">
        <v>5.6820433969470674</v>
      </c>
    </row>
    <row r="74" spans="2:13">
      <c r="B74" s="171" t="s">
        <v>11</v>
      </c>
      <c r="C74" s="466">
        <v>1.3316661093226232</v>
      </c>
      <c r="D74" s="466">
        <v>0.19933881142987467</v>
      </c>
      <c r="E74" s="467">
        <v>7.3635541584645192E-2</v>
      </c>
      <c r="F74" s="467">
        <v>0.1673874923150539</v>
      </c>
      <c r="G74" s="467">
        <v>0.63928324897201083</v>
      </c>
      <c r="H74" s="467">
        <v>3.7396296051221765E-2</v>
      </c>
      <c r="I74" s="467">
        <v>12.101433542618862</v>
      </c>
      <c r="J74" s="467">
        <v>14.511536254909396</v>
      </c>
      <c r="K74" s="467">
        <v>12.521757578649822</v>
      </c>
      <c r="L74" s="467">
        <v>0.73198317621924425</v>
      </c>
      <c r="M74" s="467">
        <v>1.2596204248817943E-2</v>
      </c>
    </row>
    <row r="75" spans="2:13">
      <c r="B75" s="171" t="s">
        <v>12</v>
      </c>
      <c r="C75" s="466">
        <v>0</v>
      </c>
      <c r="D75" s="466">
        <v>0</v>
      </c>
      <c r="E75" s="467">
        <v>0</v>
      </c>
      <c r="F75" s="467">
        <v>0</v>
      </c>
      <c r="G75" s="467">
        <v>4.4274875664353621E-3</v>
      </c>
      <c r="H75" s="467">
        <v>2.7207915485639815</v>
      </c>
      <c r="I75" s="467">
        <v>6.384026937951135</v>
      </c>
      <c r="J75" s="467">
        <v>0.72871587360914081</v>
      </c>
      <c r="K75" s="467">
        <v>0</v>
      </c>
      <c r="L75" s="467">
        <v>0</v>
      </c>
      <c r="M75" s="467">
        <v>0</v>
      </c>
    </row>
    <row r="76" spans="2:13">
      <c r="B76" s="171" t="s">
        <v>604</v>
      </c>
      <c r="C76" s="466"/>
      <c r="D76" s="466"/>
      <c r="E76" s="466"/>
      <c r="F76" s="466"/>
      <c r="G76" s="466"/>
      <c r="H76" s="466"/>
      <c r="I76" s="466"/>
      <c r="J76" s="466"/>
      <c r="K76" s="467">
        <v>4.027665842116205</v>
      </c>
      <c r="L76" s="467">
        <v>11.145063719988212</v>
      </c>
      <c r="M76" s="467">
        <v>13.042065984432414</v>
      </c>
    </row>
    <row r="77" spans="2:13">
      <c r="B77" s="171" t="s">
        <v>13</v>
      </c>
      <c r="C77" s="466">
        <v>2.2246270086879032</v>
      </c>
      <c r="D77" s="466">
        <v>1.2311805615031559</v>
      </c>
      <c r="E77" s="467">
        <v>1.6972180781520361</v>
      </c>
      <c r="F77" s="467">
        <v>0.20446421723899472</v>
      </c>
      <c r="G77" s="467">
        <v>3.7382130982513986</v>
      </c>
      <c r="H77" s="467">
        <v>1.9534435618156534</v>
      </c>
      <c r="I77" s="467">
        <v>6.1059252322474133</v>
      </c>
      <c r="J77" s="467">
        <v>5.6486472471485447</v>
      </c>
      <c r="K77" s="467">
        <v>7.7758123035869655</v>
      </c>
      <c r="L77" s="467">
        <v>4.3160543344195261</v>
      </c>
      <c r="M77" s="467">
        <v>0.43945547697130138</v>
      </c>
    </row>
    <row r="78" spans="2:13">
      <c r="B78" s="171" t="s">
        <v>14</v>
      </c>
      <c r="C78" s="466">
        <v>0.79081509022363305</v>
      </c>
      <c r="D78" s="466">
        <v>0.11979502205303866</v>
      </c>
      <c r="E78" s="467">
        <v>5.6908674364641705E-2</v>
      </c>
      <c r="F78" s="467">
        <v>0.35929467405414017</v>
      </c>
      <c r="G78" s="467">
        <v>3.1295465829316962</v>
      </c>
      <c r="H78" s="467">
        <v>5.9928171548699307</v>
      </c>
      <c r="I78" s="467">
        <v>3.3734949617106387</v>
      </c>
      <c r="J78" s="467">
        <v>9.7763752556803514</v>
      </c>
      <c r="K78" s="467">
        <v>14.908306913269564</v>
      </c>
      <c r="L78" s="467">
        <v>4.5704913224606951</v>
      </c>
      <c r="M78" s="467">
        <v>1.2578418876025654</v>
      </c>
    </row>
    <row r="79" spans="2:13">
      <c r="B79" s="171" t="s">
        <v>15</v>
      </c>
      <c r="C79" s="468">
        <v>1.1430126089308126</v>
      </c>
      <c r="D79" s="468">
        <v>1.5833191651410575E-2</v>
      </c>
      <c r="E79" s="468">
        <v>0.24410707047427632</v>
      </c>
      <c r="F79" s="468">
        <v>5.3510469691953576E-3</v>
      </c>
      <c r="G79" s="468">
        <v>6.5717729112662067</v>
      </c>
      <c r="H79" s="468">
        <v>1.6132376541119775</v>
      </c>
      <c r="I79" s="468">
        <v>0.6241539255404257</v>
      </c>
      <c r="J79" s="468">
        <v>0.12337245286890607</v>
      </c>
      <c r="K79" s="468">
        <v>0.19937078183518417</v>
      </c>
      <c r="L79" s="468">
        <v>6.6317138278647964E-2</v>
      </c>
      <c r="M79" s="468">
        <v>0.2276442635689544</v>
      </c>
    </row>
    <row r="80" spans="2:13">
      <c r="B80" s="171" t="s">
        <v>16</v>
      </c>
      <c r="C80" s="466">
        <v>0.8864991674918582</v>
      </c>
      <c r="D80" s="466">
        <v>0.41238856906720389</v>
      </c>
      <c r="E80" s="467">
        <v>0.12582759002970517</v>
      </c>
      <c r="F80" s="467">
        <v>1.3693675039687929</v>
      </c>
      <c r="G80" s="467">
        <v>0.99162601572029285</v>
      </c>
      <c r="H80" s="467">
        <v>4.3559361935741991</v>
      </c>
      <c r="I80" s="467">
        <v>0.38838369416107293</v>
      </c>
      <c r="J80" s="467">
        <v>0</v>
      </c>
      <c r="K80" s="467">
        <v>0.16990438893617058</v>
      </c>
      <c r="L80" s="467">
        <v>0.27035838267801859</v>
      </c>
      <c r="M80" s="467">
        <v>4.2033740830007771</v>
      </c>
    </row>
    <row r="81" spans="2:13">
      <c r="B81" s="171" t="s">
        <v>83</v>
      </c>
      <c r="C81" s="466">
        <v>0</v>
      </c>
      <c r="D81" s="466">
        <v>0</v>
      </c>
      <c r="E81" s="467">
        <v>0</v>
      </c>
      <c r="F81" s="467">
        <v>0</v>
      </c>
      <c r="G81" s="467">
        <v>0.53122270124463988</v>
      </c>
      <c r="H81" s="467">
        <v>0.15320298885064546</v>
      </c>
      <c r="I81" s="467">
        <v>5.8285371347355159</v>
      </c>
      <c r="J81" s="467">
        <v>0</v>
      </c>
      <c r="K81" s="467">
        <v>0</v>
      </c>
      <c r="L81" s="467">
        <v>0</v>
      </c>
      <c r="M81" s="467">
        <v>0</v>
      </c>
    </row>
    <row r="82" spans="2:13">
      <c r="B82" s="171" t="s">
        <v>18</v>
      </c>
      <c r="C82" s="466">
        <v>5.42399440722909</v>
      </c>
      <c r="D82" s="466">
        <v>5.618705904970354</v>
      </c>
      <c r="E82" s="467">
        <v>0.75933341478081717</v>
      </c>
      <c r="F82" s="467">
        <v>0.25905393349407602</v>
      </c>
      <c r="G82" s="467">
        <v>0.42913945538196641</v>
      </c>
      <c r="H82" s="467">
        <v>6.8147933559379634E-2</v>
      </c>
      <c r="I82" s="467">
        <v>0.24841678227000108</v>
      </c>
      <c r="J82" s="467">
        <v>8.1941077965430758</v>
      </c>
      <c r="K82" s="467">
        <v>3.4746194900488807</v>
      </c>
      <c r="L82" s="467">
        <v>6.0199961557737866E-2</v>
      </c>
      <c r="M82" s="467">
        <v>0</v>
      </c>
    </row>
    <row r="83" spans="2:13">
      <c r="B83" s="171" t="s">
        <v>19</v>
      </c>
      <c r="C83" s="466">
        <v>3.0472249276333048</v>
      </c>
      <c r="D83" s="466">
        <v>0.13537820604807529</v>
      </c>
      <c r="E83" s="466">
        <v>2.1859562886472088</v>
      </c>
      <c r="F83" s="466">
        <v>0.20215800115321286</v>
      </c>
      <c r="G83" s="466">
        <v>1.6463726803418997</v>
      </c>
      <c r="H83" s="466">
        <v>3.0304857951004389</v>
      </c>
      <c r="I83" s="466">
        <v>2.6496018957703882</v>
      </c>
      <c r="J83" s="466">
        <v>0.38103741205836228</v>
      </c>
      <c r="K83" s="466">
        <v>7.9838562938601738</v>
      </c>
      <c r="L83" s="466">
        <v>1.1799197819334393</v>
      </c>
      <c r="M83" s="466">
        <v>2.3853151316396013</v>
      </c>
    </row>
    <row r="84" spans="2:13" ht="13.5" thickBot="1">
      <c r="B84" s="179"/>
      <c r="C84" s="470"/>
      <c r="D84" s="470"/>
      <c r="E84" s="471"/>
      <c r="F84" s="471"/>
      <c r="G84" s="471"/>
      <c r="H84" s="471"/>
      <c r="I84" s="471"/>
      <c r="J84" s="453"/>
      <c r="K84" s="472"/>
      <c r="L84" s="472"/>
      <c r="M84" s="472"/>
    </row>
    <row r="85" spans="2:13" ht="13.5" thickTop="1">
      <c r="B85" s="160" t="s">
        <v>20</v>
      </c>
      <c r="C85" s="457">
        <f t="shared" ref="C85:H85" si="2">SUM(C67:C83)</f>
        <v>25.395805412921025</v>
      </c>
      <c r="D85" s="457">
        <f t="shared" si="2"/>
        <v>17.626380025658246</v>
      </c>
      <c r="E85" s="457">
        <f t="shared" si="2"/>
        <v>13.293715897228429</v>
      </c>
      <c r="F85" s="457">
        <f t="shared" si="2"/>
        <v>11.738919097353836</v>
      </c>
      <c r="G85" s="457">
        <f t="shared" si="2"/>
        <v>49.400714711330217</v>
      </c>
      <c r="H85" s="457">
        <f t="shared" si="2"/>
        <v>90.033774896637496</v>
      </c>
      <c r="I85" s="457">
        <f>SUM(I67:I83)</f>
        <v>78.887404048737281</v>
      </c>
      <c r="J85" s="457">
        <f>SUM(J67:J83)</f>
        <v>110.40001055222382</v>
      </c>
      <c r="K85" s="457">
        <f>SUM(K67:K83)</f>
        <v>84.882014506191609</v>
      </c>
      <c r="L85" s="457">
        <f>SUM(L67:L83)</f>
        <v>40.33431586801624</v>
      </c>
      <c r="M85" s="469">
        <f>SUM(M67:M83)</f>
        <v>29.151178869176974</v>
      </c>
    </row>
    <row r="86" spans="2:13">
      <c r="B86" s="182" t="s">
        <v>206</v>
      </c>
      <c r="G86" s="115"/>
      <c r="J86" s="115"/>
    </row>
    <row r="87" spans="2:13">
      <c r="G87" s="115"/>
      <c r="J87" s="115"/>
    </row>
    <row r="88" spans="2:13">
      <c r="G88" s="115"/>
      <c r="J88" s="115"/>
    </row>
    <row r="89" spans="2:13">
      <c r="G89" s="115"/>
      <c r="J89" s="115"/>
    </row>
    <row r="90" spans="2:13">
      <c r="G90" s="115"/>
      <c r="J90" s="115"/>
    </row>
    <row r="91" spans="2:13">
      <c r="B91" s="186" t="s">
        <v>81</v>
      </c>
      <c r="G91" s="115"/>
      <c r="J91" s="115"/>
    </row>
    <row r="92" spans="2:13">
      <c r="B92" s="185" t="s">
        <v>77</v>
      </c>
      <c r="G92" s="115"/>
      <c r="J92" s="115"/>
    </row>
    <row r="93" spans="2:13">
      <c r="B93" s="163" t="s">
        <v>149</v>
      </c>
      <c r="C93" s="195"/>
      <c r="D93" s="195"/>
      <c r="G93" s="115"/>
      <c r="J93" s="115"/>
    </row>
    <row r="94" spans="2:13">
      <c r="B94" s="1" t="s">
        <v>787</v>
      </c>
      <c r="F94" s="114"/>
      <c r="G94" s="114"/>
      <c r="H94" s="114" t="s">
        <v>182</v>
      </c>
      <c r="I94" s="114"/>
      <c r="J94" s="114"/>
    </row>
    <row r="95" spans="2:13">
      <c r="B95" s="2" t="s">
        <v>788</v>
      </c>
      <c r="E95" s="104"/>
      <c r="G95" s="115"/>
      <c r="J95" s="115"/>
    </row>
    <row r="96" spans="2:13">
      <c r="B96" s="147" t="s">
        <v>2</v>
      </c>
      <c r="C96" s="148">
        <v>2011</v>
      </c>
      <c r="D96" s="148">
        <v>2012</v>
      </c>
      <c r="E96" s="149">
        <v>2013</v>
      </c>
      <c r="F96" s="149">
        <v>2014</v>
      </c>
      <c r="G96" s="149">
        <v>2015</v>
      </c>
      <c r="H96" s="149">
        <v>2016</v>
      </c>
      <c r="I96" s="149">
        <v>2017</v>
      </c>
      <c r="J96" s="149">
        <v>2018</v>
      </c>
      <c r="K96" s="149">
        <v>2019</v>
      </c>
      <c r="L96" s="149">
        <v>2020</v>
      </c>
      <c r="M96" s="331">
        <v>2021</v>
      </c>
    </row>
    <row r="97" spans="2:13">
      <c r="B97" s="169" t="s">
        <v>3</v>
      </c>
      <c r="C97" s="465">
        <v>0.48316568728687354</v>
      </c>
      <c r="D97" s="465">
        <v>1.3993684189488391E-2</v>
      </c>
      <c r="E97" s="465">
        <v>0</v>
      </c>
      <c r="F97" s="465">
        <v>4.2322193425004109</v>
      </c>
      <c r="G97" s="465">
        <v>0</v>
      </c>
      <c r="H97" s="465">
        <v>0</v>
      </c>
      <c r="I97" s="465">
        <v>0</v>
      </c>
      <c r="J97" s="465">
        <v>0</v>
      </c>
      <c r="K97" s="465">
        <v>0</v>
      </c>
      <c r="L97" s="465">
        <v>0</v>
      </c>
      <c r="M97" s="465">
        <v>0</v>
      </c>
    </row>
    <row r="98" spans="2:13">
      <c r="B98" s="171" t="s">
        <v>5</v>
      </c>
      <c r="C98" s="466">
        <v>0</v>
      </c>
      <c r="D98" s="466">
        <v>0</v>
      </c>
      <c r="E98" s="467">
        <v>0</v>
      </c>
      <c r="F98" s="467">
        <v>0</v>
      </c>
      <c r="G98" s="467">
        <v>0</v>
      </c>
      <c r="H98" s="467">
        <v>0</v>
      </c>
      <c r="I98" s="467">
        <v>0</v>
      </c>
      <c r="J98" s="467">
        <v>0</v>
      </c>
      <c r="K98" s="467">
        <v>0</v>
      </c>
      <c r="L98" s="467">
        <v>0</v>
      </c>
      <c r="M98" s="467">
        <v>1.7032471716253774</v>
      </c>
    </row>
    <row r="99" spans="2:13">
      <c r="B99" s="171" t="s">
        <v>6</v>
      </c>
      <c r="C99" s="466">
        <v>0</v>
      </c>
      <c r="D99" s="466">
        <v>0</v>
      </c>
      <c r="E99" s="467">
        <v>1.3059266410521546</v>
      </c>
      <c r="F99" s="467">
        <v>1.2278384812395324E-2</v>
      </c>
      <c r="G99" s="467">
        <v>0</v>
      </c>
      <c r="H99" s="467">
        <v>0</v>
      </c>
      <c r="I99" s="467">
        <v>0</v>
      </c>
      <c r="J99" s="467">
        <v>0</v>
      </c>
      <c r="K99" s="467">
        <v>0</v>
      </c>
      <c r="L99" s="467">
        <v>0</v>
      </c>
      <c r="M99" s="467">
        <v>0</v>
      </c>
    </row>
    <row r="100" spans="2:13">
      <c r="B100" s="171" t="s">
        <v>7</v>
      </c>
      <c r="C100" s="466">
        <v>0</v>
      </c>
      <c r="D100" s="466">
        <v>0</v>
      </c>
      <c r="E100" s="467">
        <v>0</v>
      </c>
      <c r="F100" s="467">
        <v>0</v>
      </c>
      <c r="G100" s="467">
        <v>0</v>
      </c>
      <c r="H100" s="467">
        <v>0</v>
      </c>
      <c r="I100" s="467">
        <v>0</v>
      </c>
      <c r="J100" s="467">
        <v>0</v>
      </c>
      <c r="K100" s="467">
        <v>0</v>
      </c>
      <c r="L100" s="467">
        <v>0</v>
      </c>
      <c r="M100" s="467">
        <v>0</v>
      </c>
    </row>
    <row r="101" spans="2:13">
      <c r="B101" s="171" t="s">
        <v>8</v>
      </c>
      <c r="C101" s="466">
        <v>0</v>
      </c>
      <c r="D101" s="466">
        <v>0</v>
      </c>
      <c r="E101" s="467">
        <v>0</v>
      </c>
      <c r="F101" s="467">
        <v>0</v>
      </c>
      <c r="G101" s="467">
        <v>0</v>
      </c>
      <c r="H101" s="467">
        <v>0</v>
      </c>
      <c r="I101" s="467">
        <v>0</v>
      </c>
      <c r="J101" s="467">
        <v>0</v>
      </c>
      <c r="K101" s="467">
        <v>0</v>
      </c>
      <c r="L101" s="467">
        <v>0</v>
      </c>
      <c r="M101" s="467">
        <v>0</v>
      </c>
    </row>
    <row r="102" spans="2:13">
      <c r="B102" s="171" t="s">
        <v>9</v>
      </c>
      <c r="C102" s="466">
        <v>0.39914179770290742</v>
      </c>
      <c r="D102" s="466">
        <v>0</v>
      </c>
      <c r="E102" s="467">
        <v>0</v>
      </c>
      <c r="F102" s="467">
        <v>0</v>
      </c>
      <c r="G102" s="467">
        <v>0</v>
      </c>
      <c r="H102" s="467">
        <v>0</v>
      </c>
      <c r="I102" s="467">
        <v>0</v>
      </c>
      <c r="J102" s="467">
        <v>0</v>
      </c>
      <c r="K102" s="467">
        <v>0</v>
      </c>
      <c r="L102" s="467">
        <v>0</v>
      </c>
      <c r="M102" s="467">
        <v>0</v>
      </c>
    </row>
    <row r="103" spans="2:13">
      <c r="B103" s="171" t="s">
        <v>10</v>
      </c>
      <c r="C103" s="466">
        <v>5.6106984866918364</v>
      </c>
      <c r="D103" s="466">
        <v>2.8971756194591292</v>
      </c>
      <c r="E103" s="467">
        <v>1.6561295175832096</v>
      </c>
      <c r="F103" s="467">
        <v>3.6291481808613906</v>
      </c>
      <c r="G103" s="467">
        <v>0</v>
      </c>
      <c r="H103" s="467">
        <v>0</v>
      </c>
      <c r="I103" s="467">
        <v>0</v>
      </c>
      <c r="J103" s="467">
        <v>0</v>
      </c>
      <c r="K103" s="467">
        <v>0</v>
      </c>
      <c r="L103" s="467">
        <v>0</v>
      </c>
      <c r="M103" s="467">
        <v>0</v>
      </c>
    </row>
    <row r="104" spans="2:13">
      <c r="B104" s="171" t="s">
        <v>11</v>
      </c>
      <c r="C104" s="466">
        <v>0</v>
      </c>
      <c r="D104" s="466">
        <v>0</v>
      </c>
      <c r="E104" s="467">
        <v>0</v>
      </c>
      <c r="F104" s="467">
        <v>0</v>
      </c>
      <c r="G104" s="467">
        <v>0</v>
      </c>
      <c r="H104" s="467">
        <v>0</v>
      </c>
      <c r="I104" s="467">
        <v>0</v>
      </c>
      <c r="J104" s="467">
        <v>0</v>
      </c>
      <c r="K104" s="467">
        <v>0</v>
      </c>
      <c r="L104" s="467">
        <v>0</v>
      </c>
      <c r="M104" s="467">
        <v>0</v>
      </c>
    </row>
    <row r="105" spans="2:13">
      <c r="B105" s="171" t="s">
        <v>12</v>
      </c>
      <c r="C105" s="466">
        <v>0</v>
      </c>
      <c r="D105" s="466">
        <v>0</v>
      </c>
      <c r="E105" s="467">
        <v>0</v>
      </c>
      <c r="F105" s="467">
        <v>0</v>
      </c>
      <c r="G105" s="467">
        <v>0</v>
      </c>
      <c r="H105" s="467">
        <v>0</v>
      </c>
      <c r="I105" s="467">
        <v>0</v>
      </c>
      <c r="J105" s="467">
        <v>0</v>
      </c>
      <c r="K105" s="467">
        <v>0</v>
      </c>
      <c r="L105" s="467">
        <v>0</v>
      </c>
      <c r="M105" s="467">
        <v>0</v>
      </c>
    </row>
    <row r="106" spans="2:13">
      <c r="B106" s="171" t="s">
        <v>604</v>
      </c>
      <c r="C106" s="466">
        <v>0</v>
      </c>
      <c r="D106" s="466">
        <v>0</v>
      </c>
      <c r="E106" s="466">
        <v>0</v>
      </c>
      <c r="F106" s="466">
        <v>0</v>
      </c>
      <c r="G106" s="466">
        <v>0</v>
      </c>
      <c r="H106" s="466">
        <v>0</v>
      </c>
      <c r="I106" s="466">
        <v>0</v>
      </c>
      <c r="J106" s="466">
        <v>0</v>
      </c>
      <c r="K106" s="467">
        <v>0</v>
      </c>
      <c r="L106" s="467">
        <v>0</v>
      </c>
      <c r="M106" s="467">
        <v>0</v>
      </c>
    </row>
    <row r="107" spans="2:13">
      <c r="B107" s="171" t="s">
        <v>13</v>
      </c>
      <c r="C107" s="466">
        <v>0.49163882825486666</v>
      </c>
      <c r="D107" s="466">
        <v>0</v>
      </c>
      <c r="E107" s="467">
        <v>0</v>
      </c>
      <c r="F107" s="467">
        <v>0</v>
      </c>
      <c r="G107" s="467">
        <v>0</v>
      </c>
      <c r="H107" s="467">
        <v>0</v>
      </c>
      <c r="I107" s="467">
        <v>0</v>
      </c>
      <c r="J107" s="467">
        <v>0</v>
      </c>
      <c r="K107" s="467">
        <v>0</v>
      </c>
      <c r="L107" s="467">
        <v>0</v>
      </c>
      <c r="M107" s="467">
        <v>0</v>
      </c>
    </row>
    <row r="108" spans="2:13">
      <c r="B108" s="171" t="s">
        <v>14</v>
      </c>
      <c r="C108" s="466">
        <v>1.3845719398218155</v>
      </c>
      <c r="D108" s="466">
        <v>2.3071882900798495</v>
      </c>
      <c r="E108" s="467">
        <v>0</v>
      </c>
      <c r="F108" s="467">
        <v>0</v>
      </c>
      <c r="G108" s="467">
        <v>0</v>
      </c>
      <c r="H108" s="467">
        <v>0</v>
      </c>
      <c r="I108" s="467">
        <v>0</v>
      </c>
      <c r="J108" s="467">
        <v>0</v>
      </c>
      <c r="K108" s="467">
        <v>0</v>
      </c>
      <c r="L108" s="467">
        <v>0</v>
      </c>
      <c r="M108" s="467">
        <v>0</v>
      </c>
    </row>
    <row r="109" spans="2:13">
      <c r="B109" s="171" t="s">
        <v>15</v>
      </c>
      <c r="C109" s="468">
        <v>0</v>
      </c>
      <c r="D109" s="468">
        <v>0.57551000631841476</v>
      </c>
      <c r="E109" s="468">
        <v>1.9435401907747969</v>
      </c>
      <c r="F109" s="468">
        <v>3.4111229959378777</v>
      </c>
      <c r="G109" s="468">
        <v>0</v>
      </c>
      <c r="H109" s="468">
        <v>0</v>
      </c>
      <c r="I109" s="468">
        <v>0</v>
      </c>
      <c r="J109" s="468">
        <v>0</v>
      </c>
      <c r="K109" s="468">
        <v>0</v>
      </c>
      <c r="L109" s="468">
        <v>0</v>
      </c>
      <c r="M109" s="468">
        <v>0</v>
      </c>
    </row>
    <row r="110" spans="2:13">
      <c r="B110" s="171" t="s">
        <v>16</v>
      </c>
      <c r="C110" s="466">
        <v>0</v>
      </c>
      <c r="D110" s="466">
        <v>0</v>
      </c>
      <c r="E110" s="467">
        <v>0</v>
      </c>
      <c r="F110" s="467">
        <v>0</v>
      </c>
      <c r="G110" s="467">
        <v>0</v>
      </c>
      <c r="H110" s="467">
        <v>0</v>
      </c>
      <c r="I110" s="467">
        <v>0</v>
      </c>
      <c r="J110" s="467">
        <v>0</v>
      </c>
      <c r="K110" s="467">
        <v>0</v>
      </c>
      <c r="L110" s="467">
        <v>0</v>
      </c>
      <c r="M110" s="467">
        <v>0</v>
      </c>
    </row>
    <row r="111" spans="2:13">
      <c r="B111" s="171" t="s">
        <v>83</v>
      </c>
      <c r="C111" s="466">
        <v>0</v>
      </c>
      <c r="D111" s="466">
        <v>0</v>
      </c>
      <c r="E111" s="467">
        <v>6.7148767088529796E-3</v>
      </c>
      <c r="F111" s="467">
        <v>0.36675961224331699</v>
      </c>
      <c r="G111" s="467">
        <v>0</v>
      </c>
      <c r="H111" s="467">
        <v>0</v>
      </c>
      <c r="I111" s="467">
        <v>0</v>
      </c>
      <c r="J111" s="467">
        <v>0</v>
      </c>
      <c r="K111" s="467">
        <v>0</v>
      </c>
      <c r="L111" s="467">
        <v>0</v>
      </c>
      <c r="M111" s="467">
        <v>0</v>
      </c>
    </row>
    <row r="112" spans="2:13">
      <c r="B112" s="171" t="s">
        <v>18</v>
      </c>
      <c r="C112" s="466">
        <v>1.0899806645776569</v>
      </c>
      <c r="D112" s="466">
        <v>2.5500081680605673</v>
      </c>
      <c r="E112" s="467">
        <v>1.7709290254268422</v>
      </c>
      <c r="F112" s="467">
        <v>0</v>
      </c>
      <c r="G112" s="467">
        <v>0</v>
      </c>
      <c r="H112" s="467">
        <v>0</v>
      </c>
      <c r="I112" s="467">
        <v>0</v>
      </c>
      <c r="J112" s="467">
        <v>0</v>
      </c>
      <c r="K112" s="467">
        <v>0</v>
      </c>
      <c r="L112" s="467">
        <v>0</v>
      </c>
      <c r="M112" s="467">
        <v>0</v>
      </c>
    </row>
    <row r="113" spans="2:21">
      <c r="B113" s="171" t="s">
        <v>19</v>
      </c>
      <c r="C113" s="466">
        <v>0.55430245101412157</v>
      </c>
      <c r="D113" s="466">
        <v>0.34501211095612422</v>
      </c>
      <c r="E113" s="467">
        <v>0</v>
      </c>
      <c r="F113" s="467">
        <v>1.2426107771921666E-2</v>
      </c>
      <c r="G113" s="467">
        <v>14.381353543773617</v>
      </c>
      <c r="H113" s="467">
        <v>4.4220821280018408</v>
      </c>
      <c r="I113" s="467">
        <v>0.54634255695196132</v>
      </c>
      <c r="J113" s="467">
        <v>0.44945389718643014</v>
      </c>
      <c r="K113" s="467">
        <v>0.51110734028959404</v>
      </c>
      <c r="L113" s="467">
        <v>1.2112526852959837</v>
      </c>
      <c r="M113" s="467">
        <v>1.3170545392284694E-6</v>
      </c>
    </row>
    <row r="114" spans="2:21" ht="13.5" thickBot="1">
      <c r="B114" s="179"/>
      <c r="C114" s="470"/>
      <c r="D114" s="470"/>
      <c r="E114" s="471"/>
      <c r="F114" s="471"/>
      <c r="G114" s="471"/>
      <c r="H114" s="471"/>
      <c r="I114" s="471"/>
      <c r="J114" s="453"/>
      <c r="K114" s="472"/>
      <c r="L114" s="472"/>
      <c r="M114" s="472"/>
    </row>
    <row r="115" spans="2:21" ht="13.5" thickTop="1">
      <c r="B115" s="160" t="s">
        <v>20</v>
      </c>
      <c r="C115" s="457">
        <f t="shared" ref="C115:H115" si="3">SUM(C97:C113)</f>
        <v>10.013499855350078</v>
      </c>
      <c r="D115" s="457">
        <f t="shared" si="3"/>
        <v>8.6888878790635733</v>
      </c>
      <c r="E115" s="457">
        <f t="shared" si="3"/>
        <v>6.6832402515458558</v>
      </c>
      <c r="F115" s="457">
        <f t="shared" si="3"/>
        <v>11.663954624127314</v>
      </c>
      <c r="G115" s="457">
        <f t="shared" si="3"/>
        <v>14.381353543773617</v>
      </c>
      <c r="H115" s="457">
        <f t="shared" si="3"/>
        <v>4.4220821280018408</v>
      </c>
      <c r="I115" s="457">
        <f>SUM(I97:I113)</f>
        <v>0.54634255695196132</v>
      </c>
      <c r="J115" s="457">
        <f>SUM(J97:J113)</f>
        <v>0.44945389718643014</v>
      </c>
      <c r="K115" s="457">
        <f>SUM(K97:K113)</f>
        <v>0.51110734028959404</v>
      </c>
      <c r="L115" s="457">
        <f>SUM(L97:L113)</f>
        <v>1.2112526852959837</v>
      </c>
      <c r="M115" s="469">
        <f>SUM(M97:M113)</f>
        <v>1.7032484886799166</v>
      </c>
    </row>
    <row r="116" spans="2:21">
      <c r="B116" s="182" t="s">
        <v>206</v>
      </c>
      <c r="G116" s="115"/>
    </row>
    <row r="117" spans="2:21">
      <c r="G117" s="115"/>
    </row>
    <row r="118" spans="2:21">
      <c r="B118" s="10"/>
      <c r="G118" s="115"/>
    </row>
    <row r="119" spans="2:21">
      <c r="G119" s="115"/>
    </row>
    <row r="120" spans="2:21">
      <c r="G120" s="115"/>
    </row>
    <row r="121" spans="2:21">
      <c r="B121" s="186" t="s">
        <v>88</v>
      </c>
      <c r="G121" s="115"/>
    </row>
    <row r="122" spans="2:21">
      <c r="B122" s="185" t="s">
        <v>77</v>
      </c>
      <c r="G122" s="115"/>
    </row>
    <row r="123" spans="2:21">
      <c r="B123" s="163" t="s">
        <v>150</v>
      </c>
      <c r="C123" s="195"/>
      <c r="D123" s="195"/>
      <c r="E123" s="510" t="s">
        <v>809</v>
      </c>
      <c r="G123" s="115"/>
    </row>
    <row r="124" spans="2:21">
      <c r="B124" s="1" t="s">
        <v>787</v>
      </c>
      <c r="G124" s="115"/>
      <c r="L124" s="104"/>
      <c r="N124" s="106" t="s">
        <v>182</v>
      </c>
    </row>
    <row r="125" spans="2:21">
      <c r="B125" s="2" t="s">
        <v>788</v>
      </c>
      <c r="G125" s="115"/>
    </row>
    <row r="126" spans="2:21">
      <c r="B126" s="147" t="s">
        <v>2</v>
      </c>
      <c r="C126" s="148" t="s">
        <v>102</v>
      </c>
      <c r="D126" s="148">
        <v>2004</v>
      </c>
      <c r="E126" s="149">
        <v>2005</v>
      </c>
      <c r="F126" s="149">
        <v>2006</v>
      </c>
      <c r="G126" s="149">
        <v>2007</v>
      </c>
      <c r="H126" s="149">
        <v>2008</v>
      </c>
      <c r="I126" s="149">
        <v>2009</v>
      </c>
      <c r="J126" s="149">
        <v>2010</v>
      </c>
      <c r="K126" s="149">
        <v>2011</v>
      </c>
      <c r="L126" s="149">
        <v>2012</v>
      </c>
      <c r="M126" s="149">
        <v>2013</v>
      </c>
      <c r="N126" s="149">
        <v>2014</v>
      </c>
      <c r="O126" s="149">
        <v>2015</v>
      </c>
      <c r="P126" s="149">
        <v>2016</v>
      </c>
      <c r="Q126" s="149">
        <v>2017</v>
      </c>
      <c r="R126" s="149">
        <v>2018</v>
      </c>
      <c r="S126" s="149">
        <v>2019</v>
      </c>
      <c r="T126" s="149">
        <v>2020</v>
      </c>
      <c r="U126" s="331">
        <v>2021</v>
      </c>
    </row>
    <row r="127" spans="2:21">
      <c r="B127" s="169" t="s">
        <v>3</v>
      </c>
      <c r="C127" s="465">
        <v>0</v>
      </c>
      <c r="D127" s="465">
        <v>0</v>
      </c>
      <c r="E127" s="465">
        <v>0</v>
      </c>
      <c r="F127" s="465">
        <v>0</v>
      </c>
      <c r="G127" s="465">
        <v>0</v>
      </c>
      <c r="H127" s="465">
        <v>0</v>
      </c>
      <c r="I127" s="465">
        <v>0</v>
      </c>
      <c r="J127" s="465">
        <v>0</v>
      </c>
      <c r="K127" s="465">
        <v>0</v>
      </c>
      <c r="L127" s="465">
        <v>0</v>
      </c>
      <c r="M127" s="465">
        <v>0</v>
      </c>
      <c r="N127" s="465">
        <v>0</v>
      </c>
      <c r="O127" s="465">
        <v>0</v>
      </c>
      <c r="P127" s="465">
        <v>0</v>
      </c>
      <c r="Q127" s="465">
        <v>0</v>
      </c>
      <c r="R127" s="465">
        <v>0</v>
      </c>
      <c r="S127" s="465">
        <v>0</v>
      </c>
      <c r="T127" s="465">
        <v>0</v>
      </c>
      <c r="U127" s="465">
        <v>0</v>
      </c>
    </row>
    <row r="128" spans="2:21">
      <c r="B128" s="171" t="s">
        <v>5</v>
      </c>
      <c r="C128" s="466">
        <v>0</v>
      </c>
      <c r="D128" s="466">
        <v>0</v>
      </c>
      <c r="E128" s="467">
        <v>0</v>
      </c>
      <c r="F128" s="467">
        <v>0</v>
      </c>
      <c r="G128" s="467">
        <v>0</v>
      </c>
      <c r="H128" s="467">
        <v>0</v>
      </c>
      <c r="I128" s="467">
        <v>0</v>
      </c>
      <c r="J128" s="467">
        <v>0</v>
      </c>
      <c r="K128" s="467">
        <v>0</v>
      </c>
      <c r="L128" s="467">
        <v>0</v>
      </c>
      <c r="M128" s="467">
        <v>0</v>
      </c>
      <c r="N128" s="467">
        <v>0</v>
      </c>
      <c r="O128" s="467">
        <v>0</v>
      </c>
      <c r="P128" s="467">
        <v>0</v>
      </c>
      <c r="Q128" s="467">
        <v>0</v>
      </c>
      <c r="R128" s="467">
        <v>0</v>
      </c>
      <c r="S128" s="467">
        <v>0</v>
      </c>
      <c r="T128" s="467">
        <v>0.66853352515048903</v>
      </c>
      <c r="U128" s="467">
        <v>0</v>
      </c>
    </row>
    <row r="129" spans="2:21">
      <c r="B129" s="171" t="s">
        <v>6</v>
      </c>
      <c r="C129" s="466">
        <v>0</v>
      </c>
      <c r="D129" s="466">
        <v>0</v>
      </c>
      <c r="E129" s="467">
        <v>0</v>
      </c>
      <c r="F129" s="467">
        <v>0</v>
      </c>
      <c r="G129" s="467">
        <v>0</v>
      </c>
      <c r="H129" s="467">
        <v>0</v>
      </c>
      <c r="I129" s="467">
        <v>0</v>
      </c>
      <c r="J129" s="467">
        <v>0</v>
      </c>
      <c r="K129" s="467">
        <v>0</v>
      </c>
      <c r="L129" s="467">
        <v>0</v>
      </c>
      <c r="M129" s="467">
        <v>0</v>
      </c>
      <c r="N129" s="467">
        <v>0</v>
      </c>
      <c r="O129" s="467">
        <v>0</v>
      </c>
      <c r="P129" s="467">
        <v>0</v>
      </c>
      <c r="Q129" s="467">
        <v>0</v>
      </c>
      <c r="R129" s="467">
        <v>0</v>
      </c>
      <c r="S129" s="467">
        <v>0</v>
      </c>
      <c r="T129" s="467">
        <v>0</v>
      </c>
      <c r="U129" s="467">
        <v>0</v>
      </c>
    </row>
    <row r="130" spans="2:21">
      <c r="B130" s="171" t="s">
        <v>7</v>
      </c>
      <c r="C130" s="466">
        <v>0</v>
      </c>
      <c r="D130" s="466">
        <v>0</v>
      </c>
      <c r="E130" s="467">
        <v>0</v>
      </c>
      <c r="F130" s="467">
        <v>0</v>
      </c>
      <c r="G130" s="467">
        <v>0</v>
      </c>
      <c r="H130" s="467">
        <v>0</v>
      </c>
      <c r="I130" s="467">
        <v>0</v>
      </c>
      <c r="J130" s="467">
        <v>0</v>
      </c>
      <c r="K130" s="467">
        <v>0</v>
      </c>
      <c r="L130" s="467">
        <v>0</v>
      </c>
      <c r="M130" s="467">
        <v>0</v>
      </c>
      <c r="N130" s="467">
        <v>0</v>
      </c>
      <c r="O130" s="467">
        <v>0</v>
      </c>
      <c r="P130" s="467">
        <v>0</v>
      </c>
      <c r="Q130" s="467">
        <v>0</v>
      </c>
      <c r="R130" s="467">
        <v>0</v>
      </c>
      <c r="S130" s="467">
        <v>0</v>
      </c>
      <c r="T130" s="467">
        <v>0</v>
      </c>
      <c r="U130" s="467">
        <v>0</v>
      </c>
    </row>
    <row r="131" spans="2:21">
      <c r="B131" s="171" t="s">
        <v>8</v>
      </c>
      <c r="C131" s="466">
        <v>0</v>
      </c>
      <c r="D131" s="466">
        <v>0</v>
      </c>
      <c r="E131" s="467">
        <v>0</v>
      </c>
      <c r="F131" s="467">
        <v>0</v>
      </c>
      <c r="G131" s="467">
        <v>0</v>
      </c>
      <c r="H131" s="467">
        <v>0</v>
      </c>
      <c r="I131" s="467">
        <v>0</v>
      </c>
      <c r="J131" s="467">
        <v>0</v>
      </c>
      <c r="K131" s="467">
        <v>0</v>
      </c>
      <c r="L131" s="467">
        <v>0</v>
      </c>
      <c r="M131" s="467">
        <v>0</v>
      </c>
      <c r="N131" s="467">
        <v>0</v>
      </c>
      <c r="O131" s="467">
        <v>0</v>
      </c>
      <c r="P131" s="467">
        <v>0</v>
      </c>
      <c r="Q131" s="467">
        <v>0</v>
      </c>
      <c r="R131" s="467">
        <v>0</v>
      </c>
      <c r="S131" s="467">
        <v>0</v>
      </c>
      <c r="T131" s="467">
        <v>0</v>
      </c>
      <c r="U131" s="467">
        <v>0</v>
      </c>
    </row>
    <row r="132" spans="2:21">
      <c r="B132" s="171" t="s">
        <v>9</v>
      </c>
      <c r="C132" s="466">
        <v>0</v>
      </c>
      <c r="D132" s="466">
        <v>0</v>
      </c>
      <c r="E132" s="467">
        <v>0</v>
      </c>
      <c r="F132" s="467">
        <v>0</v>
      </c>
      <c r="G132" s="467">
        <v>0</v>
      </c>
      <c r="H132" s="467">
        <v>0</v>
      </c>
      <c r="I132" s="467">
        <v>0</v>
      </c>
      <c r="J132" s="467">
        <v>0</v>
      </c>
      <c r="K132" s="467">
        <v>0</v>
      </c>
      <c r="L132" s="467">
        <v>0</v>
      </c>
      <c r="M132" s="467">
        <v>0</v>
      </c>
      <c r="N132" s="467">
        <v>0</v>
      </c>
      <c r="O132" s="467">
        <v>0</v>
      </c>
      <c r="P132" s="467">
        <v>0</v>
      </c>
      <c r="Q132" s="467">
        <v>0</v>
      </c>
      <c r="R132" s="467">
        <v>0</v>
      </c>
      <c r="S132" s="467">
        <v>0</v>
      </c>
      <c r="T132" s="467">
        <v>0</v>
      </c>
      <c r="U132" s="467">
        <v>0</v>
      </c>
    </row>
    <row r="133" spans="2:21">
      <c r="B133" s="171" t="s">
        <v>10</v>
      </c>
      <c r="C133" s="466">
        <v>0</v>
      </c>
      <c r="D133" s="466">
        <v>0</v>
      </c>
      <c r="E133" s="467">
        <v>0</v>
      </c>
      <c r="F133" s="467">
        <v>0</v>
      </c>
      <c r="G133" s="467">
        <v>0</v>
      </c>
      <c r="H133" s="467">
        <v>0</v>
      </c>
      <c r="I133" s="467">
        <v>0</v>
      </c>
      <c r="J133" s="467">
        <v>0</v>
      </c>
      <c r="K133" s="467">
        <v>0</v>
      </c>
      <c r="L133" s="467">
        <v>0</v>
      </c>
      <c r="M133" s="467">
        <v>0</v>
      </c>
      <c r="N133" s="467">
        <v>5.9593179790097053E-3</v>
      </c>
      <c r="O133" s="467">
        <v>0</v>
      </c>
      <c r="P133" s="467">
        <v>0</v>
      </c>
      <c r="Q133" s="467">
        <v>0</v>
      </c>
      <c r="R133" s="467">
        <v>0</v>
      </c>
      <c r="S133" s="467">
        <v>0</v>
      </c>
      <c r="T133" s="467">
        <v>0</v>
      </c>
      <c r="U133" s="467">
        <v>0</v>
      </c>
    </row>
    <row r="134" spans="2:21">
      <c r="B134" s="171" t="s">
        <v>11</v>
      </c>
      <c r="C134" s="466">
        <v>0</v>
      </c>
      <c r="D134" s="466">
        <v>0</v>
      </c>
      <c r="E134" s="467">
        <v>0</v>
      </c>
      <c r="F134" s="467">
        <v>0</v>
      </c>
      <c r="G134" s="467">
        <v>0</v>
      </c>
      <c r="H134" s="467">
        <v>0</v>
      </c>
      <c r="I134" s="467">
        <v>0</v>
      </c>
      <c r="J134" s="467">
        <v>0</v>
      </c>
      <c r="K134" s="467">
        <v>0</v>
      </c>
      <c r="L134" s="467">
        <v>0</v>
      </c>
      <c r="M134" s="467">
        <v>0</v>
      </c>
      <c r="N134" s="467">
        <v>0</v>
      </c>
      <c r="O134" s="467">
        <v>0</v>
      </c>
      <c r="P134" s="467">
        <v>0</v>
      </c>
      <c r="Q134" s="467">
        <v>0</v>
      </c>
      <c r="R134" s="467">
        <v>0</v>
      </c>
      <c r="S134" s="467">
        <v>0</v>
      </c>
      <c r="T134" s="467">
        <v>0</v>
      </c>
      <c r="U134" s="467">
        <v>0</v>
      </c>
    </row>
    <row r="135" spans="2:21">
      <c r="B135" s="171" t="s">
        <v>12</v>
      </c>
      <c r="C135" s="466">
        <v>0</v>
      </c>
      <c r="D135" s="466">
        <v>0</v>
      </c>
      <c r="E135" s="467">
        <v>0</v>
      </c>
      <c r="F135" s="467">
        <v>0</v>
      </c>
      <c r="G135" s="467">
        <v>0</v>
      </c>
      <c r="H135" s="467">
        <v>0</v>
      </c>
      <c r="I135" s="467">
        <v>0</v>
      </c>
      <c r="J135" s="467">
        <v>0</v>
      </c>
      <c r="K135" s="467">
        <v>0</v>
      </c>
      <c r="L135" s="467">
        <v>0</v>
      </c>
      <c r="M135" s="467">
        <v>0</v>
      </c>
      <c r="N135" s="467">
        <v>0</v>
      </c>
      <c r="O135" s="467">
        <v>0</v>
      </c>
      <c r="P135" s="467">
        <v>0</v>
      </c>
      <c r="Q135" s="467">
        <v>0</v>
      </c>
      <c r="R135" s="467">
        <v>0</v>
      </c>
      <c r="S135" s="467">
        <v>0</v>
      </c>
      <c r="T135" s="467">
        <v>0</v>
      </c>
      <c r="U135" s="467">
        <v>0</v>
      </c>
    </row>
    <row r="136" spans="2:21">
      <c r="B136" s="171" t="s">
        <v>604</v>
      </c>
      <c r="C136" s="466">
        <v>0</v>
      </c>
      <c r="D136" s="466">
        <v>0</v>
      </c>
      <c r="E136" s="466">
        <v>0</v>
      </c>
      <c r="F136" s="466">
        <v>0</v>
      </c>
      <c r="G136" s="466">
        <v>0</v>
      </c>
      <c r="H136" s="466">
        <v>0</v>
      </c>
      <c r="I136" s="466">
        <v>0</v>
      </c>
      <c r="J136" s="466">
        <v>0</v>
      </c>
      <c r="K136" s="466">
        <v>0</v>
      </c>
      <c r="L136" s="466">
        <v>0</v>
      </c>
      <c r="M136" s="466">
        <v>0</v>
      </c>
      <c r="N136" s="466">
        <v>0</v>
      </c>
      <c r="O136" s="466">
        <v>0</v>
      </c>
      <c r="P136" s="466">
        <v>0</v>
      </c>
      <c r="Q136" s="466">
        <v>0</v>
      </c>
      <c r="R136" s="466">
        <v>0</v>
      </c>
      <c r="S136" s="467">
        <v>0</v>
      </c>
      <c r="T136" s="467">
        <v>0</v>
      </c>
      <c r="U136" s="467">
        <v>0</v>
      </c>
    </row>
    <row r="137" spans="2:21">
      <c r="B137" s="171" t="s">
        <v>13</v>
      </c>
      <c r="C137" s="466">
        <v>0</v>
      </c>
      <c r="D137" s="466">
        <v>0</v>
      </c>
      <c r="E137" s="467">
        <v>0</v>
      </c>
      <c r="F137" s="467">
        <v>0</v>
      </c>
      <c r="G137" s="467">
        <v>0</v>
      </c>
      <c r="H137" s="467">
        <v>0</v>
      </c>
      <c r="I137" s="467">
        <v>0</v>
      </c>
      <c r="J137" s="467">
        <v>0</v>
      </c>
      <c r="K137" s="467">
        <v>0</v>
      </c>
      <c r="L137" s="467">
        <v>0</v>
      </c>
      <c r="M137" s="467">
        <v>0</v>
      </c>
      <c r="N137" s="467">
        <v>0</v>
      </c>
      <c r="O137" s="467">
        <v>0</v>
      </c>
      <c r="P137" s="467">
        <v>0</v>
      </c>
      <c r="Q137" s="467">
        <v>0</v>
      </c>
      <c r="R137" s="467">
        <v>0</v>
      </c>
      <c r="S137" s="467">
        <v>0</v>
      </c>
      <c r="T137" s="467">
        <v>0</v>
      </c>
      <c r="U137" s="467">
        <v>0</v>
      </c>
    </row>
    <row r="138" spans="2:21">
      <c r="B138" s="171" t="s">
        <v>14</v>
      </c>
      <c r="C138" s="466">
        <v>0</v>
      </c>
      <c r="D138" s="466">
        <v>0</v>
      </c>
      <c r="E138" s="467">
        <v>0</v>
      </c>
      <c r="F138" s="467">
        <v>0</v>
      </c>
      <c r="G138" s="467">
        <v>0</v>
      </c>
      <c r="H138" s="467">
        <v>0</v>
      </c>
      <c r="I138" s="467">
        <v>0</v>
      </c>
      <c r="J138" s="467">
        <v>0</v>
      </c>
      <c r="K138" s="467">
        <v>0</v>
      </c>
      <c r="L138" s="467">
        <v>0</v>
      </c>
      <c r="M138" s="467">
        <v>0</v>
      </c>
      <c r="N138" s="467">
        <v>0</v>
      </c>
      <c r="O138" s="467">
        <v>0</v>
      </c>
      <c r="P138" s="467">
        <v>0</v>
      </c>
      <c r="Q138" s="467">
        <v>0</v>
      </c>
      <c r="R138" s="467">
        <v>0</v>
      </c>
      <c r="S138" s="467">
        <v>0</v>
      </c>
      <c r="T138" s="467">
        <v>0</v>
      </c>
      <c r="U138" s="467">
        <v>0</v>
      </c>
    </row>
    <row r="139" spans="2:21">
      <c r="B139" s="171" t="s">
        <v>15</v>
      </c>
      <c r="C139" s="468">
        <v>0</v>
      </c>
      <c r="D139" s="468">
        <v>0</v>
      </c>
      <c r="E139" s="468">
        <v>0</v>
      </c>
      <c r="F139" s="468">
        <v>0</v>
      </c>
      <c r="G139" s="468">
        <v>0</v>
      </c>
      <c r="H139" s="468">
        <v>0</v>
      </c>
      <c r="I139" s="468">
        <v>0</v>
      </c>
      <c r="J139" s="468">
        <v>0</v>
      </c>
      <c r="K139" s="468">
        <v>0</v>
      </c>
      <c r="L139" s="468">
        <v>0</v>
      </c>
      <c r="M139" s="468">
        <v>0</v>
      </c>
      <c r="N139" s="468">
        <v>0</v>
      </c>
      <c r="O139" s="468">
        <v>0</v>
      </c>
      <c r="P139" s="468">
        <v>0</v>
      </c>
      <c r="Q139" s="468">
        <v>0</v>
      </c>
      <c r="R139" s="467">
        <v>0</v>
      </c>
      <c r="S139" s="467">
        <v>0</v>
      </c>
      <c r="T139" s="467">
        <v>0</v>
      </c>
      <c r="U139" s="467">
        <v>0</v>
      </c>
    </row>
    <row r="140" spans="2:21">
      <c r="B140" s="171" t="s">
        <v>16</v>
      </c>
      <c r="C140" s="466">
        <v>0</v>
      </c>
      <c r="D140" s="466">
        <v>0</v>
      </c>
      <c r="E140" s="467">
        <v>0</v>
      </c>
      <c r="F140" s="467">
        <v>0</v>
      </c>
      <c r="G140" s="467">
        <v>0</v>
      </c>
      <c r="H140" s="467">
        <v>0</v>
      </c>
      <c r="I140" s="467">
        <v>0</v>
      </c>
      <c r="J140" s="467">
        <v>0</v>
      </c>
      <c r="K140" s="467">
        <v>0</v>
      </c>
      <c r="L140" s="467">
        <v>0</v>
      </c>
      <c r="M140" s="467">
        <v>0</v>
      </c>
      <c r="N140" s="467">
        <v>0</v>
      </c>
      <c r="O140" s="467">
        <v>0</v>
      </c>
      <c r="P140" s="467">
        <v>0</v>
      </c>
      <c r="Q140" s="467">
        <v>0</v>
      </c>
      <c r="R140" s="467">
        <v>0</v>
      </c>
      <c r="S140" s="467">
        <v>0</v>
      </c>
      <c r="T140" s="467">
        <v>0</v>
      </c>
      <c r="U140" s="467">
        <v>0</v>
      </c>
    </row>
    <row r="141" spans="2:21">
      <c r="B141" s="171" t="s">
        <v>83</v>
      </c>
      <c r="C141" s="466">
        <v>0</v>
      </c>
      <c r="D141" s="466">
        <v>0</v>
      </c>
      <c r="E141" s="467">
        <v>0</v>
      </c>
      <c r="F141" s="467">
        <v>0</v>
      </c>
      <c r="G141" s="467">
        <v>0</v>
      </c>
      <c r="H141" s="467">
        <v>0</v>
      </c>
      <c r="I141" s="467">
        <v>0</v>
      </c>
      <c r="J141" s="467">
        <v>0</v>
      </c>
      <c r="K141" s="467">
        <v>0</v>
      </c>
      <c r="L141" s="467">
        <v>0</v>
      </c>
      <c r="M141" s="467">
        <v>0</v>
      </c>
      <c r="N141" s="467">
        <v>0</v>
      </c>
      <c r="O141" s="467">
        <v>0</v>
      </c>
      <c r="P141" s="467">
        <v>0</v>
      </c>
      <c r="Q141" s="467">
        <v>0</v>
      </c>
      <c r="R141" s="467">
        <v>0</v>
      </c>
      <c r="S141" s="467">
        <v>0</v>
      </c>
      <c r="T141" s="467">
        <v>0</v>
      </c>
      <c r="U141" s="467">
        <v>0</v>
      </c>
    </row>
    <row r="142" spans="2:21">
      <c r="B142" s="171" t="s">
        <v>18</v>
      </c>
      <c r="C142" s="466">
        <v>0</v>
      </c>
      <c r="D142" s="466">
        <v>0</v>
      </c>
      <c r="E142" s="467">
        <v>0</v>
      </c>
      <c r="F142" s="467">
        <v>0</v>
      </c>
      <c r="G142" s="467">
        <v>0</v>
      </c>
      <c r="H142" s="467">
        <v>0</v>
      </c>
      <c r="I142" s="467">
        <v>0</v>
      </c>
      <c r="J142" s="467">
        <v>0</v>
      </c>
      <c r="K142" s="467">
        <v>0</v>
      </c>
      <c r="L142" s="467">
        <v>0</v>
      </c>
      <c r="M142" s="467">
        <v>0</v>
      </c>
      <c r="N142" s="467">
        <v>0</v>
      </c>
      <c r="O142" s="467">
        <v>0</v>
      </c>
      <c r="P142" s="467">
        <v>0</v>
      </c>
      <c r="Q142" s="467">
        <v>0</v>
      </c>
      <c r="R142" s="467">
        <v>0</v>
      </c>
      <c r="S142" s="467">
        <v>0</v>
      </c>
      <c r="T142" s="467">
        <v>0</v>
      </c>
      <c r="U142" s="467">
        <v>0</v>
      </c>
    </row>
    <row r="143" spans="2:21">
      <c r="B143" s="171" t="s">
        <v>19</v>
      </c>
      <c r="C143" s="466">
        <v>5.6381555477198777</v>
      </c>
      <c r="D143" s="466">
        <v>12.55597276072722</v>
      </c>
      <c r="E143" s="467">
        <v>0.79914077505850112</v>
      </c>
      <c r="F143" s="467">
        <v>1.4862480557089959</v>
      </c>
      <c r="G143" s="467">
        <v>1.7029078431714924</v>
      </c>
      <c r="H143" s="467">
        <v>1.1284690429928514</v>
      </c>
      <c r="I143" s="467">
        <v>4.4400160237915633</v>
      </c>
      <c r="J143" s="467">
        <v>1.0961892794312318</v>
      </c>
      <c r="K143" s="467">
        <v>1.6582753408128892</v>
      </c>
      <c r="L143" s="467">
        <v>2.0312370177655823</v>
      </c>
      <c r="M143" s="467">
        <v>3.5384874165034801</v>
      </c>
      <c r="N143" s="467">
        <v>2.928302772421258</v>
      </c>
      <c r="O143" s="467">
        <v>2.3852758907490896</v>
      </c>
      <c r="P143" s="467">
        <v>0.94135763857979948</v>
      </c>
      <c r="Q143" s="467">
        <v>1.2504171690499291</v>
      </c>
      <c r="R143" s="467">
        <v>1.433066530568794</v>
      </c>
      <c r="S143" s="467">
        <v>0.22806933027120643</v>
      </c>
      <c r="T143" s="467">
        <v>1.7109436609447672E-2</v>
      </c>
      <c r="U143" s="467">
        <v>0.70616945684670807</v>
      </c>
    </row>
    <row r="144" spans="2:21" ht="13.5" thickBot="1">
      <c r="B144" s="179"/>
      <c r="C144" s="470"/>
      <c r="D144" s="470"/>
      <c r="E144" s="471"/>
      <c r="F144" s="471"/>
      <c r="G144" s="471"/>
      <c r="H144" s="471"/>
      <c r="I144" s="471"/>
      <c r="J144" s="471"/>
      <c r="K144" s="471"/>
      <c r="L144" s="471"/>
      <c r="M144" s="471"/>
      <c r="N144" s="471"/>
      <c r="O144" s="471"/>
      <c r="P144" s="471"/>
      <c r="Q144" s="471"/>
      <c r="R144" s="453"/>
      <c r="S144" s="472"/>
      <c r="T144" s="472"/>
      <c r="U144" s="472"/>
    </row>
    <row r="145" spans="2:21" ht="13.5" thickTop="1">
      <c r="B145" s="160" t="s">
        <v>20</v>
      </c>
      <c r="C145" s="457">
        <f>SUM(C127:C143)</f>
        <v>5.6381555477198777</v>
      </c>
      <c r="D145" s="457">
        <f t="shared" ref="D145:K145" si="4">SUM(D127:D143)</f>
        <v>12.55597276072722</v>
      </c>
      <c r="E145" s="457">
        <f t="shared" si="4"/>
        <v>0.79914077505850112</v>
      </c>
      <c r="F145" s="457">
        <f t="shared" si="4"/>
        <v>1.4862480557089959</v>
      </c>
      <c r="G145" s="457">
        <f>SUM(G127:G143)</f>
        <v>1.7029078431714924</v>
      </c>
      <c r="H145" s="457">
        <f>SUM(H127:H143)</f>
        <v>1.1284690429928514</v>
      </c>
      <c r="I145" s="457">
        <f>SUM(I127:I143)</f>
        <v>4.4400160237915633</v>
      </c>
      <c r="J145" s="457">
        <f t="shared" si="4"/>
        <v>1.0961892794312318</v>
      </c>
      <c r="K145" s="457">
        <f t="shared" si="4"/>
        <v>1.6582753408128892</v>
      </c>
      <c r="L145" s="457">
        <f t="shared" ref="L145:Q145" si="5">SUM(L127:L143)</f>
        <v>2.0312370177655823</v>
      </c>
      <c r="M145" s="457">
        <f t="shared" si="5"/>
        <v>3.5384874165034801</v>
      </c>
      <c r="N145" s="457">
        <f t="shared" si="5"/>
        <v>2.9342620904002676</v>
      </c>
      <c r="O145" s="457">
        <f t="shared" si="5"/>
        <v>2.3852758907490896</v>
      </c>
      <c r="P145" s="457">
        <f t="shared" si="5"/>
        <v>0.94135763857979948</v>
      </c>
      <c r="Q145" s="457">
        <f t="shared" si="5"/>
        <v>1.2504171690499291</v>
      </c>
      <c r="R145" s="457">
        <f>SUM(R127:R143)</f>
        <v>1.433066530568794</v>
      </c>
      <c r="S145" s="457">
        <f>SUM(S127:S143)</f>
        <v>0.22806933027120643</v>
      </c>
      <c r="T145" s="457">
        <f>SUM(T127:T143)</f>
        <v>0.68564296175993666</v>
      </c>
      <c r="U145" s="469">
        <f>SUM(U127:U143)</f>
        <v>0.70616945684670807</v>
      </c>
    </row>
    <row r="146" spans="2:21">
      <c r="B146" s="182" t="s">
        <v>238</v>
      </c>
      <c r="G146" s="115"/>
    </row>
    <row r="147" spans="2:21">
      <c r="B147" s="183" t="s">
        <v>460</v>
      </c>
      <c r="G147" s="115"/>
    </row>
    <row r="148" spans="2:21">
      <c r="B148" s="57"/>
      <c r="G148" s="115"/>
    </row>
    <row r="149" spans="2:21">
      <c r="G149" s="115"/>
    </row>
    <row r="150" spans="2:21">
      <c r="G150" s="115"/>
    </row>
    <row r="151" spans="2:21">
      <c r="G151" s="115"/>
    </row>
    <row r="152" spans="2:21">
      <c r="G152" s="115"/>
    </row>
    <row r="153" spans="2:21">
      <c r="B153" s="186" t="s">
        <v>90</v>
      </c>
      <c r="G153" s="115"/>
    </row>
    <row r="154" spans="2:21">
      <c r="B154" s="185" t="s">
        <v>77</v>
      </c>
      <c r="G154" s="115"/>
    </row>
    <row r="155" spans="2:21">
      <c r="B155" s="163" t="s">
        <v>586</v>
      </c>
      <c r="C155" s="163"/>
      <c r="D155" s="163"/>
      <c r="G155" s="115"/>
    </row>
    <row r="156" spans="2:21">
      <c r="B156" s="1" t="s">
        <v>787</v>
      </c>
      <c r="F156" s="114"/>
      <c r="G156" s="114"/>
      <c r="H156" s="114" t="s">
        <v>182</v>
      </c>
      <c r="I156" s="114"/>
    </row>
    <row r="157" spans="2:21">
      <c r="B157" s="2" t="s">
        <v>788</v>
      </c>
      <c r="E157" s="104"/>
      <c r="G157" s="115"/>
    </row>
    <row r="158" spans="2:21">
      <c r="B158" s="147" t="s">
        <v>2</v>
      </c>
      <c r="C158" s="148">
        <v>2011</v>
      </c>
      <c r="D158" s="148">
        <v>2012</v>
      </c>
      <c r="E158" s="149">
        <v>2013</v>
      </c>
      <c r="F158" s="149">
        <v>2014</v>
      </c>
      <c r="G158" s="149">
        <v>2015</v>
      </c>
      <c r="H158" s="149">
        <v>2016</v>
      </c>
      <c r="I158" s="149">
        <v>2017</v>
      </c>
      <c r="J158" s="149">
        <v>2018</v>
      </c>
      <c r="K158" s="149">
        <v>2019</v>
      </c>
      <c r="L158" s="149">
        <v>2020</v>
      </c>
      <c r="M158" s="331">
        <v>2021</v>
      </c>
    </row>
    <row r="159" spans="2:21">
      <c r="B159" s="169" t="s">
        <v>3</v>
      </c>
      <c r="C159" s="465">
        <v>0</v>
      </c>
      <c r="D159" s="465">
        <v>0</v>
      </c>
      <c r="E159" s="465">
        <v>0</v>
      </c>
      <c r="F159" s="465">
        <v>0</v>
      </c>
      <c r="G159" s="465">
        <v>0</v>
      </c>
      <c r="H159" s="465">
        <v>0</v>
      </c>
      <c r="I159" s="465">
        <v>0</v>
      </c>
      <c r="J159" s="465">
        <v>0</v>
      </c>
      <c r="K159" s="465">
        <v>0</v>
      </c>
      <c r="L159" s="465">
        <v>0</v>
      </c>
      <c r="M159" s="465">
        <v>0</v>
      </c>
    </row>
    <row r="160" spans="2:21">
      <c r="B160" s="171" t="s">
        <v>5</v>
      </c>
      <c r="C160" s="466">
        <v>0</v>
      </c>
      <c r="D160" s="466">
        <v>0</v>
      </c>
      <c r="E160" s="467">
        <v>0</v>
      </c>
      <c r="F160" s="467">
        <v>0</v>
      </c>
      <c r="G160" s="467">
        <v>0</v>
      </c>
      <c r="H160" s="467">
        <v>0</v>
      </c>
      <c r="I160" s="467">
        <v>0</v>
      </c>
      <c r="J160" s="465">
        <v>0</v>
      </c>
      <c r="K160" s="465">
        <v>0</v>
      </c>
      <c r="L160" s="465">
        <v>0</v>
      </c>
      <c r="M160" s="465">
        <v>0</v>
      </c>
    </row>
    <row r="161" spans="2:13">
      <c r="B161" s="171" t="s">
        <v>6</v>
      </c>
      <c r="C161" s="466">
        <v>0</v>
      </c>
      <c r="D161" s="466">
        <v>0</v>
      </c>
      <c r="E161" s="467">
        <v>0</v>
      </c>
      <c r="F161" s="467">
        <v>0</v>
      </c>
      <c r="G161" s="467">
        <v>0</v>
      </c>
      <c r="H161" s="467">
        <v>0</v>
      </c>
      <c r="I161" s="467">
        <v>0</v>
      </c>
      <c r="J161" s="465">
        <v>0</v>
      </c>
      <c r="K161" s="465">
        <v>0</v>
      </c>
      <c r="L161" s="465">
        <v>0</v>
      </c>
      <c r="M161" s="465">
        <v>0</v>
      </c>
    </row>
    <row r="162" spans="2:13">
      <c r="B162" s="171" t="s">
        <v>7</v>
      </c>
      <c r="C162" s="466">
        <v>0</v>
      </c>
      <c r="D162" s="466">
        <v>0</v>
      </c>
      <c r="E162" s="467">
        <v>0</v>
      </c>
      <c r="F162" s="467">
        <v>3.0787202682460463E-2</v>
      </c>
      <c r="G162" s="467">
        <v>0</v>
      </c>
      <c r="H162" s="467">
        <v>0</v>
      </c>
      <c r="I162" s="467">
        <v>0</v>
      </c>
      <c r="J162" s="465">
        <v>0</v>
      </c>
      <c r="K162" s="465">
        <v>0</v>
      </c>
      <c r="L162" s="465">
        <v>0</v>
      </c>
      <c r="M162" s="465">
        <v>0</v>
      </c>
    </row>
    <row r="163" spans="2:13">
      <c r="B163" s="171" t="s">
        <v>8</v>
      </c>
      <c r="C163" s="466">
        <v>0</v>
      </c>
      <c r="D163" s="466">
        <v>0</v>
      </c>
      <c r="E163" s="467">
        <v>0</v>
      </c>
      <c r="F163" s="467">
        <v>2.1612737937289211E-2</v>
      </c>
      <c r="G163" s="467">
        <v>0</v>
      </c>
      <c r="H163" s="467">
        <v>0</v>
      </c>
      <c r="I163" s="467">
        <v>0</v>
      </c>
      <c r="J163" s="465">
        <v>0</v>
      </c>
      <c r="K163" s="465">
        <v>0</v>
      </c>
      <c r="L163" s="465">
        <v>0</v>
      </c>
      <c r="M163" s="465">
        <v>0</v>
      </c>
    </row>
    <row r="164" spans="2:13">
      <c r="B164" s="171" t="s">
        <v>9</v>
      </c>
      <c r="C164" s="466">
        <v>9.8539807927468023E-3</v>
      </c>
      <c r="D164" s="466">
        <v>0</v>
      </c>
      <c r="E164" s="467">
        <v>0</v>
      </c>
      <c r="F164" s="467">
        <v>0</v>
      </c>
      <c r="G164" s="467">
        <v>0</v>
      </c>
      <c r="H164" s="467">
        <v>0</v>
      </c>
      <c r="I164" s="467">
        <v>0</v>
      </c>
      <c r="J164" s="465">
        <v>0</v>
      </c>
      <c r="K164" s="465">
        <v>0</v>
      </c>
      <c r="L164" s="465">
        <v>0</v>
      </c>
      <c r="M164" s="465">
        <v>0</v>
      </c>
    </row>
    <row r="165" spans="2:13">
      <c r="B165" s="171" t="s">
        <v>10</v>
      </c>
      <c r="C165" s="466">
        <v>0.57271507369280306</v>
      </c>
      <c r="D165" s="466">
        <v>0</v>
      </c>
      <c r="E165" s="467">
        <v>0.42673211147563539</v>
      </c>
      <c r="F165" s="467">
        <v>0.61167385163496579</v>
      </c>
      <c r="G165" s="467">
        <v>0.11516630535546842</v>
      </c>
      <c r="H165" s="467">
        <v>0</v>
      </c>
      <c r="I165" s="467">
        <v>0</v>
      </c>
      <c r="J165" s="465">
        <v>0</v>
      </c>
      <c r="K165" s="465">
        <v>0</v>
      </c>
      <c r="L165" s="465">
        <v>0.42679006971421651</v>
      </c>
      <c r="M165" s="465">
        <v>1.1791289001277543</v>
      </c>
    </row>
    <row r="166" spans="2:13">
      <c r="B166" s="171" t="s">
        <v>11</v>
      </c>
      <c r="C166" s="466">
        <v>0</v>
      </c>
      <c r="D166" s="466">
        <v>0</v>
      </c>
      <c r="E166" s="467">
        <v>0</v>
      </c>
      <c r="F166" s="467">
        <v>0</v>
      </c>
      <c r="G166" s="467">
        <v>0</v>
      </c>
      <c r="H166" s="467">
        <v>0</v>
      </c>
      <c r="I166" s="467">
        <v>0</v>
      </c>
      <c r="J166" s="465">
        <v>0</v>
      </c>
      <c r="K166" s="465">
        <v>0</v>
      </c>
      <c r="L166" s="465">
        <v>0</v>
      </c>
      <c r="M166" s="465">
        <v>0</v>
      </c>
    </row>
    <row r="167" spans="2:13">
      <c r="B167" s="171" t="s">
        <v>12</v>
      </c>
      <c r="C167" s="466">
        <v>0</v>
      </c>
      <c r="D167" s="466">
        <v>0</v>
      </c>
      <c r="E167" s="466">
        <v>0</v>
      </c>
      <c r="F167" s="466">
        <v>0</v>
      </c>
      <c r="G167" s="466">
        <v>0</v>
      </c>
      <c r="H167" s="466">
        <v>0</v>
      </c>
      <c r="I167" s="466">
        <v>0</v>
      </c>
      <c r="J167" s="466">
        <v>0</v>
      </c>
      <c r="K167" s="465">
        <v>0</v>
      </c>
      <c r="L167" s="465">
        <v>0</v>
      </c>
      <c r="M167" s="465">
        <v>0</v>
      </c>
    </row>
    <row r="168" spans="2:13">
      <c r="B168" s="171" t="s">
        <v>604</v>
      </c>
      <c r="C168" s="466"/>
      <c r="D168" s="466"/>
      <c r="E168" s="466"/>
      <c r="F168" s="466"/>
      <c r="G168" s="466"/>
      <c r="H168" s="466"/>
      <c r="I168" s="466"/>
      <c r="J168" s="466"/>
      <c r="K168" s="465">
        <v>0</v>
      </c>
      <c r="L168" s="465">
        <v>0</v>
      </c>
      <c r="M168" s="465">
        <v>0</v>
      </c>
    </row>
    <row r="169" spans="2:13">
      <c r="B169" s="171" t="s">
        <v>13</v>
      </c>
      <c r="C169" s="466">
        <v>0</v>
      </c>
      <c r="D169" s="466">
        <v>0</v>
      </c>
      <c r="E169" s="467">
        <v>0</v>
      </c>
      <c r="F169" s="467">
        <v>0.3282108714756255</v>
      </c>
      <c r="G169" s="467">
        <v>0</v>
      </c>
      <c r="H169" s="467">
        <v>0</v>
      </c>
      <c r="I169" s="467">
        <v>0</v>
      </c>
      <c r="J169" s="465">
        <v>0</v>
      </c>
      <c r="K169" s="465">
        <v>0</v>
      </c>
      <c r="L169" s="465">
        <v>0</v>
      </c>
      <c r="M169" s="465">
        <v>9.6016568546103496E-3</v>
      </c>
    </row>
    <row r="170" spans="2:13">
      <c r="B170" s="171" t="s">
        <v>14</v>
      </c>
      <c r="C170" s="466">
        <v>0</v>
      </c>
      <c r="D170" s="466">
        <v>0</v>
      </c>
      <c r="E170" s="467">
        <v>0</v>
      </c>
      <c r="F170" s="467">
        <v>0</v>
      </c>
      <c r="G170" s="467">
        <v>0</v>
      </c>
      <c r="H170" s="467">
        <v>0</v>
      </c>
      <c r="I170" s="467">
        <v>0</v>
      </c>
      <c r="J170" s="465">
        <v>0</v>
      </c>
      <c r="K170" s="465">
        <v>0</v>
      </c>
      <c r="L170" s="465">
        <v>0</v>
      </c>
      <c r="M170" s="465">
        <v>0</v>
      </c>
    </row>
    <row r="171" spans="2:13">
      <c r="B171" s="171" t="s">
        <v>15</v>
      </c>
      <c r="C171" s="468">
        <v>0</v>
      </c>
      <c r="D171" s="468">
        <v>0</v>
      </c>
      <c r="E171" s="468">
        <v>0</v>
      </c>
      <c r="F171" s="468">
        <v>0</v>
      </c>
      <c r="G171" s="468">
        <v>0</v>
      </c>
      <c r="H171" s="468">
        <v>0</v>
      </c>
      <c r="I171" s="468">
        <v>0</v>
      </c>
      <c r="J171" s="465">
        <v>0</v>
      </c>
      <c r="K171" s="465">
        <v>0</v>
      </c>
      <c r="L171" s="465">
        <v>0</v>
      </c>
      <c r="M171" s="465">
        <v>0</v>
      </c>
    </row>
    <row r="172" spans="2:13">
      <c r="B172" s="171" t="s">
        <v>16</v>
      </c>
      <c r="C172" s="466">
        <v>0</v>
      </c>
      <c r="D172" s="466">
        <v>0</v>
      </c>
      <c r="E172" s="467">
        <v>0</v>
      </c>
      <c r="F172" s="467">
        <v>1.0441406362755996E-2</v>
      </c>
      <c r="G172" s="467">
        <v>0</v>
      </c>
      <c r="H172" s="467">
        <v>0</v>
      </c>
      <c r="I172" s="467">
        <v>0</v>
      </c>
      <c r="J172" s="465">
        <v>0</v>
      </c>
      <c r="K172" s="465">
        <v>0</v>
      </c>
      <c r="L172" s="465">
        <v>0</v>
      </c>
      <c r="M172" s="465">
        <v>0</v>
      </c>
    </row>
    <row r="173" spans="2:13">
      <c r="B173" s="171" t="s">
        <v>83</v>
      </c>
      <c r="C173" s="466">
        <v>0</v>
      </c>
      <c r="D173" s="466">
        <v>0</v>
      </c>
      <c r="E173" s="467">
        <v>0</v>
      </c>
      <c r="F173" s="467">
        <v>0</v>
      </c>
      <c r="G173" s="467">
        <v>0</v>
      </c>
      <c r="H173" s="467">
        <v>0</v>
      </c>
      <c r="I173" s="467">
        <v>0</v>
      </c>
      <c r="J173" s="465">
        <v>0</v>
      </c>
      <c r="K173" s="465">
        <v>0</v>
      </c>
      <c r="L173" s="465">
        <v>0</v>
      </c>
      <c r="M173" s="465">
        <v>3.8813597271062992E-3</v>
      </c>
    </row>
    <row r="174" spans="2:13">
      <c r="B174" s="171" t="s">
        <v>18</v>
      </c>
      <c r="C174" s="466">
        <v>0</v>
      </c>
      <c r="D174" s="466">
        <v>0</v>
      </c>
      <c r="E174" s="467">
        <v>0</v>
      </c>
      <c r="F174" s="467">
        <v>0</v>
      </c>
      <c r="G174" s="467">
        <v>0</v>
      </c>
      <c r="H174" s="467">
        <v>0</v>
      </c>
      <c r="I174" s="467">
        <v>0</v>
      </c>
      <c r="J174" s="465">
        <v>0</v>
      </c>
      <c r="K174" s="465">
        <v>0</v>
      </c>
      <c r="L174" s="465">
        <v>0</v>
      </c>
      <c r="M174" s="465">
        <v>0</v>
      </c>
    </row>
    <row r="175" spans="2:13">
      <c r="B175" s="171" t="s">
        <v>19</v>
      </c>
      <c r="C175" s="466">
        <v>0</v>
      </c>
      <c r="D175" s="466">
        <v>3.3837126472600203</v>
      </c>
      <c r="E175" s="467">
        <v>0.37213462151443383</v>
      </c>
      <c r="F175" s="467">
        <v>0</v>
      </c>
      <c r="G175" s="467">
        <v>0.40678053653599977</v>
      </c>
      <c r="H175" s="467">
        <v>0.18963219462794972</v>
      </c>
      <c r="I175" s="467">
        <v>0.48870661727538195</v>
      </c>
      <c r="J175" s="465">
        <v>0</v>
      </c>
      <c r="K175" s="465">
        <v>0.27894564922098103</v>
      </c>
      <c r="L175" s="465">
        <v>0</v>
      </c>
      <c r="M175" s="465">
        <v>0</v>
      </c>
    </row>
    <row r="176" spans="2:13" ht="13.5" thickBot="1">
      <c r="B176" s="179"/>
      <c r="C176" s="470"/>
      <c r="D176" s="470"/>
      <c r="E176" s="471"/>
      <c r="F176" s="471"/>
      <c r="G176" s="471"/>
      <c r="H176" s="471"/>
      <c r="I176" s="471"/>
      <c r="J176" s="453"/>
      <c r="K176" s="472"/>
      <c r="L176" s="472"/>
      <c r="M176" s="472"/>
    </row>
    <row r="177" spans="2:13" ht="13.5" thickTop="1">
      <c r="B177" s="160" t="s">
        <v>20</v>
      </c>
      <c r="C177" s="457">
        <f t="shared" ref="C177:H177" si="6">SUM(C159:C175)</f>
        <v>0.58256905448554985</v>
      </c>
      <c r="D177" s="457">
        <f t="shared" si="6"/>
        <v>3.3837126472600203</v>
      </c>
      <c r="E177" s="457">
        <f t="shared" si="6"/>
        <v>0.79886673299006916</v>
      </c>
      <c r="F177" s="457">
        <f t="shared" si="6"/>
        <v>1.0027260700930971</v>
      </c>
      <c r="G177" s="457">
        <f t="shared" si="6"/>
        <v>0.52194684189146823</v>
      </c>
      <c r="H177" s="457">
        <f t="shared" si="6"/>
        <v>0.18963219462794972</v>
      </c>
      <c r="I177" s="457">
        <f>SUM(I159:I175)</f>
        <v>0.48870661727538195</v>
      </c>
      <c r="J177" s="457">
        <f>SUM(J159:J175)</f>
        <v>0</v>
      </c>
      <c r="K177" s="457">
        <f>SUM(K159:K175)</f>
        <v>0.27894564922098103</v>
      </c>
      <c r="L177" s="457">
        <f>SUM(L159:L175)</f>
        <v>0.42679006971421651</v>
      </c>
      <c r="M177" s="469">
        <f>SUM(M159:M175)</f>
        <v>1.1926119167094711</v>
      </c>
    </row>
    <row r="178" spans="2:13">
      <c r="B178" s="182" t="s">
        <v>206</v>
      </c>
      <c r="G178" s="115"/>
    </row>
    <row r="179" spans="2:13">
      <c r="G179" s="115"/>
    </row>
    <row r="180" spans="2:13">
      <c r="G180" s="115"/>
    </row>
    <row r="181" spans="2:13">
      <c r="G181" s="115"/>
    </row>
    <row r="182" spans="2:13">
      <c r="G182" s="115"/>
    </row>
    <row r="183" spans="2:13">
      <c r="G183" s="115"/>
    </row>
    <row r="184" spans="2:13">
      <c r="B184" s="186" t="s">
        <v>96</v>
      </c>
      <c r="G184" s="115"/>
    </row>
    <row r="185" spans="2:13">
      <c r="B185" s="185" t="s">
        <v>77</v>
      </c>
      <c r="G185" s="115"/>
    </row>
    <row r="186" spans="2:13">
      <c r="B186" s="163" t="s">
        <v>151</v>
      </c>
      <c r="C186" s="195"/>
      <c r="D186" s="195"/>
      <c r="G186" s="115"/>
    </row>
    <row r="187" spans="2:13">
      <c r="B187" s="1" t="s">
        <v>787</v>
      </c>
      <c r="F187" s="114"/>
      <c r="G187" s="114"/>
      <c r="H187" s="114" t="s">
        <v>182</v>
      </c>
      <c r="I187" s="114"/>
    </row>
    <row r="188" spans="2:13">
      <c r="B188" s="2" t="s">
        <v>788</v>
      </c>
      <c r="E188" s="104"/>
      <c r="G188" s="115"/>
    </row>
    <row r="189" spans="2:13">
      <c r="B189" s="147" t="s">
        <v>2</v>
      </c>
      <c r="C189" s="148">
        <v>2011</v>
      </c>
      <c r="D189" s="148">
        <v>2012</v>
      </c>
      <c r="E189" s="149">
        <v>2013</v>
      </c>
      <c r="F189" s="149">
        <v>2014</v>
      </c>
      <c r="G189" s="149">
        <v>2015</v>
      </c>
      <c r="H189" s="149">
        <v>2016</v>
      </c>
      <c r="I189" s="149">
        <v>2017</v>
      </c>
      <c r="J189" s="149">
        <v>2018</v>
      </c>
      <c r="K189" s="149">
        <v>2019</v>
      </c>
      <c r="L189" s="149">
        <v>2020</v>
      </c>
      <c r="M189" s="331">
        <v>2021</v>
      </c>
    </row>
    <row r="190" spans="2:13">
      <c r="B190" s="169" t="s">
        <v>3</v>
      </c>
      <c r="C190" s="465">
        <v>0</v>
      </c>
      <c r="D190" s="465">
        <v>6.0178572265474437E-3</v>
      </c>
      <c r="E190" s="465">
        <v>0</v>
      </c>
      <c r="F190" s="465">
        <v>0</v>
      </c>
      <c r="G190" s="465">
        <v>8.8974757649656108E-2</v>
      </c>
      <c r="H190" s="465">
        <v>0</v>
      </c>
      <c r="I190" s="465">
        <v>0</v>
      </c>
      <c r="J190" s="465">
        <v>0</v>
      </c>
      <c r="K190" s="465">
        <v>0</v>
      </c>
      <c r="L190" s="465">
        <v>0</v>
      </c>
      <c r="M190" s="465">
        <v>0</v>
      </c>
    </row>
    <row r="191" spans="2:13">
      <c r="B191" s="171" t="s">
        <v>5</v>
      </c>
      <c r="C191" s="466">
        <v>0</v>
      </c>
      <c r="D191" s="466">
        <v>0</v>
      </c>
      <c r="E191" s="467">
        <v>0</v>
      </c>
      <c r="F191" s="467">
        <v>3.6904671124021897E-2</v>
      </c>
      <c r="G191" s="467">
        <v>8.7911985922160971E-2</v>
      </c>
      <c r="H191" s="467">
        <v>0</v>
      </c>
      <c r="I191" s="467">
        <v>0</v>
      </c>
      <c r="J191" s="467">
        <v>0</v>
      </c>
      <c r="K191" s="467">
        <v>0</v>
      </c>
      <c r="L191" s="467">
        <v>0</v>
      </c>
      <c r="M191" s="467">
        <v>0</v>
      </c>
    </row>
    <row r="192" spans="2:13">
      <c r="B192" s="171" t="s">
        <v>6</v>
      </c>
      <c r="C192" s="466">
        <v>0</v>
      </c>
      <c r="D192" s="466">
        <v>0</v>
      </c>
      <c r="E192" s="467">
        <v>0.56743347388963306</v>
      </c>
      <c r="F192" s="467">
        <v>7.552793204208437E-2</v>
      </c>
      <c r="G192" s="467">
        <v>0</v>
      </c>
      <c r="H192" s="467">
        <v>0</v>
      </c>
      <c r="I192" s="467">
        <v>0</v>
      </c>
      <c r="J192" s="467">
        <v>0</v>
      </c>
      <c r="K192" s="467">
        <v>0</v>
      </c>
      <c r="L192" s="467">
        <v>0</v>
      </c>
      <c r="M192" s="467">
        <v>0</v>
      </c>
    </row>
    <row r="193" spans="2:13">
      <c r="B193" s="171" t="s">
        <v>7</v>
      </c>
      <c r="C193" s="466">
        <v>0</v>
      </c>
      <c r="D193" s="466">
        <v>0.2505020324162327</v>
      </c>
      <c r="E193" s="467">
        <v>0.17146499885750463</v>
      </c>
      <c r="F193" s="467">
        <v>0</v>
      </c>
      <c r="G193" s="467">
        <v>0</v>
      </c>
      <c r="H193" s="467">
        <v>0</v>
      </c>
      <c r="I193" s="467">
        <v>0</v>
      </c>
      <c r="J193" s="467">
        <v>0</v>
      </c>
      <c r="K193" s="467">
        <v>0</v>
      </c>
      <c r="L193" s="467">
        <v>0</v>
      </c>
      <c r="M193" s="467">
        <v>4.7603540242601446E-2</v>
      </c>
    </row>
    <row r="194" spans="2:13">
      <c r="B194" s="171" t="s">
        <v>8</v>
      </c>
      <c r="C194" s="466">
        <v>0</v>
      </c>
      <c r="D194" s="466">
        <v>3.8977584648738559E-3</v>
      </c>
      <c r="E194" s="467">
        <v>0.52477836010770829</v>
      </c>
      <c r="F194" s="467">
        <v>7.7802728323333526E-4</v>
      </c>
      <c r="G194" s="467">
        <v>0</v>
      </c>
      <c r="H194" s="467">
        <v>0</v>
      </c>
      <c r="I194" s="467">
        <v>0</v>
      </c>
      <c r="J194" s="467">
        <v>0</v>
      </c>
      <c r="K194" s="467">
        <v>0</v>
      </c>
      <c r="L194" s="467">
        <v>0</v>
      </c>
      <c r="M194" s="467">
        <v>0</v>
      </c>
    </row>
    <row r="195" spans="2:13">
      <c r="B195" s="171" t="s">
        <v>9</v>
      </c>
      <c r="C195" s="466">
        <v>1.6806658936987944</v>
      </c>
      <c r="D195" s="466">
        <v>9.1183243574335063E-2</v>
      </c>
      <c r="E195" s="467">
        <v>3.3974184513499464</v>
      </c>
      <c r="F195" s="467">
        <v>0</v>
      </c>
      <c r="G195" s="467">
        <v>9.3899876262281218E-2</v>
      </c>
      <c r="H195" s="467">
        <v>0</v>
      </c>
      <c r="I195" s="467">
        <v>1.5678429463947947</v>
      </c>
      <c r="J195" s="467">
        <v>1.3159166165801377</v>
      </c>
      <c r="K195" s="467">
        <v>0</v>
      </c>
      <c r="L195" s="467">
        <v>0</v>
      </c>
      <c r="M195" s="467">
        <v>0</v>
      </c>
    </row>
    <row r="196" spans="2:13">
      <c r="B196" s="171" t="s">
        <v>10</v>
      </c>
      <c r="C196" s="466">
        <v>0.3220541700869376</v>
      </c>
      <c r="D196" s="466">
        <v>3.2325274909656692</v>
      </c>
      <c r="E196" s="467">
        <v>6.9811153493895608</v>
      </c>
      <c r="F196" s="467">
        <v>7.3808247360226122</v>
      </c>
      <c r="G196" s="467">
        <v>0.96581045955587008</v>
      </c>
      <c r="H196" s="467">
        <v>0.76655526930833673</v>
      </c>
      <c r="I196" s="467">
        <v>3.6073343176626378</v>
      </c>
      <c r="J196" s="467">
        <v>0</v>
      </c>
      <c r="K196" s="467">
        <v>3.9744005873661996E-2</v>
      </c>
      <c r="L196" s="467">
        <v>2.2409139955382341E-2</v>
      </c>
      <c r="M196" s="467">
        <v>3.1349849197255259E-4</v>
      </c>
    </row>
    <row r="197" spans="2:13">
      <c r="B197" s="171" t="s">
        <v>11</v>
      </c>
      <c r="C197" s="466">
        <v>0</v>
      </c>
      <c r="D197" s="466">
        <v>0</v>
      </c>
      <c r="E197" s="467">
        <v>0</v>
      </c>
      <c r="F197" s="467">
        <v>0</v>
      </c>
      <c r="G197" s="467">
        <v>0</v>
      </c>
      <c r="H197" s="467">
        <v>0</v>
      </c>
      <c r="I197" s="467">
        <v>0</v>
      </c>
      <c r="J197" s="467">
        <v>0</v>
      </c>
      <c r="K197" s="467">
        <v>0</v>
      </c>
      <c r="L197" s="467">
        <v>0</v>
      </c>
      <c r="M197" s="467">
        <v>0</v>
      </c>
    </row>
    <row r="198" spans="2:13">
      <c r="B198" s="171" t="s">
        <v>12</v>
      </c>
      <c r="C198" s="466">
        <v>0</v>
      </c>
      <c r="D198" s="466">
        <v>0</v>
      </c>
      <c r="E198" s="467">
        <v>0</v>
      </c>
      <c r="F198" s="467">
        <v>0</v>
      </c>
      <c r="G198" s="467">
        <v>0</v>
      </c>
      <c r="H198" s="467">
        <v>0</v>
      </c>
      <c r="I198" s="467">
        <v>0</v>
      </c>
      <c r="J198" s="467">
        <v>0</v>
      </c>
      <c r="K198" s="467">
        <v>0</v>
      </c>
      <c r="L198" s="467">
        <v>0</v>
      </c>
      <c r="M198" s="467">
        <v>0</v>
      </c>
    </row>
    <row r="199" spans="2:13">
      <c r="B199" s="171" t="s">
        <v>604</v>
      </c>
      <c r="C199" s="466"/>
      <c r="D199" s="466"/>
      <c r="E199" s="466"/>
      <c r="F199" s="466"/>
      <c r="G199" s="466"/>
      <c r="H199" s="466"/>
      <c r="I199" s="466"/>
      <c r="J199" s="466"/>
      <c r="K199" s="467">
        <v>0</v>
      </c>
      <c r="L199" s="467">
        <v>0</v>
      </c>
      <c r="M199" s="467">
        <v>0</v>
      </c>
    </row>
    <row r="200" spans="2:13">
      <c r="B200" s="171" t="s">
        <v>13</v>
      </c>
      <c r="C200" s="466">
        <v>0</v>
      </c>
      <c r="D200" s="466">
        <v>0.3383562266714833</v>
      </c>
      <c r="E200" s="467">
        <v>7.6585789212201313E-2</v>
      </c>
      <c r="F200" s="467">
        <v>5.3579986378789511E-3</v>
      </c>
      <c r="G200" s="467">
        <v>1.2879194521812494</v>
      </c>
      <c r="H200" s="467">
        <v>0.17552872662844832</v>
      </c>
      <c r="I200" s="467">
        <v>0</v>
      </c>
      <c r="J200" s="467">
        <v>0</v>
      </c>
      <c r="K200" s="467">
        <v>0</v>
      </c>
      <c r="L200" s="467">
        <v>4.2854998163881323E-3</v>
      </c>
      <c r="M200" s="467">
        <v>0.38793595163775735</v>
      </c>
    </row>
    <row r="201" spans="2:13">
      <c r="B201" s="171" t="s">
        <v>14</v>
      </c>
      <c r="C201" s="466">
        <v>0</v>
      </c>
      <c r="D201" s="466">
        <v>0</v>
      </c>
      <c r="E201" s="467">
        <v>0.59153313246514583</v>
      </c>
      <c r="F201" s="467">
        <v>0.15876088684091941</v>
      </c>
      <c r="G201" s="467">
        <v>0</v>
      </c>
      <c r="H201" s="467">
        <v>0</v>
      </c>
      <c r="I201" s="467">
        <v>0</v>
      </c>
      <c r="J201" s="467">
        <v>0</v>
      </c>
      <c r="K201" s="467">
        <v>0</v>
      </c>
      <c r="L201" s="467">
        <v>0</v>
      </c>
      <c r="M201" s="467">
        <v>0</v>
      </c>
    </row>
    <row r="202" spans="2:13">
      <c r="B202" s="171" t="s">
        <v>15</v>
      </c>
      <c r="C202" s="468">
        <v>0</v>
      </c>
      <c r="D202" s="468">
        <v>0</v>
      </c>
      <c r="E202" s="468">
        <v>0.54346200498739439</v>
      </c>
      <c r="F202" s="468">
        <v>0</v>
      </c>
      <c r="G202" s="468">
        <v>0</v>
      </c>
      <c r="H202" s="468">
        <v>0</v>
      </c>
      <c r="I202" s="468">
        <v>0</v>
      </c>
      <c r="J202" s="468">
        <v>0</v>
      </c>
      <c r="K202" s="468">
        <v>0</v>
      </c>
      <c r="L202" s="468">
        <v>0</v>
      </c>
      <c r="M202" s="468">
        <v>0</v>
      </c>
    </row>
    <row r="203" spans="2:13">
      <c r="B203" s="171" t="s">
        <v>16</v>
      </c>
      <c r="C203" s="466">
        <v>2.2657743254472038E-2</v>
      </c>
      <c r="D203" s="466">
        <v>0</v>
      </c>
      <c r="E203" s="467">
        <v>0</v>
      </c>
      <c r="F203" s="467">
        <v>0</v>
      </c>
      <c r="G203" s="467">
        <v>0</v>
      </c>
      <c r="H203" s="467">
        <v>0</v>
      </c>
      <c r="I203" s="467">
        <v>0</v>
      </c>
      <c r="J203" s="467">
        <v>0</v>
      </c>
      <c r="K203" s="467">
        <v>0</v>
      </c>
      <c r="L203" s="467">
        <v>0</v>
      </c>
      <c r="M203" s="467">
        <v>0</v>
      </c>
    </row>
    <row r="204" spans="2:13">
      <c r="B204" s="171" t="s">
        <v>83</v>
      </c>
      <c r="C204" s="466">
        <v>0</v>
      </c>
      <c r="D204" s="466">
        <v>0</v>
      </c>
      <c r="E204" s="467">
        <v>0</v>
      </c>
      <c r="F204" s="467">
        <v>0</v>
      </c>
      <c r="G204" s="467">
        <v>0</v>
      </c>
      <c r="H204" s="467">
        <v>0</v>
      </c>
      <c r="I204" s="467">
        <v>0</v>
      </c>
      <c r="J204" s="467">
        <v>0</v>
      </c>
      <c r="K204" s="467">
        <v>0</v>
      </c>
      <c r="L204" s="467">
        <v>4.2854998163881323E-3</v>
      </c>
      <c r="M204" s="467">
        <v>0</v>
      </c>
    </row>
    <row r="205" spans="2:13">
      <c r="B205" s="171" t="s">
        <v>18</v>
      </c>
      <c r="C205" s="466">
        <v>0</v>
      </c>
      <c r="D205" s="466">
        <v>0</v>
      </c>
      <c r="E205" s="467">
        <v>0</v>
      </c>
      <c r="F205" s="467">
        <v>0</v>
      </c>
      <c r="G205" s="467">
        <v>0</v>
      </c>
      <c r="H205" s="467">
        <v>0</v>
      </c>
      <c r="I205" s="467">
        <v>0</v>
      </c>
      <c r="J205" s="467">
        <v>0</v>
      </c>
      <c r="K205" s="467">
        <v>0</v>
      </c>
      <c r="L205" s="467">
        <v>0</v>
      </c>
      <c r="M205" s="467">
        <v>0</v>
      </c>
    </row>
    <row r="206" spans="2:13">
      <c r="B206" s="171" t="s">
        <v>19</v>
      </c>
      <c r="C206" s="466">
        <v>0.30432769227473605</v>
      </c>
      <c r="D206" s="466">
        <v>0</v>
      </c>
      <c r="E206" s="467">
        <v>0.27857124116244314</v>
      </c>
      <c r="F206" s="467">
        <v>0.12835387265668177</v>
      </c>
      <c r="G206" s="467">
        <v>1.0493373391119665</v>
      </c>
      <c r="H206" s="467">
        <v>0.39243352006136545</v>
      </c>
      <c r="I206" s="467">
        <v>5.8549932306492018E-2</v>
      </c>
      <c r="J206" s="467">
        <v>0</v>
      </c>
      <c r="K206" s="467">
        <v>0</v>
      </c>
      <c r="L206" s="467">
        <v>5.0931708247835385E-3</v>
      </c>
      <c r="M206" s="467">
        <v>0</v>
      </c>
    </row>
    <row r="207" spans="2:13" ht="13.5" thickBot="1">
      <c r="B207" s="179"/>
      <c r="C207" s="470"/>
      <c r="D207" s="470"/>
      <c r="E207" s="471"/>
      <c r="F207" s="471"/>
      <c r="G207" s="471"/>
      <c r="H207" s="471"/>
      <c r="I207" s="471"/>
      <c r="J207" s="453"/>
      <c r="K207" s="472"/>
      <c r="L207" s="472"/>
      <c r="M207" s="472"/>
    </row>
    <row r="208" spans="2:13" ht="13.5" thickTop="1">
      <c r="B208" s="160" t="s">
        <v>20</v>
      </c>
      <c r="C208" s="457">
        <f t="shared" ref="C208:H208" si="7">SUM(C190:C206)</f>
        <v>2.3297054993149398</v>
      </c>
      <c r="D208" s="457">
        <f t="shared" si="7"/>
        <v>3.9224846093191417</v>
      </c>
      <c r="E208" s="457">
        <f t="shared" si="7"/>
        <v>13.132362801421536</v>
      </c>
      <c r="F208" s="457">
        <f t="shared" si="7"/>
        <v>7.7865081246074324</v>
      </c>
      <c r="G208" s="457">
        <f t="shared" si="7"/>
        <v>3.5738538706831839</v>
      </c>
      <c r="H208" s="457">
        <f t="shared" si="7"/>
        <v>1.3345175159981504</v>
      </c>
      <c r="I208" s="457">
        <f>SUM(I190:I206)</f>
        <v>5.2337271963639243</v>
      </c>
      <c r="J208" s="457">
        <f>SUM(J190:J206)</f>
        <v>1.3159166165801377</v>
      </c>
      <c r="K208" s="457">
        <f>SUM(K190:K206)</f>
        <v>3.9744005873661996E-2</v>
      </c>
      <c r="L208" s="457">
        <f>SUM(L190:L206)</f>
        <v>3.6073310412942143E-2</v>
      </c>
      <c r="M208" s="469">
        <f>SUM(M190:M206)</f>
        <v>0.43585299037233133</v>
      </c>
    </row>
    <row r="209" spans="2:13">
      <c r="B209" s="182" t="s">
        <v>206</v>
      </c>
      <c r="G209" s="115"/>
    </row>
    <row r="210" spans="2:13">
      <c r="B210" s="10"/>
      <c r="G210" s="115"/>
    </row>
    <row r="211" spans="2:13">
      <c r="G211" s="115"/>
    </row>
    <row r="212" spans="2:13">
      <c r="G212" s="115"/>
    </row>
    <row r="213" spans="2:13">
      <c r="G213" s="115"/>
    </row>
    <row r="214" spans="2:13">
      <c r="B214" s="186" t="s">
        <v>101</v>
      </c>
      <c r="G214" s="115"/>
    </row>
    <row r="215" spans="2:13">
      <c r="B215" s="185" t="s">
        <v>77</v>
      </c>
      <c r="G215" s="115"/>
    </row>
    <row r="216" spans="2:13">
      <c r="B216" s="163" t="s">
        <v>515</v>
      </c>
      <c r="C216" s="195"/>
      <c r="D216" s="195"/>
      <c r="G216" s="115"/>
    </row>
    <row r="217" spans="2:13">
      <c r="B217" s="1" t="s">
        <v>787</v>
      </c>
      <c r="F217" s="114"/>
      <c r="G217" s="114"/>
      <c r="H217" s="114" t="s">
        <v>182</v>
      </c>
      <c r="I217" s="114"/>
    </row>
    <row r="218" spans="2:13">
      <c r="B218" s="2" t="s">
        <v>788</v>
      </c>
      <c r="E218" s="104"/>
      <c r="G218" s="115"/>
    </row>
    <row r="219" spans="2:13">
      <c r="B219" s="147" t="s">
        <v>2</v>
      </c>
      <c r="C219" s="148">
        <v>2011</v>
      </c>
      <c r="D219" s="148">
        <v>2012</v>
      </c>
      <c r="E219" s="149">
        <v>2013</v>
      </c>
      <c r="F219" s="149">
        <v>2014</v>
      </c>
      <c r="G219" s="149">
        <v>2015</v>
      </c>
      <c r="H219" s="149">
        <v>2016</v>
      </c>
      <c r="I219" s="149">
        <v>2017</v>
      </c>
      <c r="J219" s="149">
        <v>2018</v>
      </c>
      <c r="K219" s="149">
        <v>2019</v>
      </c>
      <c r="L219" s="149">
        <v>2020</v>
      </c>
      <c r="M219" s="331">
        <v>2021</v>
      </c>
    </row>
    <row r="220" spans="2:13">
      <c r="B220" s="169" t="s">
        <v>3</v>
      </c>
      <c r="C220" s="465">
        <v>0</v>
      </c>
      <c r="D220" s="465">
        <v>0</v>
      </c>
      <c r="E220" s="465">
        <v>3.273738038347581E-2</v>
      </c>
      <c r="F220" s="465">
        <v>0.12712168938251497</v>
      </c>
      <c r="G220" s="465">
        <v>0.56411868698081935</v>
      </c>
      <c r="H220" s="465">
        <v>16.764873133396183</v>
      </c>
      <c r="I220" s="465">
        <v>23.860358791707192</v>
      </c>
      <c r="J220" s="465">
        <v>1.6746547938344289</v>
      </c>
      <c r="K220" s="465">
        <v>1.9926686834668701</v>
      </c>
      <c r="L220" s="465">
        <v>1.8616951165358341E-2</v>
      </c>
      <c r="M220" s="465">
        <v>0.71174206803903761</v>
      </c>
    </row>
    <row r="221" spans="2:13">
      <c r="B221" s="171" t="s">
        <v>5</v>
      </c>
      <c r="C221" s="466">
        <v>0.19659226062267002</v>
      </c>
      <c r="D221" s="466">
        <v>6.9676945855732628E-2</v>
      </c>
      <c r="E221" s="467">
        <v>7.1963420405321055E-2</v>
      </c>
      <c r="F221" s="467">
        <v>0.43011190687406675</v>
      </c>
      <c r="G221" s="467">
        <v>8.4462115263957166E-2</v>
      </c>
      <c r="H221" s="467">
        <v>6.9680136572284238E-2</v>
      </c>
      <c r="I221" s="467">
        <v>0</v>
      </c>
      <c r="J221" s="467">
        <v>0</v>
      </c>
      <c r="K221" s="467">
        <v>0</v>
      </c>
      <c r="L221" s="467">
        <v>1.1198011020222188E-2</v>
      </c>
      <c r="M221" s="467">
        <v>0.57362952572866033</v>
      </c>
    </row>
    <row r="222" spans="2:13">
      <c r="B222" s="171" t="s">
        <v>6</v>
      </c>
      <c r="C222" s="466">
        <v>15.067097873488162</v>
      </c>
      <c r="D222" s="466">
        <v>0.69867553196757548</v>
      </c>
      <c r="E222" s="467">
        <v>0</v>
      </c>
      <c r="F222" s="467">
        <v>0.12686621555839298</v>
      </c>
      <c r="G222" s="467">
        <v>1.3741472938265817E-2</v>
      </c>
      <c r="H222" s="467">
        <v>5.4949122089857555E-2</v>
      </c>
      <c r="I222" s="467">
        <v>0</v>
      </c>
      <c r="J222" s="467">
        <v>0</v>
      </c>
      <c r="K222" s="467">
        <v>0</v>
      </c>
      <c r="L222" s="467">
        <v>3.716863116866322</v>
      </c>
      <c r="M222" s="467">
        <v>6.8902227929458553</v>
      </c>
    </row>
    <row r="223" spans="2:13">
      <c r="B223" s="171" t="s">
        <v>7</v>
      </c>
      <c r="C223" s="466">
        <v>0</v>
      </c>
      <c r="D223" s="466">
        <v>0</v>
      </c>
      <c r="E223" s="467">
        <v>0.46334911461790385</v>
      </c>
      <c r="F223" s="467">
        <v>1.429164020067885</v>
      </c>
      <c r="G223" s="467">
        <v>0.35893158975124462</v>
      </c>
      <c r="H223" s="467">
        <v>0</v>
      </c>
      <c r="I223" s="467">
        <v>0.56252906657748858</v>
      </c>
      <c r="J223" s="467">
        <v>0.94969801858665803</v>
      </c>
      <c r="K223" s="467">
        <v>0.38896892779652281</v>
      </c>
      <c r="L223" s="467">
        <v>0</v>
      </c>
      <c r="M223" s="467">
        <v>0</v>
      </c>
    </row>
    <row r="224" spans="2:13">
      <c r="B224" s="171" t="s">
        <v>8</v>
      </c>
      <c r="C224" s="466">
        <v>0</v>
      </c>
      <c r="D224" s="466">
        <v>4.0149725808201177E-2</v>
      </c>
      <c r="E224" s="467">
        <v>6.6093087426273289E-3</v>
      </c>
      <c r="F224" s="467">
        <v>0</v>
      </c>
      <c r="G224" s="467">
        <v>0</v>
      </c>
      <c r="H224" s="467">
        <v>0</v>
      </c>
      <c r="I224" s="467">
        <v>0.11799685476828416</v>
      </c>
      <c r="J224" s="467">
        <v>0.19409408771200812</v>
      </c>
      <c r="K224" s="467">
        <v>0</v>
      </c>
      <c r="L224" s="467">
        <v>0.15499224335937078</v>
      </c>
      <c r="M224" s="467">
        <v>3.885310890723985E-2</v>
      </c>
    </row>
    <row r="225" spans="2:13">
      <c r="B225" s="171" t="s">
        <v>9</v>
      </c>
      <c r="C225" s="466">
        <v>9.6188532684079411E-2</v>
      </c>
      <c r="D225" s="466">
        <v>2.3760126139597492E-3</v>
      </c>
      <c r="E225" s="467">
        <v>1.8595231707972115</v>
      </c>
      <c r="F225" s="467">
        <v>4.484768252023815</v>
      </c>
      <c r="G225" s="467">
        <v>1.1415689896400705</v>
      </c>
      <c r="H225" s="467">
        <v>9.7119552698329378E-2</v>
      </c>
      <c r="I225" s="467">
        <v>0.79640023345268796</v>
      </c>
      <c r="J225" s="467">
        <v>0.12516408835692699</v>
      </c>
      <c r="K225" s="467">
        <v>1.28343211469736</v>
      </c>
      <c r="L225" s="467">
        <v>0.7345942598323727</v>
      </c>
      <c r="M225" s="467">
        <v>2.4154447693178978</v>
      </c>
    </row>
    <row r="226" spans="2:13">
      <c r="B226" s="171" t="s">
        <v>10</v>
      </c>
      <c r="C226" s="466">
        <v>3.2329414714938278</v>
      </c>
      <c r="D226" s="466">
        <v>6.0088043177271668</v>
      </c>
      <c r="E226" s="467">
        <v>0.52012394388250949</v>
      </c>
      <c r="F226" s="467">
        <v>1.4298244285928265</v>
      </c>
      <c r="G226" s="467">
        <v>1.4630747053284805</v>
      </c>
      <c r="H226" s="467">
        <v>0.10581161005623271</v>
      </c>
      <c r="I226" s="467">
        <v>0.77108270288497516</v>
      </c>
      <c r="J226" s="467">
        <v>0.43755920663110698</v>
      </c>
      <c r="K226" s="467">
        <v>2.9095959594000425</v>
      </c>
      <c r="L226" s="467">
        <v>2.2369568735737766</v>
      </c>
      <c r="M226" s="467">
        <v>1.68764327577805</v>
      </c>
    </row>
    <row r="227" spans="2:13">
      <c r="B227" s="171" t="s">
        <v>11</v>
      </c>
      <c r="C227" s="466">
        <v>2.2426719774194366</v>
      </c>
      <c r="D227" s="466">
        <v>0.40762150578476564</v>
      </c>
      <c r="E227" s="467">
        <v>1.3818092722036029E-2</v>
      </c>
      <c r="F227" s="467">
        <v>7.7354693276675988E-3</v>
      </c>
      <c r="G227" s="467">
        <v>0.9595698192704305</v>
      </c>
      <c r="H227" s="467">
        <v>0</v>
      </c>
      <c r="I227" s="467">
        <v>0</v>
      </c>
      <c r="J227" s="467">
        <v>0</v>
      </c>
      <c r="K227" s="467">
        <v>0</v>
      </c>
      <c r="L227" s="467">
        <v>0</v>
      </c>
      <c r="M227" s="467">
        <v>0.54832948753407884</v>
      </c>
    </row>
    <row r="228" spans="2:13">
      <c r="B228" s="171" t="s">
        <v>12</v>
      </c>
      <c r="C228" s="466">
        <v>0.68677116070368716</v>
      </c>
      <c r="D228" s="466">
        <v>0.22690544511952637</v>
      </c>
      <c r="E228" s="467">
        <v>2.2347682770307937</v>
      </c>
      <c r="F228" s="467">
        <v>9.4439496575250619</v>
      </c>
      <c r="G228" s="467">
        <v>3.4020845086195717</v>
      </c>
      <c r="H228" s="467">
        <v>1.5383118653543524</v>
      </c>
      <c r="I228" s="467">
        <v>0.54944828014224312</v>
      </c>
      <c r="J228" s="467">
        <v>19.904836317621118</v>
      </c>
      <c r="K228" s="467">
        <v>27.230795574462771</v>
      </c>
      <c r="L228" s="467">
        <v>42.066561232909827</v>
      </c>
      <c r="M228" s="467">
        <v>54.378095723523906</v>
      </c>
    </row>
    <row r="229" spans="2:13">
      <c r="B229" s="171" t="s">
        <v>604</v>
      </c>
      <c r="C229" s="466"/>
      <c r="D229" s="466"/>
      <c r="E229" s="466"/>
      <c r="F229" s="466"/>
      <c r="G229" s="466"/>
      <c r="H229" s="466"/>
      <c r="I229" s="466"/>
      <c r="J229" s="466"/>
      <c r="K229" s="467">
        <v>0</v>
      </c>
      <c r="L229" s="467">
        <v>0</v>
      </c>
      <c r="M229" s="467">
        <v>0</v>
      </c>
    </row>
    <row r="230" spans="2:13">
      <c r="B230" s="171" t="s">
        <v>13</v>
      </c>
      <c r="C230" s="466">
        <v>0.33687361668913146</v>
      </c>
      <c r="D230" s="466">
        <v>0.41183028129319588</v>
      </c>
      <c r="E230" s="467">
        <v>0.15825203679901206</v>
      </c>
      <c r="F230" s="467">
        <v>0.63193449001329627</v>
      </c>
      <c r="G230" s="467">
        <v>0</v>
      </c>
      <c r="H230" s="467">
        <v>1.4482538189533589</v>
      </c>
      <c r="I230" s="467">
        <v>24.234239188507125</v>
      </c>
      <c r="J230" s="467">
        <v>18.704208891110504</v>
      </c>
      <c r="K230" s="467">
        <v>0.14195462773452441</v>
      </c>
      <c r="L230" s="467">
        <v>0.20399447388287442</v>
      </c>
      <c r="M230" s="467">
        <v>0.24622026420114057</v>
      </c>
    </row>
    <row r="231" spans="2:13">
      <c r="B231" s="171" t="s">
        <v>14</v>
      </c>
      <c r="C231" s="466">
        <v>0.17025584037376909</v>
      </c>
      <c r="D231" s="466">
        <v>1.6637727568162772E-2</v>
      </c>
      <c r="E231" s="467">
        <v>5.4437252869609064E-2</v>
      </c>
      <c r="F231" s="467">
        <v>1.5103821032154678</v>
      </c>
      <c r="G231" s="467">
        <v>0.23111333759736516</v>
      </c>
      <c r="H231" s="467">
        <v>0.57338755237041072</v>
      </c>
      <c r="I231" s="467">
        <v>4.8200631081024952</v>
      </c>
      <c r="J231" s="467">
        <v>0.46147428671133467</v>
      </c>
      <c r="K231" s="467">
        <v>1.0801621917259103</v>
      </c>
      <c r="L231" s="467">
        <v>6.459166748757561E-2</v>
      </c>
      <c r="M231" s="467">
        <v>2.7658145323797862E-2</v>
      </c>
    </row>
    <row r="232" spans="2:13">
      <c r="B232" s="171" t="s">
        <v>15</v>
      </c>
      <c r="C232" s="468">
        <v>0</v>
      </c>
      <c r="D232" s="468">
        <v>0.2937947116188489</v>
      </c>
      <c r="E232" s="468">
        <v>0</v>
      </c>
      <c r="F232" s="468">
        <v>0</v>
      </c>
      <c r="G232" s="468">
        <v>0.15932368750201462</v>
      </c>
      <c r="H232" s="468">
        <v>0.34895382359655119</v>
      </c>
      <c r="I232" s="468">
        <v>0</v>
      </c>
      <c r="J232" s="468">
        <v>0.16691659630953998</v>
      </c>
      <c r="K232" s="468">
        <v>0</v>
      </c>
      <c r="L232" s="468">
        <v>9.5993015996187564E-2</v>
      </c>
      <c r="M232" s="468">
        <v>8.5991017688042438E-3</v>
      </c>
    </row>
    <row r="233" spans="2:13">
      <c r="B233" s="171" t="s">
        <v>16</v>
      </c>
      <c r="C233" s="466">
        <v>1.0687614742675489E-2</v>
      </c>
      <c r="D233" s="466">
        <v>9.3987840742078693E-3</v>
      </c>
      <c r="E233" s="467">
        <v>0.18394087029467171</v>
      </c>
      <c r="F233" s="467">
        <v>0.39152493192861543</v>
      </c>
      <c r="G233" s="467">
        <v>0.53854645248018407</v>
      </c>
      <c r="H233" s="467">
        <v>1.9516134249835078</v>
      </c>
      <c r="I233" s="467">
        <v>3.5213433877238542</v>
      </c>
      <c r="J233" s="467">
        <v>1.1062296703561658</v>
      </c>
      <c r="K233" s="467">
        <v>12.508400534026066</v>
      </c>
      <c r="L233" s="467">
        <v>9.2088669219148969</v>
      </c>
      <c r="M233" s="467">
        <v>4.4043754659080436</v>
      </c>
    </row>
    <row r="234" spans="2:13">
      <c r="B234" s="171" t="s">
        <v>83</v>
      </c>
      <c r="C234" s="466">
        <v>0</v>
      </c>
      <c r="D234" s="466">
        <v>0</v>
      </c>
      <c r="E234" s="467">
        <v>0</v>
      </c>
      <c r="F234" s="467">
        <v>3.0300585874608984E-2</v>
      </c>
      <c r="G234" s="467">
        <v>8.1441983835310455E-2</v>
      </c>
      <c r="H234" s="467">
        <v>5.3137935522305198E-3</v>
      </c>
      <c r="I234" s="467">
        <v>0.44277370076795786</v>
      </c>
      <c r="J234" s="467">
        <v>3.5832046833649843E-2</v>
      </c>
      <c r="K234" s="467">
        <v>0</v>
      </c>
      <c r="L234" s="467">
        <v>0</v>
      </c>
      <c r="M234" s="467">
        <v>0</v>
      </c>
    </row>
    <row r="235" spans="2:13">
      <c r="B235" s="171" t="s">
        <v>18</v>
      </c>
      <c r="C235" s="466">
        <v>2.1958773250301065E-2</v>
      </c>
      <c r="D235" s="466">
        <v>0</v>
      </c>
      <c r="E235" s="467">
        <v>0</v>
      </c>
      <c r="F235" s="467">
        <v>5.3875432297842189E-2</v>
      </c>
      <c r="G235" s="467">
        <v>0</v>
      </c>
      <c r="H235" s="467">
        <v>0</v>
      </c>
      <c r="I235" s="467">
        <v>0</v>
      </c>
      <c r="J235" s="467">
        <v>0</v>
      </c>
      <c r="K235" s="467">
        <v>0</v>
      </c>
      <c r="L235" s="467">
        <v>0</v>
      </c>
      <c r="M235" s="467">
        <v>0</v>
      </c>
    </row>
    <row r="236" spans="2:13">
      <c r="B236" s="171" t="s">
        <v>19</v>
      </c>
      <c r="C236" s="466">
        <v>1.1618420485844583</v>
      </c>
      <c r="D236" s="466">
        <v>2.5849118685499084</v>
      </c>
      <c r="E236" s="467">
        <v>2.6126412715664933</v>
      </c>
      <c r="F236" s="467">
        <v>0.63578571446400656</v>
      </c>
      <c r="G236" s="467">
        <v>10.165930780731147</v>
      </c>
      <c r="H236" s="467">
        <v>3.7390728335054191</v>
      </c>
      <c r="I236" s="467">
        <v>3.2525879252990104</v>
      </c>
      <c r="J236" s="467">
        <v>1.2777942150699908</v>
      </c>
      <c r="K236" s="467">
        <v>2.6451661605666255</v>
      </c>
      <c r="L236" s="467">
        <v>1.3994234939368215</v>
      </c>
      <c r="M236" s="467">
        <v>0.90081525675978247</v>
      </c>
    </row>
    <row r="237" spans="2:13" ht="13.5" thickBot="1">
      <c r="B237" s="179"/>
      <c r="C237" s="470"/>
      <c r="D237" s="470"/>
      <c r="E237" s="471"/>
      <c r="F237" s="471"/>
      <c r="G237" s="471"/>
      <c r="H237" s="471"/>
      <c r="I237" s="471"/>
      <c r="J237" s="453"/>
      <c r="K237" s="472"/>
      <c r="L237" s="472"/>
      <c r="M237" s="472"/>
    </row>
    <row r="238" spans="2:13" ht="13.5" thickTop="1">
      <c r="B238" s="160" t="s">
        <v>20</v>
      </c>
      <c r="C238" s="457">
        <f t="shared" ref="C238:H238" si="8">SUM(C220:C236)</f>
        <v>23.223881170052202</v>
      </c>
      <c r="D238" s="457">
        <f t="shared" si="8"/>
        <v>10.770782857981253</v>
      </c>
      <c r="E238" s="457">
        <f t="shared" si="8"/>
        <v>8.2121641401116641</v>
      </c>
      <c r="F238" s="457">
        <f t="shared" si="8"/>
        <v>20.733344897146068</v>
      </c>
      <c r="G238" s="457">
        <f t="shared" si="8"/>
        <v>19.163908129938861</v>
      </c>
      <c r="H238" s="457">
        <f t="shared" si="8"/>
        <v>26.697340667128714</v>
      </c>
      <c r="I238" s="457">
        <f>SUM(I220:I236)</f>
        <v>62.928823239933308</v>
      </c>
      <c r="J238" s="457">
        <f>SUM(J220:J236)</f>
        <v>45.038462219133429</v>
      </c>
      <c r="K238" s="457">
        <f>SUM(K220:K236)</f>
        <v>50.181144773876696</v>
      </c>
      <c r="L238" s="457">
        <f>SUM(L220:L236)</f>
        <v>59.912652261945603</v>
      </c>
      <c r="M238" s="469">
        <f>SUM(M220:M236)</f>
        <v>72.831628985736302</v>
      </c>
    </row>
    <row r="239" spans="2:13">
      <c r="B239" s="182" t="s">
        <v>206</v>
      </c>
      <c r="G239" s="115"/>
    </row>
    <row r="240" spans="2:13">
      <c r="G240" s="115"/>
    </row>
    <row r="241" spans="2:13">
      <c r="G241" s="115"/>
    </row>
    <row r="242" spans="2:13">
      <c r="G242" s="115"/>
    </row>
    <row r="243" spans="2:13">
      <c r="G243" s="115"/>
    </row>
    <row r="244" spans="2:13">
      <c r="B244" s="186" t="s">
        <v>103</v>
      </c>
      <c r="G244" s="115"/>
    </row>
    <row r="245" spans="2:13">
      <c r="B245" s="185" t="s">
        <v>77</v>
      </c>
      <c r="G245" s="115"/>
    </row>
    <row r="246" spans="2:13">
      <c r="B246" s="163" t="s">
        <v>152</v>
      </c>
      <c r="C246" s="195"/>
      <c r="D246" s="195"/>
      <c r="G246" s="115"/>
    </row>
    <row r="247" spans="2:13">
      <c r="B247" s="1" t="s">
        <v>787</v>
      </c>
      <c r="F247" s="114"/>
      <c r="G247" s="114"/>
      <c r="H247" s="114" t="s">
        <v>182</v>
      </c>
      <c r="I247" s="114"/>
    </row>
    <row r="248" spans="2:13">
      <c r="B248" s="2" t="s">
        <v>788</v>
      </c>
      <c r="E248" s="104"/>
      <c r="G248" s="115"/>
    </row>
    <row r="249" spans="2:13">
      <c r="B249" s="147" t="s">
        <v>2</v>
      </c>
      <c r="C249" s="148">
        <v>2011</v>
      </c>
      <c r="D249" s="148">
        <v>2012</v>
      </c>
      <c r="E249" s="149">
        <v>2013</v>
      </c>
      <c r="F249" s="149">
        <v>2014</v>
      </c>
      <c r="G249" s="149">
        <v>2015</v>
      </c>
      <c r="H249" s="149">
        <v>2016</v>
      </c>
      <c r="I249" s="149">
        <v>2017</v>
      </c>
      <c r="J249" s="149">
        <v>2018</v>
      </c>
      <c r="K249" s="149">
        <v>2019</v>
      </c>
      <c r="L249" s="149">
        <v>2020</v>
      </c>
      <c r="M249" s="331">
        <v>2021</v>
      </c>
    </row>
    <row r="250" spans="2:13">
      <c r="B250" s="169" t="s">
        <v>3</v>
      </c>
      <c r="C250" s="465">
        <v>0</v>
      </c>
      <c r="D250" s="465">
        <v>0.79716914979482945</v>
      </c>
      <c r="E250" s="465">
        <v>0.84180273296784458</v>
      </c>
      <c r="F250" s="465">
        <v>0</v>
      </c>
      <c r="G250" s="465">
        <v>0</v>
      </c>
      <c r="H250" s="465">
        <v>0</v>
      </c>
      <c r="I250" s="465">
        <v>0</v>
      </c>
      <c r="J250" s="465">
        <v>0</v>
      </c>
      <c r="K250" s="465">
        <v>0</v>
      </c>
      <c r="L250" s="465">
        <v>0</v>
      </c>
      <c r="M250" s="465">
        <v>0</v>
      </c>
    </row>
    <row r="251" spans="2:13">
      <c r="B251" s="171" t="s">
        <v>5</v>
      </c>
      <c r="C251" s="466">
        <v>12.456171304972152</v>
      </c>
      <c r="D251" s="466">
        <v>1.3224502738909738</v>
      </c>
      <c r="E251" s="467">
        <v>0.2329036700585792</v>
      </c>
      <c r="F251" s="467">
        <v>0</v>
      </c>
      <c r="G251" s="467">
        <v>0</v>
      </c>
      <c r="H251" s="467">
        <v>0</v>
      </c>
      <c r="I251" s="467">
        <v>0</v>
      </c>
      <c r="J251" s="467">
        <v>0</v>
      </c>
      <c r="K251" s="467">
        <v>0</v>
      </c>
      <c r="L251" s="467">
        <v>0</v>
      </c>
      <c r="M251" s="467">
        <v>0</v>
      </c>
    </row>
    <row r="252" spans="2:13">
      <c r="B252" s="171" t="s">
        <v>6</v>
      </c>
      <c r="C252" s="466">
        <v>3.3463498890513064</v>
      </c>
      <c r="D252" s="466">
        <v>4.4263667585322697</v>
      </c>
      <c r="E252" s="467">
        <v>0.23456448038437913</v>
      </c>
      <c r="F252" s="467">
        <v>0</v>
      </c>
      <c r="G252" s="467">
        <v>0</v>
      </c>
      <c r="H252" s="467">
        <v>0</v>
      </c>
      <c r="I252" s="467">
        <v>0</v>
      </c>
      <c r="J252" s="467">
        <v>0</v>
      </c>
      <c r="K252" s="467">
        <v>0</v>
      </c>
      <c r="L252" s="467">
        <v>0</v>
      </c>
      <c r="M252" s="467">
        <v>0</v>
      </c>
    </row>
    <row r="253" spans="2:13">
      <c r="B253" s="171" t="s">
        <v>7</v>
      </c>
      <c r="C253" s="466">
        <v>0</v>
      </c>
      <c r="D253" s="466">
        <v>0</v>
      </c>
      <c r="E253" s="467">
        <v>1.2611601679457168E-2</v>
      </c>
      <c r="F253" s="467">
        <v>0</v>
      </c>
      <c r="G253" s="467">
        <v>0</v>
      </c>
      <c r="H253" s="467">
        <v>0</v>
      </c>
      <c r="I253" s="467">
        <v>0</v>
      </c>
      <c r="J253" s="467">
        <v>0</v>
      </c>
      <c r="K253" s="467">
        <v>0</v>
      </c>
      <c r="L253" s="467">
        <v>0</v>
      </c>
      <c r="M253" s="467">
        <v>0</v>
      </c>
    </row>
    <row r="254" spans="2:13">
      <c r="B254" s="171" t="s">
        <v>8</v>
      </c>
      <c r="C254" s="466">
        <v>7.4484124664654025E-2</v>
      </c>
      <c r="D254" s="466">
        <v>0</v>
      </c>
      <c r="E254" s="467">
        <v>0</v>
      </c>
      <c r="F254" s="467">
        <v>0</v>
      </c>
      <c r="G254" s="467">
        <v>0</v>
      </c>
      <c r="H254" s="467">
        <v>0</v>
      </c>
      <c r="I254" s="467">
        <v>0</v>
      </c>
      <c r="J254" s="467">
        <v>0</v>
      </c>
      <c r="K254" s="467">
        <v>0</v>
      </c>
      <c r="L254" s="467">
        <v>0</v>
      </c>
      <c r="M254" s="467">
        <v>0</v>
      </c>
    </row>
    <row r="255" spans="2:13">
      <c r="B255" s="171" t="s">
        <v>9</v>
      </c>
      <c r="C255" s="466">
        <v>12.740816685936776</v>
      </c>
      <c r="D255" s="466">
        <v>0.6511909950678626</v>
      </c>
      <c r="E255" s="467">
        <v>0</v>
      </c>
      <c r="F255" s="467">
        <v>0</v>
      </c>
      <c r="G255" s="467">
        <v>0</v>
      </c>
      <c r="H255" s="467">
        <v>0</v>
      </c>
      <c r="I255" s="467">
        <v>0</v>
      </c>
      <c r="J255" s="467">
        <v>0</v>
      </c>
      <c r="K255" s="467">
        <v>0</v>
      </c>
      <c r="L255" s="467">
        <v>0</v>
      </c>
      <c r="M255" s="467">
        <v>0</v>
      </c>
    </row>
    <row r="256" spans="2:13">
      <c r="B256" s="171" t="s">
        <v>10</v>
      </c>
      <c r="C256" s="466">
        <v>5.3728092827034688</v>
      </c>
      <c r="D256" s="466">
        <v>1.374465024714455</v>
      </c>
      <c r="E256" s="467">
        <v>0.29528868267117653</v>
      </c>
      <c r="F256" s="467">
        <v>0</v>
      </c>
      <c r="G256" s="467">
        <v>1.9336652797053759</v>
      </c>
      <c r="H256" s="467">
        <v>4.336546633292448</v>
      </c>
      <c r="I256" s="467">
        <v>0.39864683907677673</v>
      </c>
      <c r="J256" s="467">
        <v>0</v>
      </c>
      <c r="K256" s="467">
        <v>1.4933416466951762E-2</v>
      </c>
      <c r="L256" s="467">
        <v>9.5513434282735177E-3</v>
      </c>
      <c r="M256" s="467">
        <v>0</v>
      </c>
    </row>
    <row r="257" spans="2:13">
      <c r="B257" s="171" t="s">
        <v>11</v>
      </c>
      <c r="C257" s="466">
        <v>0</v>
      </c>
      <c r="D257" s="466">
        <v>0</v>
      </c>
      <c r="E257" s="467">
        <v>0</v>
      </c>
      <c r="F257" s="467">
        <v>0</v>
      </c>
      <c r="G257" s="467">
        <v>0</v>
      </c>
      <c r="H257" s="467">
        <v>0</v>
      </c>
      <c r="I257" s="467">
        <v>0</v>
      </c>
      <c r="J257" s="467">
        <v>0</v>
      </c>
      <c r="K257" s="467">
        <v>0</v>
      </c>
      <c r="L257" s="467">
        <v>0</v>
      </c>
      <c r="M257" s="467">
        <v>0</v>
      </c>
    </row>
    <row r="258" spans="2:13">
      <c r="B258" s="171" t="s">
        <v>12</v>
      </c>
      <c r="C258" s="466">
        <v>0</v>
      </c>
      <c r="D258" s="466">
        <v>0</v>
      </c>
      <c r="E258" s="467">
        <v>0</v>
      </c>
      <c r="F258" s="467">
        <v>0</v>
      </c>
      <c r="G258" s="467">
        <v>0</v>
      </c>
      <c r="H258" s="467">
        <v>0</v>
      </c>
      <c r="I258" s="467">
        <v>0</v>
      </c>
      <c r="J258" s="467">
        <v>0</v>
      </c>
      <c r="K258" s="467">
        <v>0</v>
      </c>
      <c r="L258" s="467">
        <v>0</v>
      </c>
      <c r="M258" s="467">
        <v>0</v>
      </c>
    </row>
    <row r="259" spans="2:13">
      <c r="B259" s="171" t="s">
        <v>604</v>
      </c>
      <c r="C259" s="466"/>
      <c r="D259" s="466"/>
      <c r="E259" s="466"/>
      <c r="F259" s="466"/>
      <c r="G259" s="466"/>
      <c r="H259" s="466"/>
      <c r="I259" s="466"/>
      <c r="J259" s="466"/>
      <c r="K259" s="467">
        <v>0</v>
      </c>
      <c r="L259" s="467">
        <v>0</v>
      </c>
      <c r="M259" s="467">
        <v>0</v>
      </c>
    </row>
    <row r="260" spans="2:13">
      <c r="B260" s="171" t="s">
        <v>13</v>
      </c>
      <c r="C260" s="466">
        <v>0.99714590539982906</v>
      </c>
      <c r="D260" s="466">
        <v>0</v>
      </c>
      <c r="E260" s="467">
        <v>0</v>
      </c>
      <c r="F260" s="467">
        <v>0</v>
      </c>
      <c r="G260" s="467">
        <v>0</v>
      </c>
      <c r="H260" s="467">
        <v>0</v>
      </c>
      <c r="I260" s="467">
        <v>0</v>
      </c>
      <c r="J260" s="467">
        <v>0</v>
      </c>
      <c r="K260" s="467">
        <v>0</v>
      </c>
      <c r="L260" s="467">
        <v>0</v>
      </c>
      <c r="M260" s="467">
        <v>0</v>
      </c>
    </row>
    <row r="261" spans="2:13">
      <c r="B261" s="171" t="s">
        <v>14</v>
      </c>
      <c r="C261" s="466">
        <v>15.435491403576393</v>
      </c>
      <c r="D261" s="466">
        <v>0</v>
      </c>
      <c r="E261" s="467">
        <v>0</v>
      </c>
      <c r="F261" s="467">
        <v>0</v>
      </c>
      <c r="G261" s="467">
        <v>0</v>
      </c>
      <c r="H261" s="467">
        <v>0</v>
      </c>
      <c r="I261" s="467">
        <v>0</v>
      </c>
      <c r="J261" s="467">
        <v>0</v>
      </c>
      <c r="K261" s="467">
        <v>0</v>
      </c>
      <c r="L261" s="467">
        <v>0</v>
      </c>
      <c r="M261" s="467">
        <v>0</v>
      </c>
    </row>
    <row r="262" spans="2:13">
      <c r="B262" s="171" t="s">
        <v>15</v>
      </c>
      <c r="C262" s="468">
        <v>0.30708509687834634</v>
      </c>
      <c r="D262" s="468">
        <v>0.11486066041407954</v>
      </c>
      <c r="E262" s="468">
        <v>0</v>
      </c>
      <c r="F262" s="468">
        <v>0</v>
      </c>
      <c r="G262" s="468">
        <v>0</v>
      </c>
      <c r="H262" s="468">
        <v>0</v>
      </c>
      <c r="I262" s="468">
        <v>0</v>
      </c>
      <c r="J262" s="468">
        <v>0</v>
      </c>
      <c r="K262" s="468">
        <v>0</v>
      </c>
      <c r="L262" s="468">
        <v>0</v>
      </c>
      <c r="M262" s="468">
        <v>0</v>
      </c>
    </row>
    <row r="263" spans="2:13">
      <c r="B263" s="171" t="s">
        <v>16</v>
      </c>
      <c r="C263" s="466">
        <v>0.42727801227447487</v>
      </c>
      <c r="D263" s="466">
        <v>0</v>
      </c>
      <c r="E263" s="467">
        <v>0</v>
      </c>
      <c r="F263" s="467">
        <v>0</v>
      </c>
      <c r="G263" s="467">
        <v>0</v>
      </c>
      <c r="H263" s="467">
        <v>0</v>
      </c>
      <c r="I263" s="467">
        <v>0</v>
      </c>
      <c r="J263" s="467">
        <v>0</v>
      </c>
      <c r="K263" s="467">
        <v>0</v>
      </c>
      <c r="L263" s="467">
        <v>0</v>
      </c>
      <c r="M263" s="467">
        <v>0</v>
      </c>
    </row>
    <row r="264" spans="2:13">
      <c r="B264" s="171" t="s">
        <v>83</v>
      </c>
      <c r="C264" s="466">
        <v>2.118712746587989E-2</v>
      </c>
      <c r="D264" s="466">
        <v>0</v>
      </c>
      <c r="E264" s="467">
        <v>0</v>
      </c>
      <c r="F264" s="467">
        <v>0.59556683529508192</v>
      </c>
      <c r="G264" s="467">
        <v>0</v>
      </c>
      <c r="H264" s="467">
        <v>0</v>
      </c>
      <c r="I264" s="467">
        <v>0</v>
      </c>
      <c r="J264" s="467">
        <v>0</v>
      </c>
      <c r="K264" s="467">
        <v>0</v>
      </c>
      <c r="L264" s="467">
        <v>0</v>
      </c>
      <c r="M264" s="467">
        <v>0</v>
      </c>
    </row>
    <row r="265" spans="2:13">
      <c r="B265" s="171" t="s">
        <v>18</v>
      </c>
      <c r="C265" s="466">
        <v>1.1152825237194668</v>
      </c>
      <c r="D265" s="466">
        <v>2.1953529459989554</v>
      </c>
      <c r="E265" s="467">
        <v>0</v>
      </c>
      <c r="F265" s="467">
        <v>1.3501669950647104</v>
      </c>
      <c r="G265" s="467">
        <v>0</v>
      </c>
      <c r="H265" s="467">
        <v>0</v>
      </c>
      <c r="I265" s="467">
        <v>0</v>
      </c>
      <c r="J265" s="467">
        <v>0</v>
      </c>
      <c r="K265" s="467">
        <v>0</v>
      </c>
      <c r="L265" s="467">
        <v>0</v>
      </c>
      <c r="M265" s="467">
        <v>0</v>
      </c>
    </row>
    <row r="266" spans="2:13">
      <c r="B266" s="171" t="s">
        <v>19</v>
      </c>
      <c r="C266" s="466">
        <v>53.989426382722584</v>
      </c>
      <c r="D266" s="466">
        <v>10.961937208239307</v>
      </c>
      <c r="E266" s="467">
        <v>21.680564859167482</v>
      </c>
      <c r="F266" s="467">
        <v>17.31289449975198</v>
      </c>
      <c r="G266" s="467">
        <v>17.355619431689593</v>
      </c>
      <c r="H266" s="467">
        <v>19.852591355944085</v>
      </c>
      <c r="I266" s="467">
        <v>10.63736516729865</v>
      </c>
      <c r="J266" s="467">
        <v>5.9568784155153072</v>
      </c>
      <c r="K266" s="467">
        <v>13.56392631366742</v>
      </c>
      <c r="L266" s="467">
        <v>10.905962991581463</v>
      </c>
      <c r="M266" s="467">
        <v>6.4342262963109302</v>
      </c>
    </row>
    <row r="267" spans="2:13" ht="13.5" thickBot="1">
      <c r="B267" s="179"/>
      <c r="C267" s="470"/>
      <c r="D267" s="470"/>
      <c r="E267" s="471"/>
      <c r="F267" s="471"/>
      <c r="G267" s="471"/>
      <c r="H267" s="471"/>
      <c r="I267" s="471"/>
      <c r="J267" s="453"/>
      <c r="K267" s="472"/>
      <c r="L267" s="472"/>
      <c r="M267" s="472"/>
    </row>
    <row r="268" spans="2:13" ht="13.5" thickTop="1">
      <c r="B268" s="160" t="s">
        <v>20</v>
      </c>
      <c r="C268" s="457">
        <f t="shared" ref="C268:H268" si="9">SUM(C250:C266)</f>
        <v>106.28352773936533</v>
      </c>
      <c r="D268" s="457">
        <f t="shared" si="9"/>
        <v>21.843793016652732</v>
      </c>
      <c r="E268" s="457">
        <f t="shared" si="9"/>
        <v>23.29773602692892</v>
      </c>
      <c r="F268" s="457">
        <f t="shared" si="9"/>
        <v>19.258628330111772</v>
      </c>
      <c r="G268" s="457">
        <f t="shared" si="9"/>
        <v>19.28928471139497</v>
      </c>
      <c r="H268" s="457">
        <f t="shared" si="9"/>
        <v>24.189137989236535</v>
      </c>
      <c r="I268" s="457">
        <f>SUM(I250:I266)</f>
        <v>11.036012006375428</v>
      </c>
      <c r="J268" s="457">
        <f>SUM(J250:J266)</f>
        <v>5.9568784155153072</v>
      </c>
      <c r="K268" s="457">
        <f>SUM(K250:K266)</f>
        <v>13.578859730134372</v>
      </c>
      <c r="L268" s="457">
        <f>SUM(L250:L266)</f>
        <v>10.915514335009737</v>
      </c>
      <c r="M268" s="469">
        <f>SUM(M250:M266)</f>
        <v>6.4342262963109302</v>
      </c>
    </row>
    <row r="269" spans="2:13">
      <c r="B269" s="182" t="s">
        <v>206</v>
      </c>
      <c r="G269" s="115"/>
    </row>
    <row r="270" spans="2:13">
      <c r="B270" s="10"/>
      <c r="G270" s="115"/>
    </row>
    <row r="271" spans="2:13">
      <c r="G271" s="115"/>
    </row>
    <row r="272" spans="2:13">
      <c r="G272" s="115"/>
    </row>
    <row r="273" spans="7:7">
      <c r="G273" s="115"/>
    </row>
    <row r="274" spans="7:7">
      <c r="G274" s="115"/>
    </row>
    <row r="275" spans="7:7">
      <c r="G275" s="115"/>
    </row>
    <row r="276" spans="7:7">
      <c r="G276" s="115"/>
    </row>
    <row r="277" spans="7:7">
      <c r="G277" s="115"/>
    </row>
    <row r="278" spans="7:7">
      <c r="G278" s="115"/>
    </row>
    <row r="279" spans="7:7">
      <c r="G279" s="115"/>
    </row>
    <row r="280" spans="7:7">
      <c r="G280" s="115"/>
    </row>
    <row r="281" spans="7:7">
      <c r="G281" s="115"/>
    </row>
    <row r="282" spans="7:7">
      <c r="G282" s="115"/>
    </row>
    <row r="283" spans="7:7">
      <c r="G283" s="115"/>
    </row>
    <row r="284" spans="7:7">
      <c r="G284" s="115"/>
    </row>
    <row r="285" spans="7:7">
      <c r="G285" s="115"/>
    </row>
    <row r="286" spans="7:7">
      <c r="G286" s="115"/>
    </row>
    <row r="287" spans="7:7">
      <c r="G287" s="115"/>
    </row>
    <row r="288" spans="7:7">
      <c r="G288" s="115"/>
    </row>
    <row r="289" spans="7:7">
      <c r="G289" s="115"/>
    </row>
    <row r="290" spans="7:7">
      <c r="G290" s="115"/>
    </row>
    <row r="291" spans="7:7">
      <c r="G291" s="115"/>
    </row>
    <row r="292" spans="7:7">
      <c r="G292" s="115"/>
    </row>
    <row r="293" spans="7:7">
      <c r="G293" s="115"/>
    </row>
    <row r="294" spans="7:7">
      <c r="G294" s="115"/>
    </row>
    <row r="295" spans="7:7">
      <c r="G295" s="115"/>
    </row>
    <row r="296" spans="7:7">
      <c r="G296" s="115"/>
    </row>
    <row r="297" spans="7:7">
      <c r="G297" s="115"/>
    </row>
    <row r="298" spans="7:7">
      <c r="G298" s="115"/>
    </row>
    <row r="299" spans="7:7">
      <c r="G299" s="115"/>
    </row>
    <row r="300" spans="7:7">
      <c r="G300" s="115"/>
    </row>
    <row r="301" spans="7:7">
      <c r="G301" s="115"/>
    </row>
    <row r="302" spans="7:7">
      <c r="G302" s="115"/>
    </row>
    <row r="303" spans="7:7">
      <c r="G303" s="115"/>
    </row>
    <row r="304" spans="7:7">
      <c r="G304" s="115"/>
    </row>
    <row r="305" spans="7:7">
      <c r="G305" s="115"/>
    </row>
    <row r="306" spans="7:7">
      <c r="G306" s="115"/>
    </row>
    <row r="307" spans="7:7">
      <c r="G307" s="115"/>
    </row>
    <row r="308" spans="7:7">
      <c r="G308" s="115"/>
    </row>
    <row r="309" spans="7:7">
      <c r="G309" s="115"/>
    </row>
    <row r="310" spans="7:7">
      <c r="G310" s="115"/>
    </row>
    <row r="311" spans="7:7">
      <c r="G311" s="115"/>
    </row>
    <row r="312" spans="7:7">
      <c r="G312" s="115"/>
    </row>
    <row r="313" spans="7:7">
      <c r="G313" s="115"/>
    </row>
    <row r="314" spans="7:7">
      <c r="G314" s="115"/>
    </row>
    <row r="315" spans="7:7">
      <c r="G315" s="115"/>
    </row>
    <row r="316" spans="7:7">
      <c r="G316" s="115"/>
    </row>
    <row r="317" spans="7:7">
      <c r="G317" s="115"/>
    </row>
    <row r="318" spans="7:7">
      <c r="G318" s="115"/>
    </row>
    <row r="319" spans="7:7">
      <c r="G319" s="115"/>
    </row>
    <row r="320" spans="7:7">
      <c r="G320" s="115"/>
    </row>
    <row r="321" spans="7:7">
      <c r="G321" s="115"/>
    </row>
    <row r="322" spans="7:7">
      <c r="G322" s="115"/>
    </row>
    <row r="323" spans="7:7">
      <c r="G323" s="115"/>
    </row>
    <row r="324" spans="7:7">
      <c r="G324" s="115"/>
    </row>
    <row r="325" spans="7:7">
      <c r="G325" s="115"/>
    </row>
    <row r="326" spans="7:7">
      <c r="G326" s="115"/>
    </row>
    <row r="327" spans="7:7">
      <c r="G327" s="115"/>
    </row>
    <row r="328" spans="7:7">
      <c r="G328" s="115"/>
    </row>
    <row r="329" spans="7:7">
      <c r="G329" s="115"/>
    </row>
    <row r="330" spans="7:7">
      <c r="G330" s="115"/>
    </row>
    <row r="331" spans="7:7">
      <c r="G331" s="115"/>
    </row>
    <row r="332" spans="7:7">
      <c r="G332" s="115"/>
    </row>
    <row r="333" spans="7:7">
      <c r="G333" s="115"/>
    </row>
    <row r="334" spans="7:7">
      <c r="G334" s="115"/>
    </row>
    <row r="335" spans="7:7">
      <c r="G335" s="115"/>
    </row>
    <row r="336" spans="7:7">
      <c r="G336" s="115"/>
    </row>
    <row r="337" spans="7:7">
      <c r="G337" s="115"/>
    </row>
    <row r="338" spans="7:7">
      <c r="G338" s="115"/>
    </row>
    <row r="339" spans="7:7">
      <c r="G339" s="115"/>
    </row>
    <row r="340" spans="7:7">
      <c r="G340" s="115"/>
    </row>
    <row r="341" spans="7:7">
      <c r="G341" s="115"/>
    </row>
    <row r="342" spans="7:7">
      <c r="G342" s="115"/>
    </row>
    <row r="343" spans="7:7">
      <c r="G343" s="115"/>
    </row>
    <row r="344" spans="7:7">
      <c r="G344" s="115"/>
    </row>
    <row r="345" spans="7:7">
      <c r="G345" s="115"/>
    </row>
    <row r="346" spans="7:7">
      <c r="G346" s="115"/>
    </row>
    <row r="347" spans="7:7">
      <c r="G347" s="115"/>
    </row>
    <row r="348" spans="7:7">
      <c r="G348" s="115"/>
    </row>
    <row r="349" spans="7:7">
      <c r="G349" s="115"/>
    </row>
    <row r="350" spans="7:7">
      <c r="G350" s="115"/>
    </row>
    <row r="351" spans="7:7">
      <c r="G351" s="115"/>
    </row>
    <row r="352" spans="7:7">
      <c r="G352" s="115"/>
    </row>
    <row r="353" spans="7:7">
      <c r="G353" s="115"/>
    </row>
    <row r="354" spans="7:7">
      <c r="G354" s="115"/>
    </row>
    <row r="355" spans="7:7">
      <c r="G355" s="115"/>
    </row>
    <row r="356" spans="7:7">
      <c r="G356" s="115"/>
    </row>
    <row r="357" spans="7:7">
      <c r="G357" s="115"/>
    </row>
    <row r="358" spans="7:7">
      <c r="G358" s="115"/>
    </row>
    <row r="359" spans="7:7">
      <c r="G359" s="115"/>
    </row>
    <row r="360" spans="7:7">
      <c r="G360" s="115"/>
    </row>
    <row r="361" spans="7:7">
      <c r="G361" s="115"/>
    </row>
    <row r="362" spans="7:7">
      <c r="G362" s="115"/>
    </row>
    <row r="363" spans="7:7">
      <c r="G363" s="115"/>
    </row>
    <row r="364" spans="7:7">
      <c r="G364" s="115"/>
    </row>
    <row r="365" spans="7:7">
      <c r="G365" s="115"/>
    </row>
    <row r="366" spans="7:7">
      <c r="G366" s="115"/>
    </row>
    <row r="367" spans="7:7">
      <c r="G367" s="115"/>
    </row>
    <row r="368" spans="7:7">
      <c r="G368" s="115"/>
    </row>
    <row r="369" spans="7:7">
      <c r="G369" s="115"/>
    </row>
    <row r="370" spans="7:7">
      <c r="G370" s="115"/>
    </row>
    <row r="371" spans="7:7">
      <c r="G371" s="115"/>
    </row>
    <row r="1140" spans="2:4">
      <c r="B1140" s="73"/>
      <c r="C1140" s="95"/>
      <c r="D1140" s="95"/>
    </row>
    <row r="1141" spans="2:4">
      <c r="B1141" s="73"/>
      <c r="C1141" s="95"/>
      <c r="D1141" s="95"/>
    </row>
    <row r="1142" spans="2:4">
      <c r="B1142" s="73"/>
      <c r="C1142" s="95"/>
      <c r="D1142" s="95"/>
    </row>
    <row r="1143" spans="2:4">
      <c r="B1143" s="74"/>
      <c r="C1143" s="96"/>
      <c r="D1143" s="96"/>
    </row>
    <row r="1144" spans="2:4">
      <c r="B1144" s="75" t="s">
        <v>2</v>
      </c>
      <c r="C1144" s="75">
        <v>2011</v>
      </c>
      <c r="D1144" s="96"/>
    </row>
    <row r="1145" spans="2:4">
      <c r="B1145" s="76" t="s">
        <v>3</v>
      </c>
      <c r="C1145" s="97" t="e">
        <f>SUM(C7,C37,C67,C97,Ministerios!C175,#REF!,C159,C190,C220,C250)</f>
        <v>#REF!</v>
      </c>
      <c r="D1145" s="96"/>
    </row>
    <row r="1146" spans="2:4">
      <c r="B1146" s="76" t="s">
        <v>5</v>
      </c>
      <c r="C1146" s="97" t="e">
        <f>SUM(C8,C38,C68,C98,Ministerios!C176,#REF!,C160,C191,C221,C251)</f>
        <v>#REF!</v>
      </c>
      <c r="D1146" s="96"/>
    </row>
    <row r="1147" spans="2:4">
      <c r="B1147" s="76" t="s">
        <v>6</v>
      </c>
      <c r="C1147" s="97" t="e">
        <f>SUM(C9,C39,C69,C99,Ministerios!C177,#REF!,C161,C192,C222,C252)</f>
        <v>#REF!</v>
      </c>
      <c r="D1147" s="96"/>
    </row>
    <row r="1148" spans="2:4">
      <c r="B1148" s="76" t="s">
        <v>7</v>
      </c>
      <c r="C1148" s="97" t="e">
        <f>SUM(C10,C40,C70,C100,Ministerios!C178,#REF!,C162,C193,C223,C253)</f>
        <v>#REF!</v>
      </c>
      <c r="D1148" s="96"/>
    </row>
    <row r="1149" spans="2:4">
      <c r="B1149" s="76" t="s">
        <v>8</v>
      </c>
      <c r="C1149" s="97" t="e">
        <f>SUM(C11,C41,C71,C101,Ministerios!C179,#REF!,C163,C194,C224,C254)</f>
        <v>#REF!</v>
      </c>
      <c r="D1149" s="96"/>
    </row>
    <row r="1150" spans="2:4">
      <c r="B1150" s="76" t="s">
        <v>9</v>
      </c>
      <c r="C1150" s="97" t="e">
        <f>SUM(C12,C42,C72,C102,Ministerios!C180,#REF!,C164,C195,C225,C255)</f>
        <v>#REF!</v>
      </c>
      <c r="D1150" s="96"/>
    </row>
    <row r="1151" spans="2:4">
      <c r="B1151" s="76" t="s">
        <v>10</v>
      </c>
      <c r="C1151" s="97" t="e">
        <f>SUM(C13,C43,C73,C103,Ministerios!C181,#REF!,C165,C196,C226,C256)</f>
        <v>#REF!</v>
      </c>
      <c r="D1151" s="96"/>
    </row>
    <row r="1152" spans="2:4">
      <c r="B1152" s="76" t="s">
        <v>11</v>
      </c>
      <c r="C1152" s="97" t="e">
        <f>SUM(C14,C44,C74,C104,Ministerios!C182,#REF!,C166,C197,C227,C257)</f>
        <v>#REF!</v>
      </c>
      <c r="D1152" s="96"/>
    </row>
    <row r="1153" spans="2:4">
      <c r="B1153" s="76" t="s">
        <v>12</v>
      </c>
      <c r="C1153" s="97" t="e">
        <f>SUM(C15,C45,C75,C105,Ministerios!C183,#REF!,C167,C198,C228,C258)</f>
        <v>#REF!</v>
      </c>
      <c r="D1153" s="96"/>
    </row>
    <row r="1154" spans="2:4">
      <c r="B1154" s="76" t="s">
        <v>13</v>
      </c>
      <c r="C1154" s="97" t="e">
        <f>SUM(C17,C47,C77,C107,Ministerios!C185,#REF!,C169,C200,C230,C260)</f>
        <v>#REF!</v>
      </c>
      <c r="D1154" s="96"/>
    </row>
    <row r="1155" spans="2:4">
      <c r="B1155" s="76" t="s">
        <v>14</v>
      </c>
      <c r="C1155" s="97" t="e">
        <f>SUM(C18,C48,C78,C108,Ministerios!C186,#REF!,C170,C201,C231,C261)</f>
        <v>#REF!</v>
      </c>
      <c r="D1155" s="96"/>
    </row>
    <row r="1156" spans="2:4">
      <c r="B1156" s="76" t="s">
        <v>15</v>
      </c>
      <c r="C1156" s="97" t="e">
        <f>SUM(C19,C49,C79,C109,Ministerios!C187,#REF!,C171,C202,C232,C262)</f>
        <v>#REF!</v>
      </c>
      <c r="D1156" s="96"/>
    </row>
    <row r="1157" spans="2:4">
      <c r="B1157" s="76" t="s">
        <v>16</v>
      </c>
      <c r="C1157" s="97" t="e">
        <f>SUM(C20,C50,C80,C110,Ministerios!C188,#REF!,C172,C203,C233,C263)</f>
        <v>#REF!</v>
      </c>
      <c r="D1157" s="96"/>
    </row>
    <row r="1158" spans="2:4">
      <c r="B1158" s="76" t="s">
        <v>83</v>
      </c>
      <c r="C1158" s="97" t="e">
        <f>SUM(C21,C51,C81,C111,Ministerios!C189,#REF!,C173,C204,C234,C264)</f>
        <v>#REF!</v>
      </c>
      <c r="D1158" s="96"/>
    </row>
    <row r="1159" spans="2:4">
      <c r="B1159" s="76" t="s">
        <v>18</v>
      </c>
      <c r="C1159" s="97" t="e">
        <f>SUM(C22,C52,C82,C112,Ministerios!C190,#REF!,C174,C205,C235,C265)</f>
        <v>#REF!</v>
      </c>
      <c r="D1159" s="96"/>
    </row>
    <row r="1160" spans="2:4">
      <c r="B1160" s="76" t="s">
        <v>19</v>
      </c>
      <c r="C1160" s="97" t="e">
        <f>SUM(C23,C53,C83,C113,Ministerios!C191,#REF!,C175,C206,C236,C266)</f>
        <v>#REF!</v>
      </c>
      <c r="D1160" s="96"/>
    </row>
    <row r="1161" spans="2:4">
      <c r="B1161" s="75"/>
      <c r="C1161" s="97"/>
      <c r="D1161" s="96"/>
    </row>
    <row r="1162" spans="2:4">
      <c r="B1162" s="77" t="s">
        <v>20</v>
      </c>
      <c r="C1162" s="78" t="e">
        <f>SUM(C25,C55,C85,C115,Ministerios!C193,#REF!,C177,C208,C238,C268)</f>
        <v>#REF!</v>
      </c>
      <c r="D1162" s="96"/>
    </row>
    <row r="1163" spans="2:4">
      <c r="B1163" s="79"/>
      <c r="C1163" s="96"/>
      <c r="D1163" s="96"/>
    </row>
    <row r="1164" spans="2:4">
      <c r="B1164" s="73"/>
      <c r="C1164" s="95"/>
      <c r="D1164" s="95"/>
    </row>
    <row r="1165" spans="2:4">
      <c r="B1165" s="73"/>
      <c r="C1165" s="95"/>
      <c r="D1165" s="95"/>
    </row>
    <row r="1166" spans="2:4">
      <c r="B1166" s="73"/>
      <c r="C1166" s="95"/>
      <c r="D1166" s="95"/>
    </row>
    <row r="1167" spans="2:4">
      <c r="B1167" s="73"/>
      <c r="C1167" s="95"/>
      <c r="D1167" s="95"/>
    </row>
    <row r="1168" spans="2:4">
      <c r="B1168" s="73"/>
      <c r="C1168" s="95"/>
      <c r="D1168" s="95"/>
    </row>
    <row r="1169" spans="2:4">
      <c r="B1169" s="73"/>
      <c r="C1169" s="95"/>
      <c r="D1169" s="95"/>
    </row>
    <row r="1170" spans="2:4">
      <c r="B1170" s="73"/>
      <c r="C1170" s="95"/>
      <c r="D1170" s="95"/>
    </row>
    <row r="1171" spans="2:4">
      <c r="B1171" s="73"/>
      <c r="C1171" s="95"/>
      <c r="D1171" s="95"/>
    </row>
    <row r="1172" spans="2:4">
      <c r="B1172" s="73"/>
      <c r="C1172" s="95"/>
      <c r="D1172" s="95"/>
    </row>
    <row r="1173" spans="2:4">
      <c r="B1173" s="73"/>
      <c r="C1173" s="95"/>
      <c r="D1173" s="95"/>
    </row>
    <row r="1174" spans="2:4">
      <c r="B1174" s="73"/>
      <c r="C1174" s="95"/>
      <c r="D1174" s="95"/>
    </row>
    <row r="1175" spans="2:4">
      <c r="B1175" s="73"/>
      <c r="C1175" s="95"/>
      <c r="D1175" s="95"/>
    </row>
    <row r="1176" spans="2:4">
      <c r="B1176" s="73"/>
      <c r="C1176" s="95"/>
      <c r="D1176" s="95"/>
    </row>
    <row r="1177" spans="2:4">
      <c r="B1177" s="73"/>
      <c r="C1177" s="95"/>
      <c r="D1177" s="95"/>
    </row>
    <row r="1178" spans="2:4">
      <c r="B1178" s="73"/>
      <c r="C1178" s="95"/>
      <c r="D1178" s="95"/>
    </row>
    <row r="1179" spans="2:4">
      <c r="B1179" s="73"/>
      <c r="C1179" s="95"/>
      <c r="D1179" s="95"/>
    </row>
    <row r="1180" spans="2:4">
      <c r="B1180" s="73"/>
      <c r="C1180" s="95"/>
      <c r="D1180" s="95"/>
    </row>
    <row r="1181" spans="2:4">
      <c r="B1181" s="73"/>
      <c r="C1181" s="95"/>
      <c r="D1181" s="95"/>
    </row>
    <row r="1182" spans="2:4">
      <c r="B1182" s="73"/>
      <c r="C1182" s="95"/>
      <c r="D1182" s="95"/>
    </row>
  </sheetData>
  <phoneticPr fontId="14" type="noConversion"/>
  <hyperlinks>
    <hyperlink ref="N124" location="'Indice Regiones'!A1" display="&lt; Volver &gt;" xr:uid="{00000000-0004-0000-0700-000000000000}"/>
    <hyperlink ref="H34" location="'Indice Regiones'!A1" display="&lt; Volver &gt;" xr:uid="{00000000-0004-0000-0700-000001000000}"/>
    <hyperlink ref="H64" location="'Indice Regiones'!A1" display="&lt; Volver &gt;" xr:uid="{00000000-0004-0000-0700-000002000000}"/>
    <hyperlink ref="H94" location="'Indice Regiones'!A1" display="&lt; Volver &gt;" xr:uid="{00000000-0004-0000-0700-000003000000}"/>
    <hyperlink ref="H156" location="'Indice Regiones'!A1" display="&lt; Volver &gt;" xr:uid="{00000000-0004-0000-0700-000004000000}"/>
    <hyperlink ref="H187" location="'Indice Regiones'!A1" display="&lt; Volver &gt;" xr:uid="{00000000-0004-0000-0700-000005000000}"/>
    <hyperlink ref="H217" location="'Indice Regiones'!A1" display="&lt; Volver &gt;" xr:uid="{00000000-0004-0000-0700-000006000000}"/>
    <hyperlink ref="H247" location="'Indice Regiones'!A1" display="&lt; Volver &gt;" xr:uid="{00000000-0004-0000-0700-000007000000}"/>
    <hyperlink ref="H4" location="'Indice Regiones'!A1" display="&lt; Volver &gt;" xr:uid="{00000000-0004-0000-0700-000008000000}"/>
  </hyperlinks>
  <pageMargins left="0.75" right="0.75" top="1" bottom="1" header="0" footer="0"/>
  <pageSetup orientation="portrait" r:id="rId1"/>
  <headerFooter alignWithMargins="0"/>
  <ignoredErrors>
    <ignoredError sqref="D25:E25 C145:F145 C177:E177 J145:M14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INICIO</vt:lpstr>
      <vt:lpstr>Notas Técnicas</vt:lpstr>
      <vt:lpstr>Notas Conceptuales</vt:lpstr>
      <vt:lpstr>Indice Regiones</vt:lpstr>
      <vt:lpstr>Indice Municipios</vt:lpstr>
      <vt:lpstr>I Total</vt:lpstr>
      <vt:lpstr>I Sectorial</vt:lpstr>
      <vt:lpstr>Ministerios</vt:lpstr>
      <vt:lpstr>Otros Min. Dipres</vt:lpstr>
      <vt:lpstr>Otros Min. Dipres (2)</vt:lpstr>
      <vt:lpstr>I Regional</vt:lpstr>
      <vt:lpstr>ISAR</vt:lpstr>
      <vt:lpstr>IRAL</vt:lpstr>
      <vt:lpstr>Inversión GORE</vt:lpstr>
      <vt:lpstr>CP</vt:lpstr>
      <vt:lpstr>Municipalidades</vt:lpstr>
      <vt:lpstr>Inversión Municipal</vt:lpstr>
      <vt:lpstr>Metro y Sanitarias</vt:lpstr>
      <vt:lpstr>Población e ICE</vt:lpstr>
      <vt:lpstr>Inversión_Pública_Efectiva_Total_Municipios_Región_del_Maule</vt:lpstr>
    </vt:vector>
  </TitlesOfParts>
  <Company>MIDEPLAN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Dolores Vera</dc:creator>
  <cp:lastModifiedBy>Fernanda Maturana</cp:lastModifiedBy>
  <dcterms:created xsi:type="dcterms:W3CDTF">2011-07-26T13:04:07Z</dcterms:created>
  <dcterms:modified xsi:type="dcterms:W3CDTF">2022-05-30T19:21:25Z</dcterms:modified>
</cp:coreProperties>
</file>