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https://d.docs.live.net/d1e719db20f1a47f/Trabajo 2019 COVID/2019/Serie regionalizada/Serie 2022 (2021)/"/>
    </mc:Choice>
  </mc:AlternateContent>
  <xr:revisionPtr revIDLastSave="713" documentId="11_323E2E6FC2223C983F3DD7B4A059F3CF2655B5A9" xr6:coauthVersionLast="47" xr6:coauthVersionMax="47" xr10:uidLastSave="{41C0C98E-B936-437E-8EBB-DB991B57E31C}"/>
  <bookViews>
    <workbookView xWindow="-120" yWindow="-120" windowWidth="20730" windowHeight="11040" tabRatio="911" xr2:uid="{00000000-000D-0000-FFFF-FFFF00000000}"/>
  </bookViews>
  <sheets>
    <sheet name="INICIO" sheetId="17" r:id="rId1"/>
    <sheet name="Notas Técnicas" sheetId="24" r:id="rId2"/>
    <sheet name="Notas Conceptuales" sheetId="25" r:id="rId3"/>
    <sheet name="Indice Regiones" sheetId="18" r:id="rId4"/>
    <sheet name="Indice Municipios" sheetId="21" r:id="rId5"/>
    <sheet name="I Total" sheetId="1" r:id="rId6"/>
    <sheet name="I Sectorial" sheetId="2" r:id="rId7"/>
    <sheet name="Ministerios" sheetId="3" r:id="rId8"/>
    <sheet name="Otros Min. Dipres" sheetId="6" r:id="rId9"/>
    <sheet name="Otros Min. Dipres (2)" sheetId="16" r:id="rId10"/>
    <sheet name="I Regional" sheetId="11" r:id="rId11"/>
    <sheet name="ISAR" sheetId="10" r:id="rId12"/>
    <sheet name="IRAL" sheetId="8" r:id="rId13"/>
    <sheet name="Inversión GORE" sheetId="7" r:id="rId14"/>
    <sheet name="CP" sheetId="12" r:id="rId15"/>
    <sheet name="Municipalidades" sheetId="14" r:id="rId16"/>
    <sheet name="Inversión Municipal" sheetId="20" r:id="rId17"/>
    <sheet name="Metro y Sanitarias" sheetId="4" r:id="rId18"/>
    <sheet name="Población e ICE" sheetId="15" r:id="rId19"/>
  </sheets>
  <externalReferences>
    <externalReference r:id="rId20"/>
  </externalReferences>
  <definedNames>
    <definedName name="Inversión_Pública_Efectiva_Total_Municipios_Región_del_Maule">'Indice Municipios'!$C$14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7" i="1" l="1"/>
  <c r="W48" i="1"/>
  <c r="W49" i="1"/>
  <c r="W50" i="1"/>
  <c r="W51" i="1"/>
  <c r="W52" i="1"/>
  <c r="W53" i="1"/>
  <c r="W54" i="1"/>
  <c r="W55" i="1"/>
  <c r="W56" i="1"/>
  <c r="W57" i="1"/>
  <c r="W58" i="1"/>
  <c r="W59" i="1"/>
  <c r="W60" i="1"/>
  <c r="W61" i="1"/>
  <c r="W62" i="1"/>
  <c r="W63" i="1"/>
  <c r="W47" i="1"/>
  <c r="W41" i="7" l="1"/>
  <c r="W41" i="11"/>
  <c r="W68" i="2" l="1"/>
  <c r="W40" i="2"/>
  <c r="W41" i="2"/>
  <c r="W42" i="2"/>
  <c r="W43" i="2"/>
  <c r="W44" i="2"/>
  <c r="W45" i="2"/>
  <c r="W46" i="2"/>
  <c r="W47" i="2"/>
  <c r="W48" i="2"/>
  <c r="W49" i="2"/>
  <c r="W50" i="2"/>
  <c r="W51" i="2"/>
  <c r="W52" i="2"/>
  <c r="W53" i="2"/>
  <c r="W54" i="2"/>
  <c r="W55" i="2"/>
  <c r="W39" i="2"/>
  <c r="D36" i="15" l="1"/>
  <c r="E36" i="15"/>
  <c r="F36" i="15"/>
  <c r="G36" i="15"/>
  <c r="H36" i="15"/>
  <c r="I36" i="15"/>
  <c r="J36" i="15"/>
  <c r="K36" i="15"/>
  <c r="L36" i="15"/>
  <c r="M36" i="15"/>
  <c r="N36" i="15"/>
  <c r="O36" i="15"/>
  <c r="P36" i="15"/>
  <c r="Q36" i="15"/>
  <c r="R36" i="15"/>
  <c r="S36" i="15"/>
  <c r="T36" i="15"/>
  <c r="U36" i="15"/>
  <c r="V36" i="15"/>
  <c r="W36" i="15"/>
  <c r="X36" i="15"/>
  <c r="C36" i="15"/>
  <c r="X22" i="15" l="1"/>
  <c r="W579" i="20" l="1"/>
  <c r="W553" i="20"/>
  <c r="W528" i="20"/>
  <c r="W483" i="20"/>
  <c r="W456" i="20"/>
  <c r="W409" i="20"/>
  <c r="W360" i="20"/>
  <c r="W325" i="20"/>
  <c r="W280" i="20"/>
  <c r="W232" i="20"/>
  <c r="W165" i="20"/>
  <c r="W112" i="20"/>
  <c r="W82" i="20"/>
  <c r="W58" i="20"/>
  <c r="W34" i="20"/>
  <c r="W12" i="20"/>
  <c r="W54" i="14"/>
  <c r="W55" i="14"/>
  <c r="W56" i="14"/>
  <c r="W57" i="14"/>
  <c r="W58" i="14"/>
  <c r="W59" i="14"/>
  <c r="W60" i="14"/>
  <c r="W61" i="14"/>
  <c r="W62" i="14"/>
  <c r="W63" i="14"/>
  <c r="W64" i="14"/>
  <c r="W65" i="14"/>
  <c r="W66" i="14"/>
  <c r="W67" i="14"/>
  <c r="W68" i="14"/>
  <c r="W69" i="14"/>
  <c r="W23" i="14"/>
  <c r="W71" i="14" s="1"/>
  <c r="W115" i="12"/>
  <c r="W54" i="12"/>
  <c r="W24" i="12"/>
  <c r="W70" i="7"/>
  <c r="W71" i="7"/>
  <c r="W72" i="7"/>
  <c r="W73" i="7"/>
  <c r="W74" i="7"/>
  <c r="W75" i="7"/>
  <c r="W76" i="7"/>
  <c r="W77" i="7"/>
  <c r="W78" i="7"/>
  <c r="W79" i="7"/>
  <c r="W80" i="7"/>
  <c r="W81" i="7"/>
  <c r="W82" i="7"/>
  <c r="W83" i="7"/>
  <c r="W84" i="7"/>
  <c r="W85" i="7"/>
  <c r="W25" i="7"/>
  <c r="W87" i="7" s="1"/>
  <c r="W85" i="8"/>
  <c r="U24" i="8"/>
  <c r="V24" i="8"/>
  <c r="W24" i="8"/>
  <c r="W70" i="11"/>
  <c r="W71" i="11"/>
  <c r="W72" i="11"/>
  <c r="W73" i="11"/>
  <c r="W74" i="11"/>
  <c r="W75" i="11"/>
  <c r="W76" i="11"/>
  <c r="W77" i="11"/>
  <c r="W78" i="11"/>
  <c r="W79" i="11"/>
  <c r="W80" i="11"/>
  <c r="W81" i="11"/>
  <c r="W82" i="11"/>
  <c r="W83" i="11"/>
  <c r="W84" i="11"/>
  <c r="W85" i="11"/>
  <c r="W24" i="11"/>
  <c r="W87" i="11" s="1"/>
  <c r="M325" i="16"/>
  <c r="M295" i="16"/>
  <c r="M265" i="16"/>
  <c r="M235" i="16"/>
  <c r="M205" i="16"/>
  <c r="M175" i="16"/>
  <c r="M145" i="16"/>
  <c r="M115" i="16"/>
  <c r="M85" i="16"/>
  <c r="M55" i="16"/>
  <c r="M25" i="16"/>
  <c r="M268" i="6"/>
  <c r="M238" i="6"/>
  <c r="M208" i="6"/>
  <c r="M177" i="6"/>
  <c r="U145" i="6"/>
  <c r="M115" i="6"/>
  <c r="M85" i="6"/>
  <c r="M55" i="6"/>
  <c r="M25" i="6"/>
  <c r="W193" i="3"/>
  <c r="W162" i="3"/>
  <c r="W131" i="3"/>
  <c r="W94" i="3"/>
  <c r="W61" i="3"/>
  <c r="W25" i="3"/>
  <c r="W69" i="2"/>
  <c r="W70" i="2"/>
  <c r="W71" i="2"/>
  <c r="W72" i="2"/>
  <c r="W73" i="2"/>
  <c r="W74" i="2"/>
  <c r="W75" i="2"/>
  <c r="W76" i="2"/>
  <c r="W77" i="2"/>
  <c r="W78" i="2"/>
  <c r="W79" i="2"/>
  <c r="W80" i="2"/>
  <c r="W81" i="2"/>
  <c r="W82" i="2"/>
  <c r="W83" i="2"/>
  <c r="W24" i="2"/>
  <c r="W85" i="2" s="1"/>
  <c r="W78" i="1"/>
  <c r="W79" i="1"/>
  <c r="W80" i="1"/>
  <c r="W81" i="1"/>
  <c r="W82" i="1"/>
  <c r="W83" i="1"/>
  <c r="W84" i="1"/>
  <c r="W85" i="1"/>
  <c r="W86" i="1"/>
  <c r="W87" i="1"/>
  <c r="W88" i="1"/>
  <c r="W89" i="1"/>
  <c r="W90" i="1"/>
  <c r="W91" i="1"/>
  <c r="W92" i="1"/>
  <c r="W24" i="1"/>
  <c r="W94" i="1" s="1"/>
  <c r="V85" i="1"/>
  <c r="V77" i="1"/>
  <c r="W47" i="7" l="1"/>
  <c r="W59" i="7"/>
  <c r="W54" i="7"/>
  <c r="W50" i="7"/>
  <c r="W46" i="7"/>
  <c r="W42" i="7"/>
  <c r="W51" i="7"/>
  <c r="W57" i="7"/>
  <c r="W53" i="7"/>
  <c r="W49" i="7"/>
  <c r="W45" i="7"/>
  <c r="W55" i="7"/>
  <c r="W43" i="7"/>
  <c r="W56" i="7"/>
  <c r="W52" i="7"/>
  <c r="W48" i="7"/>
  <c r="W44" i="7"/>
  <c r="W55" i="11"/>
  <c r="W50" i="11"/>
  <c r="W42" i="11"/>
  <c r="W57" i="11"/>
  <c r="W53" i="11"/>
  <c r="W49" i="11"/>
  <c r="W45" i="11"/>
  <c r="W51" i="11"/>
  <c r="W47" i="11"/>
  <c r="W43" i="11"/>
  <c r="W54" i="11"/>
  <c r="W46" i="11"/>
  <c r="W56" i="11"/>
  <c r="W52" i="11"/>
  <c r="W48" i="11"/>
  <c r="W44" i="11"/>
  <c r="V70" i="7"/>
  <c r="V74" i="7"/>
  <c r="V68" i="2"/>
  <c r="V69" i="2"/>
  <c r="V70" i="2"/>
  <c r="V71" i="2"/>
  <c r="V72" i="2"/>
  <c r="V73" i="2"/>
  <c r="V74" i="2"/>
  <c r="V75" i="2"/>
  <c r="V76" i="2"/>
  <c r="V77" i="2"/>
  <c r="V78" i="2"/>
  <c r="V79" i="2"/>
  <c r="V80" i="2"/>
  <c r="V81" i="2"/>
  <c r="V82" i="2"/>
  <c r="V83" i="2"/>
  <c r="W59" i="11" l="1"/>
  <c r="V22" i="15"/>
  <c r="W22" i="15"/>
  <c r="U579" i="20"/>
  <c r="V579" i="20"/>
  <c r="U553" i="20"/>
  <c r="V553" i="20"/>
  <c r="U528" i="20"/>
  <c r="V528" i="20"/>
  <c r="U483" i="20"/>
  <c r="V483" i="20"/>
  <c r="U456" i="20"/>
  <c r="V456" i="20"/>
  <c r="U409" i="20"/>
  <c r="V409" i="20"/>
  <c r="U360" i="20"/>
  <c r="V360" i="20"/>
  <c r="U325" i="20"/>
  <c r="V325" i="20"/>
  <c r="U280" i="20"/>
  <c r="V280" i="20"/>
  <c r="U232" i="20"/>
  <c r="V232" i="20"/>
  <c r="U165" i="20"/>
  <c r="V165" i="20"/>
  <c r="U112" i="20"/>
  <c r="V112" i="20"/>
  <c r="U82" i="20"/>
  <c r="V82" i="20"/>
  <c r="U58" i="20"/>
  <c r="V58" i="20"/>
  <c r="U34" i="20"/>
  <c r="V34" i="20"/>
  <c r="U12" i="20"/>
  <c r="V12" i="20"/>
  <c r="V54" i="14"/>
  <c r="V55" i="14"/>
  <c r="V56" i="14"/>
  <c r="V57" i="14"/>
  <c r="V58" i="14"/>
  <c r="V59" i="14"/>
  <c r="V60" i="14"/>
  <c r="V61" i="14"/>
  <c r="V62" i="14"/>
  <c r="V63" i="14"/>
  <c r="V64" i="14"/>
  <c r="V65" i="14"/>
  <c r="V66" i="14"/>
  <c r="V67" i="14"/>
  <c r="V68" i="14"/>
  <c r="V69" i="14"/>
  <c r="U23" i="14"/>
  <c r="U71" i="14" s="1"/>
  <c r="V23" i="14"/>
  <c r="U115" i="12"/>
  <c r="V115" i="12"/>
  <c r="U54" i="12"/>
  <c r="V54" i="12"/>
  <c r="U24" i="12"/>
  <c r="V24" i="12"/>
  <c r="V71" i="7"/>
  <c r="V72" i="7"/>
  <c r="V73" i="7"/>
  <c r="V75" i="7"/>
  <c r="V76" i="7"/>
  <c r="V77" i="7"/>
  <c r="V78" i="7"/>
  <c r="V79" i="7"/>
  <c r="V80" i="7"/>
  <c r="V81" i="7"/>
  <c r="V82" i="7"/>
  <c r="V83" i="7"/>
  <c r="V84" i="7"/>
  <c r="V85" i="7"/>
  <c r="U25" i="7"/>
  <c r="U87" i="7" s="1"/>
  <c r="V25" i="7"/>
  <c r="V42" i="7" s="1"/>
  <c r="U85" i="8"/>
  <c r="V85" i="8"/>
  <c r="V70" i="11"/>
  <c r="V71" i="11"/>
  <c r="V72" i="11"/>
  <c r="V73" i="11"/>
  <c r="V74" i="11"/>
  <c r="V75" i="11"/>
  <c r="V76" i="11"/>
  <c r="V77" i="11"/>
  <c r="V78" i="11"/>
  <c r="V79" i="11"/>
  <c r="V80" i="11"/>
  <c r="V81" i="11"/>
  <c r="V82" i="11"/>
  <c r="V83" i="11"/>
  <c r="V84" i="11"/>
  <c r="V85" i="11"/>
  <c r="U24" i="11"/>
  <c r="U41" i="11" s="1"/>
  <c r="V24" i="11"/>
  <c r="V87" i="11" s="1"/>
  <c r="K325" i="16"/>
  <c r="L325" i="16"/>
  <c r="K295" i="16"/>
  <c r="L295" i="16"/>
  <c r="K265" i="16"/>
  <c r="L265" i="16"/>
  <c r="K235" i="16"/>
  <c r="L235" i="16"/>
  <c r="K205" i="16"/>
  <c r="L205" i="16"/>
  <c r="K175" i="16"/>
  <c r="L175" i="16"/>
  <c r="K145" i="16"/>
  <c r="L145" i="16"/>
  <c r="K115" i="16"/>
  <c r="L115" i="16"/>
  <c r="K85" i="16"/>
  <c r="L85" i="16"/>
  <c r="K55" i="16"/>
  <c r="L55" i="16"/>
  <c r="K25" i="16"/>
  <c r="L25" i="16"/>
  <c r="K268" i="6"/>
  <c r="L268" i="6"/>
  <c r="K238" i="6"/>
  <c r="L238" i="6"/>
  <c r="K208" i="6"/>
  <c r="L208" i="6"/>
  <c r="K177" i="6"/>
  <c r="L177" i="6"/>
  <c r="S145" i="6"/>
  <c r="T145" i="6"/>
  <c r="K115" i="6"/>
  <c r="L115" i="6"/>
  <c r="K85" i="6"/>
  <c r="L85" i="6"/>
  <c r="K55" i="6"/>
  <c r="L55" i="6"/>
  <c r="K25" i="6"/>
  <c r="L25" i="6"/>
  <c r="U193" i="3"/>
  <c r="V193" i="3"/>
  <c r="U162" i="3"/>
  <c r="V162" i="3"/>
  <c r="U131" i="3"/>
  <c r="V131" i="3"/>
  <c r="U94" i="3"/>
  <c r="V94" i="3"/>
  <c r="U61" i="3"/>
  <c r="V61" i="3"/>
  <c r="U25" i="3"/>
  <c r="V25" i="3"/>
  <c r="U24" i="2"/>
  <c r="V24" i="2"/>
  <c r="V78" i="1"/>
  <c r="V79" i="1"/>
  <c r="V80" i="1"/>
  <c r="V81" i="1"/>
  <c r="V82" i="1"/>
  <c r="V83" i="1"/>
  <c r="V84" i="1"/>
  <c r="V86" i="1"/>
  <c r="V87" i="1"/>
  <c r="V88" i="1"/>
  <c r="V89" i="1"/>
  <c r="V90" i="1"/>
  <c r="V91" i="1"/>
  <c r="V92" i="1"/>
  <c r="U24" i="1"/>
  <c r="U94" i="1" s="1"/>
  <c r="V24" i="1"/>
  <c r="U52" i="11" l="1"/>
  <c r="U87" i="11"/>
  <c r="U56" i="11"/>
  <c r="V71" i="14"/>
  <c r="V49" i="7"/>
  <c r="V45" i="7"/>
  <c r="V57" i="7"/>
  <c r="V41" i="7"/>
  <c r="V53" i="7"/>
  <c r="U48" i="11"/>
  <c r="U44" i="11"/>
  <c r="V85" i="2"/>
  <c r="V52" i="2"/>
  <c r="V42" i="2"/>
  <c r="V46" i="2"/>
  <c r="V50" i="2"/>
  <c r="V55" i="2"/>
  <c r="V43" i="2"/>
  <c r="V47" i="2"/>
  <c r="V51" i="2"/>
  <c r="V39" i="2"/>
  <c r="V40" i="2"/>
  <c r="V44" i="2"/>
  <c r="V48" i="2"/>
  <c r="V53" i="2"/>
  <c r="V41" i="2"/>
  <c r="V45" i="2"/>
  <c r="V49" i="2"/>
  <c r="V54" i="2"/>
  <c r="V94" i="1"/>
  <c r="V53" i="1"/>
  <c r="V51" i="1"/>
  <c r="V56" i="1"/>
  <c r="V60" i="1"/>
  <c r="V47" i="1"/>
  <c r="V48" i="1"/>
  <c r="V52" i="1"/>
  <c r="V57" i="1"/>
  <c r="V61" i="1"/>
  <c r="V49" i="1"/>
  <c r="V54" i="1"/>
  <c r="V58" i="1"/>
  <c r="V62" i="1"/>
  <c r="V50" i="1"/>
  <c r="V55" i="1"/>
  <c r="V59" i="1"/>
  <c r="V63" i="1"/>
  <c r="V48" i="7"/>
  <c r="V55" i="7"/>
  <c r="V51" i="7"/>
  <c r="V47" i="7"/>
  <c r="V43" i="7"/>
  <c r="V56" i="7"/>
  <c r="V52" i="7"/>
  <c r="V44" i="7"/>
  <c r="V87" i="7"/>
  <c r="V59" i="7"/>
  <c r="V54" i="7"/>
  <c r="V50" i="7"/>
  <c r="V46" i="7"/>
  <c r="U55" i="11"/>
  <c r="U51" i="11"/>
  <c r="U47" i="11"/>
  <c r="U43" i="11"/>
  <c r="U54" i="11"/>
  <c r="U50" i="11"/>
  <c r="U46" i="11"/>
  <c r="U42" i="11"/>
  <c r="U57" i="11"/>
  <c r="U53" i="11"/>
  <c r="U49" i="11"/>
  <c r="U45" i="11"/>
  <c r="V57" i="11"/>
  <c r="V53" i="11"/>
  <c r="V49" i="11"/>
  <c r="V45" i="11"/>
  <c r="V41" i="11"/>
  <c r="V56" i="11"/>
  <c r="V52" i="11"/>
  <c r="V48" i="11"/>
  <c r="V44" i="11"/>
  <c r="V55" i="11"/>
  <c r="V51" i="11"/>
  <c r="V47" i="11"/>
  <c r="V43" i="11"/>
  <c r="V54" i="11"/>
  <c r="V50" i="11"/>
  <c r="V46" i="11"/>
  <c r="V42" i="11"/>
  <c r="U85" i="2"/>
  <c r="U53" i="1"/>
  <c r="W65" i="1" l="1"/>
  <c r="W57" i="2"/>
  <c r="V57" i="2"/>
  <c r="U59" i="11"/>
  <c r="V59" i="11"/>
  <c r="V65" i="1"/>
  <c r="C145" i="16"/>
  <c r="U68" i="14" l="1"/>
  <c r="U69" i="14"/>
  <c r="O80" i="7" l="1"/>
  <c r="H25" i="7"/>
  <c r="D94" i="3" l="1"/>
  <c r="E94" i="3"/>
  <c r="F94" i="3"/>
  <c r="G94" i="3"/>
  <c r="H94" i="3"/>
  <c r="I94" i="3"/>
  <c r="J94" i="3"/>
  <c r="K94" i="3"/>
  <c r="L94" i="3"/>
  <c r="M94" i="3"/>
  <c r="N94" i="3"/>
  <c r="O94" i="3"/>
  <c r="P94" i="3"/>
  <c r="Q94" i="3"/>
  <c r="R94" i="3"/>
  <c r="S94" i="3"/>
  <c r="T94" i="3"/>
  <c r="C94" i="3"/>
  <c r="M115" i="12" l="1"/>
  <c r="Q115" i="12"/>
  <c r="T115" i="12"/>
  <c r="U85" i="7" l="1"/>
  <c r="T85" i="7"/>
  <c r="U71" i="7"/>
  <c r="U72" i="7"/>
  <c r="U73" i="7"/>
  <c r="U74" i="7"/>
  <c r="U75" i="7"/>
  <c r="U76" i="7"/>
  <c r="U77" i="7"/>
  <c r="U78" i="7"/>
  <c r="U79" i="7"/>
  <c r="U80" i="7"/>
  <c r="U81" i="7"/>
  <c r="U82" i="7"/>
  <c r="U83" i="7"/>
  <c r="U84" i="7"/>
  <c r="U70" i="7"/>
  <c r="U71" i="11"/>
  <c r="U72" i="11"/>
  <c r="U73" i="11"/>
  <c r="U74" i="11"/>
  <c r="U75" i="11"/>
  <c r="U76" i="11"/>
  <c r="U77" i="11"/>
  <c r="U78" i="11"/>
  <c r="U79" i="11"/>
  <c r="U80" i="11"/>
  <c r="U81" i="11"/>
  <c r="U82" i="11"/>
  <c r="U83" i="11"/>
  <c r="U84" i="11"/>
  <c r="U85" i="11"/>
  <c r="U70" i="11"/>
  <c r="U54" i="7" l="1"/>
  <c r="U42" i="7"/>
  <c r="U46" i="7"/>
  <c r="U41" i="7"/>
  <c r="U49" i="7"/>
  <c r="U45" i="7"/>
  <c r="U57" i="7"/>
  <c r="U52" i="7"/>
  <c r="U48" i="7"/>
  <c r="U44" i="7"/>
  <c r="U56" i="7"/>
  <c r="U50" i="7"/>
  <c r="U53" i="7"/>
  <c r="U55" i="7"/>
  <c r="U51" i="7"/>
  <c r="U47" i="7"/>
  <c r="U43" i="7"/>
  <c r="U59" i="7"/>
  <c r="J55" i="16" l="1"/>
  <c r="U83" i="2" l="1"/>
  <c r="U68" i="2"/>
  <c r="U69" i="2"/>
  <c r="U70" i="2"/>
  <c r="U71" i="2"/>
  <c r="U72" i="2"/>
  <c r="U73" i="2"/>
  <c r="U74" i="2"/>
  <c r="U75" i="2"/>
  <c r="U76" i="2"/>
  <c r="U77" i="2"/>
  <c r="U78" i="2"/>
  <c r="U79" i="2"/>
  <c r="U80" i="2"/>
  <c r="U81" i="2"/>
  <c r="U82" i="2"/>
  <c r="U78" i="1"/>
  <c r="U79" i="1"/>
  <c r="U80" i="1"/>
  <c r="U81" i="1"/>
  <c r="U82" i="1"/>
  <c r="U83" i="1"/>
  <c r="U84" i="1"/>
  <c r="U85" i="1"/>
  <c r="U86" i="1"/>
  <c r="U87" i="1"/>
  <c r="U88" i="1"/>
  <c r="U89" i="1"/>
  <c r="U90" i="1"/>
  <c r="U91" i="1"/>
  <c r="U92" i="1"/>
  <c r="U77" i="1"/>
  <c r="L24" i="1"/>
  <c r="L56" i="1" s="1"/>
  <c r="U50" i="2" l="1"/>
  <c r="U42" i="2" l="1"/>
  <c r="U46" i="2"/>
  <c r="U54" i="2"/>
  <c r="U43" i="2"/>
  <c r="U51" i="2"/>
  <c r="U39" i="2"/>
  <c r="U41" i="2"/>
  <c r="U55" i="2"/>
  <c r="U47" i="2"/>
  <c r="U49" i="2"/>
  <c r="U40" i="2"/>
  <c r="U44" i="2"/>
  <c r="U48" i="2"/>
  <c r="U52" i="2"/>
  <c r="U45" i="2"/>
  <c r="U53" i="2"/>
  <c r="U51" i="1"/>
  <c r="U55" i="1"/>
  <c r="U59" i="1"/>
  <c r="U63" i="1"/>
  <c r="U54" i="1"/>
  <c r="U48" i="1"/>
  <c r="U52" i="1"/>
  <c r="U56" i="1"/>
  <c r="U60" i="1"/>
  <c r="U47" i="1"/>
  <c r="U58" i="1"/>
  <c r="U49" i="1"/>
  <c r="U57" i="1"/>
  <c r="U61" i="1"/>
  <c r="U50" i="1"/>
  <c r="U62" i="1"/>
  <c r="U57" i="2" l="1"/>
  <c r="U65" i="1"/>
  <c r="Q528" i="20"/>
  <c r="Q409" i="20"/>
  <c r="C409" i="20"/>
  <c r="D360" i="20"/>
  <c r="E360" i="20"/>
  <c r="F360" i="20"/>
  <c r="G360" i="20"/>
  <c r="H360" i="20"/>
  <c r="I360" i="20"/>
  <c r="J360" i="20"/>
  <c r="K360" i="20"/>
  <c r="L360" i="20"/>
  <c r="M360" i="20"/>
  <c r="N360" i="20"/>
  <c r="O360" i="20"/>
  <c r="P360" i="20"/>
  <c r="Q360" i="20"/>
  <c r="R360" i="20"/>
  <c r="S360" i="20"/>
  <c r="T360" i="20"/>
  <c r="C360" i="20"/>
  <c r="T58" i="20"/>
  <c r="T34" i="20"/>
  <c r="U63" i="14" l="1"/>
  <c r="U55" i="14" l="1"/>
  <c r="U56" i="14"/>
  <c r="U57" i="14"/>
  <c r="U58" i="14"/>
  <c r="U59" i="14"/>
  <c r="U60" i="14"/>
  <c r="U61" i="14"/>
  <c r="U62" i="14"/>
  <c r="U64" i="14"/>
  <c r="U65" i="14"/>
  <c r="U66" i="14"/>
  <c r="U67" i="14"/>
  <c r="D22" i="15"/>
  <c r="E22" i="15"/>
  <c r="F22" i="15"/>
  <c r="G22" i="15"/>
  <c r="H22" i="15"/>
  <c r="I22" i="15"/>
  <c r="J22" i="15"/>
  <c r="K22" i="15"/>
  <c r="L22" i="15"/>
  <c r="M22" i="15"/>
  <c r="N22" i="15"/>
  <c r="O22" i="15"/>
  <c r="P22" i="15"/>
  <c r="Q22" i="15"/>
  <c r="R22" i="15"/>
  <c r="S22" i="15"/>
  <c r="T22" i="15"/>
  <c r="U22" i="15"/>
  <c r="C22" i="15"/>
  <c r="T54" i="14" l="1"/>
  <c r="U54" i="14"/>
  <c r="C24" i="1" l="1"/>
  <c r="C47" i="1" l="1"/>
  <c r="C56" i="1"/>
  <c r="C59" i="1"/>
  <c r="C61" i="3" l="1"/>
  <c r="J325" i="16" l="1"/>
  <c r="I325" i="16"/>
  <c r="H325" i="16"/>
  <c r="G325" i="16"/>
  <c r="F325" i="16"/>
  <c r="E325" i="16"/>
  <c r="D325" i="16"/>
  <c r="C325" i="16"/>
  <c r="O12" i="20" l="1"/>
  <c r="O34" i="20"/>
  <c r="O58" i="20"/>
  <c r="O82" i="20"/>
  <c r="O112" i="20"/>
  <c r="O165" i="20"/>
  <c r="O232" i="20"/>
  <c r="O280" i="20"/>
  <c r="O325" i="20"/>
  <c r="O409" i="20"/>
  <c r="O456" i="20"/>
  <c r="O483" i="20"/>
  <c r="O528" i="20"/>
  <c r="O553" i="20"/>
  <c r="O579" i="20"/>
  <c r="T579" i="20" l="1"/>
  <c r="T553" i="20"/>
  <c r="T528" i="20"/>
  <c r="T483" i="20"/>
  <c r="T456" i="20"/>
  <c r="T409" i="20"/>
  <c r="T325" i="20"/>
  <c r="T280" i="20"/>
  <c r="T232" i="20"/>
  <c r="T165" i="20"/>
  <c r="T112" i="20"/>
  <c r="T82" i="20"/>
  <c r="T12" i="20"/>
  <c r="T69" i="14"/>
  <c r="T68" i="14"/>
  <c r="T67" i="14"/>
  <c r="T66" i="14"/>
  <c r="T65" i="14"/>
  <c r="T64" i="14"/>
  <c r="T62" i="14"/>
  <c r="T61" i="14"/>
  <c r="T60" i="14"/>
  <c r="T59" i="14"/>
  <c r="T58" i="14"/>
  <c r="T57" i="14"/>
  <c r="T56" i="14"/>
  <c r="T55" i="14"/>
  <c r="T23" i="14"/>
  <c r="T54" i="12"/>
  <c r="T24" i="12"/>
  <c r="T84" i="7"/>
  <c r="T83" i="7"/>
  <c r="T82" i="7"/>
  <c r="T81" i="7"/>
  <c r="T80" i="7"/>
  <c r="T78" i="7"/>
  <c r="T77" i="7"/>
  <c r="T76" i="7"/>
  <c r="T75" i="7"/>
  <c r="T74" i="7"/>
  <c r="T73" i="7"/>
  <c r="T72" i="7"/>
  <c r="T71" i="7"/>
  <c r="T70" i="7"/>
  <c r="T25" i="7"/>
  <c r="T56" i="7" s="1"/>
  <c r="T85" i="8"/>
  <c r="T24" i="8"/>
  <c r="T85" i="11"/>
  <c r="T84" i="11"/>
  <c r="T83" i="11"/>
  <c r="T82" i="11"/>
  <c r="T81" i="11"/>
  <c r="T80" i="11"/>
  <c r="T78" i="11"/>
  <c r="T77" i="11"/>
  <c r="T76" i="11"/>
  <c r="T75" i="11"/>
  <c r="T74" i="11"/>
  <c r="T73" i="11"/>
  <c r="T72" i="11"/>
  <c r="T71" i="11"/>
  <c r="T70" i="11"/>
  <c r="T24" i="11"/>
  <c r="T57" i="11" s="1"/>
  <c r="J295" i="16"/>
  <c r="J265" i="16"/>
  <c r="J235" i="16"/>
  <c r="J205" i="16"/>
  <c r="J175" i="16"/>
  <c r="J145" i="16"/>
  <c r="J115" i="16"/>
  <c r="J85" i="16"/>
  <c r="J25" i="16"/>
  <c r="J268" i="6"/>
  <c r="J238" i="6"/>
  <c r="J208" i="6"/>
  <c r="J177" i="6"/>
  <c r="R145" i="6"/>
  <c r="J115" i="6"/>
  <c r="J85" i="6"/>
  <c r="J55" i="6"/>
  <c r="J25" i="6"/>
  <c r="T193" i="3"/>
  <c r="T162" i="3"/>
  <c r="T131" i="3"/>
  <c r="T61" i="3"/>
  <c r="T25" i="3"/>
  <c r="T83" i="2"/>
  <c r="T82" i="2"/>
  <c r="T81" i="2"/>
  <c r="T80" i="2"/>
  <c r="T79" i="2"/>
  <c r="T78" i="2"/>
  <c r="T76" i="2"/>
  <c r="T75" i="2"/>
  <c r="T74" i="2"/>
  <c r="T73" i="2"/>
  <c r="T72" i="2"/>
  <c r="T71" i="2"/>
  <c r="T70" i="2"/>
  <c r="T69" i="2"/>
  <c r="T68" i="2"/>
  <c r="T24" i="2"/>
  <c r="T92" i="1"/>
  <c r="T91" i="1"/>
  <c r="T90" i="1"/>
  <c r="T89" i="1"/>
  <c r="T88" i="1"/>
  <c r="T87" i="1"/>
  <c r="T85" i="1"/>
  <c r="T84" i="1"/>
  <c r="T83" i="1"/>
  <c r="T82" i="1"/>
  <c r="T81" i="1"/>
  <c r="T80" i="1"/>
  <c r="T79" i="1"/>
  <c r="T78" i="1"/>
  <c r="T77" i="1"/>
  <c r="T24" i="1"/>
  <c r="T56" i="1" s="1"/>
  <c r="T55" i="2" l="1"/>
  <c r="T39" i="2"/>
  <c r="T41" i="2"/>
  <c r="T43" i="2"/>
  <c r="T45" i="2"/>
  <c r="T47" i="2"/>
  <c r="T50" i="2"/>
  <c r="T52" i="2"/>
  <c r="T54" i="2"/>
  <c r="T40" i="2"/>
  <c r="T42" i="2"/>
  <c r="T44" i="2"/>
  <c r="T46" i="2"/>
  <c r="T51" i="2"/>
  <c r="T49" i="2"/>
  <c r="T53" i="2"/>
  <c r="T87" i="11"/>
  <c r="T44" i="11"/>
  <c r="T42" i="11"/>
  <c r="T71" i="14"/>
  <c r="T94" i="1"/>
  <c r="T85" i="2"/>
  <c r="T87" i="7"/>
  <c r="T47" i="7"/>
  <c r="T41" i="7"/>
  <c r="T49" i="7"/>
  <c r="T42" i="7"/>
  <c r="T51" i="7"/>
  <c r="T45" i="7"/>
  <c r="T54" i="7"/>
  <c r="T43" i="7"/>
  <c r="T52" i="7"/>
  <c r="T44" i="7"/>
  <c r="T53" i="7"/>
  <c r="T46" i="7"/>
  <c r="T55" i="7"/>
  <c r="T48" i="7"/>
  <c r="T59" i="7"/>
  <c r="T45" i="11"/>
  <c r="T48" i="11"/>
  <c r="T49" i="11"/>
  <c r="T51" i="11"/>
  <c r="T53" i="11"/>
  <c r="T41" i="11"/>
  <c r="T54" i="11"/>
  <c r="T43" i="11"/>
  <c r="T52" i="11"/>
  <c r="T46" i="11"/>
  <c r="T55" i="11"/>
  <c r="T47" i="11"/>
  <c r="T56" i="11"/>
  <c r="T55" i="1"/>
  <c r="T57" i="1"/>
  <c r="T49" i="1"/>
  <c r="T58" i="1"/>
  <c r="T63" i="1"/>
  <c r="T51" i="1"/>
  <c r="T60" i="1"/>
  <c r="T52" i="1"/>
  <c r="T61" i="1"/>
  <c r="T54" i="1"/>
  <c r="T47" i="1"/>
  <c r="T48" i="1"/>
  <c r="T50" i="1"/>
  <c r="T59" i="1"/>
  <c r="T53" i="1"/>
  <c r="T62" i="1"/>
  <c r="T59" i="11" l="1"/>
  <c r="T65" i="1"/>
  <c r="C24" i="2"/>
  <c r="C39" i="2" l="1"/>
  <c r="C51" i="2"/>
  <c r="Q145" i="6"/>
  <c r="S579" i="20" l="1"/>
  <c r="S553" i="20"/>
  <c r="S528" i="20"/>
  <c r="S483" i="20"/>
  <c r="S456" i="20"/>
  <c r="S409" i="20"/>
  <c r="S325" i="20"/>
  <c r="S280" i="20"/>
  <c r="S232" i="20"/>
  <c r="S165" i="20"/>
  <c r="S112" i="20"/>
  <c r="S82" i="20"/>
  <c r="S58" i="20"/>
  <c r="S34" i="20"/>
  <c r="S12" i="20"/>
  <c r="S69" i="14"/>
  <c r="S68" i="14"/>
  <c r="S67" i="14"/>
  <c r="S66" i="14"/>
  <c r="S65" i="14"/>
  <c r="S64" i="14"/>
  <c r="S62" i="14"/>
  <c r="S61" i="14"/>
  <c r="S60" i="14"/>
  <c r="S59" i="14"/>
  <c r="S58" i="14"/>
  <c r="S57" i="14"/>
  <c r="S56" i="14"/>
  <c r="S55" i="14"/>
  <c r="S54" i="14"/>
  <c r="S23" i="14"/>
  <c r="S71" i="14" s="1"/>
  <c r="S115" i="12"/>
  <c r="S54" i="12"/>
  <c r="S24" i="12"/>
  <c r="S85" i="7"/>
  <c r="S84" i="7"/>
  <c r="S83" i="7"/>
  <c r="S82" i="7"/>
  <c r="S81" i="7"/>
  <c r="S80" i="7"/>
  <c r="S78" i="7"/>
  <c r="S77" i="7"/>
  <c r="S76" i="7"/>
  <c r="S75" i="7"/>
  <c r="S74" i="7"/>
  <c r="S73" i="7"/>
  <c r="S72" i="7"/>
  <c r="S71" i="7"/>
  <c r="S70" i="7"/>
  <c r="S25" i="7"/>
  <c r="S56" i="7" s="1"/>
  <c r="S85" i="8"/>
  <c r="S24" i="8"/>
  <c r="S85" i="11"/>
  <c r="S84" i="11"/>
  <c r="S83" i="11"/>
  <c r="S82" i="11"/>
  <c r="S81" i="11"/>
  <c r="S80" i="11"/>
  <c r="S78" i="11"/>
  <c r="S77" i="11"/>
  <c r="S76" i="11"/>
  <c r="S75" i="11"/>
  <c r="S74" i="11"/>
  <c r="S73" i="11"/>
  <c r="S72" i="11"/>
  <c r="S71" i="11"/>
  <c r="S70" i="11"/>
  <c r="S24" i="11"/>
  <c r="I295" i="16"/>
  <c r="I265" i="16"/>
  <c r="I235" i="16"/>
  <c r="I205" i="16"/>
  <c r="I175" i="16"/>
  <c r="I145" i="16"/>
  <c r="I115" i="16"/>
  <c r="I85" i="16"/>
  <c r="I55" i="16"/>
  <c r="I25" i="16"/>
  <c r="I268" i="6"/>
  <c r="I238" i="6"/>
  <c r="I208" i="6"/>
  <c r="I177" i="6"/>
  <c r="I145" i="6"/>
  <c r="I115" i="6"/>
  <c r="I85" i="6"/>
  <c r="I55" i="6"/>
  <c r="I25" i="6"/>
  <c r="S193" i="3"/>
  <c r="S162" i="3"/>
  <c r="S131" i="3"/>
  <c r="S61" i="3"/>
  <c r="S25" i="3"/>
  <c r="S83" i="2"/>
  <c r="S82" i="2"/>
  <c r="S81" i="2"/>
  <c r="S80" i="2"/>
  <c r="S79" i="2"/>
  <c r="S78" i="2"/>
  <c r="S76" i="2"/>
  <c r="S75" i="2"/>
  <c r="S74" i="2"/>
  <c r="S73" i="2"/>
  <c r="S72" i="2"/>
  <c r="S71" i="2"/>
  <c r="S70" i="2"/>
  <c r="S69" i="2"/>
  <c r="S68" i="2"/>
  <c r="S24" i="2"/>
  <c r="S92" i="1"/>
  <c r="S91" i="1"/>
  <c r="S90" i="1"/>
  <c r="S89" i="1"/>
  <c r="S88" i="1"/>
  <c r="S87" i="1"/>
  <c r="S85" i="1"/>
  <c r="S84" i="1"/>
  <c r="S83" i="1"/>
  <c r="S82" i="1"/>
  <c r="S81" i="1"/>
  <c r="S80" i="1"/>
  <c r="S79" i="1"/>
  <c r="S78" i="1"/>
  <c r="S77" i="1"/>
  <c r="S24" i="1"/>
  <c r="S63" i="1" l="1"/>
  <c r="S56" i="1"/>
  <c r="S85" i="2"/>
  <c r="S41" i="2"/>
  <c r="S43" i="2"/>
  <c r="S45" i="2"/>
  <c r="S47" i="2"/>
  <c r="S50" i="2"/>
  <c r="S52" i="2"/>
  <c r="S54" i="2"/>
  <c r="S39" i="2"/>
  <c r="S40" i="2"/>
  <c r="S42" i="2"/>
  <c r="S44" i="2"/>
  <c r="S46" i="2"/>
  <c r="S49" i="2"/>
  <c r="S51" i="2"/>
  <c r="S53" i="2"/>
  <c r="S55" i="2"/>
  <c r="S87" i="11"/>
  <c r="S42" i="7"/>
  <c r="S45" i="7"/>
  <c r="S51" i="7"/>
  <c r="S48" i="7"/>
  <c r="S59" i="7"/>
  <c r="S87" i="7"/>
  <c r="S41" i="7"/>
  <c r="S49" i="7"/>
  <c r="S43" i="7"/>
  <c r="S52" i="7"/>
  <c r="S44" i="7"/>
  <c r="S53" i="7"/>
  <c r="S54" i="7"/>
  <c r="S46" i="7"/>
  <c r="S55" i="7"/>
  <c r="S47" i="7"/>
  <c r="S46" i="11"/>
  <c r="S47" i="11"/>
  <c r="S55" i="11"/>
  <c r="S42" i="11"/>
  <c r="S51" i="11"/>
  <c r="S43" i="11"/>
  <c r="S52" i="11"/>
  <c r="S44" i="11"/>
  <c r="S53" i="11"/>
  <c r="S45" i="11"/>
  <c r="S54" i="11"/>
  <c r="S56" i="11"/>
  <c r="S48" i="11"/>
  <c r="S57" i="11"/>
  <c r="S41" i="11"/>
  <c r="S49" i="11"/>
  <c r="S47" i="1"/>
  <c r="S52" i="1"/>
  <c r="S53" i="1"/>
  <c r="S55" i="1"/>
  <c r="S61" i="1"/>
  <c r="S62" i="1"/>
  <c r="S94" i="1"/>
  <c r="S59" i="1"/>
  <c r="S48" i="1"/>
  <c r="S57" i="1"/>
  <c r="S49" i="1"/>
  <c r="S58" i="1"/>
  <c r="S50" i="1"/>
  <c r="S51" i="1"/>
  <c r="S60" i="1"/>
  <c r="S54" i="1"/>
  <c r="C85" i="2"/>
  <c r="S65" i="1" l="1"/>
  <c r="S59" i="11"/>
  <c r="C23" i="14"/>
  <c r="R579" i="20" l="1"/>
  <c r="R553" i="20"/>
  <c r="R528" i="20"/>
  <c r="R483" i="20"/>
  <c r="R456" i="20"/>
  <c r="R409" i="20"/>
  <c r="R325" i="20"/>
  <c r="R280" i="20"/>
  <c r="R232" i="20"/>
  <c r="R165" i="20"/>
  <c r="R112" i="20"/>
  <c r="R82" i="20"/>
  <c r="R58" i="20"/>
  <c r="R34" i="20"/>
  <c r="R12" i="20"/>
  <c r="R69" i="14"/>
  <c r="R68" i="14"/>
  <c r="R67" i="14"/>
  <c r="R66" i="14"/>
  <c r="R65" i="14"/>
  <c r="R64" i="14"/>
  <c r="R62" i="14"/>
  <c r="R61" i="14"/>
  <c r="R60" i="14"/>
  <c r="R59" i="14"/>
  <c r="R58" i="14"/>
  <c r="R57" i="14"/>
  <c r="R56" i="14"/>
  <c r="R55" i="14"/>
  <c r="R54" i="14"/>
  <c r="R23" i="14"/>
  <c r="R71" i="14" s="1"/>
  <c r="R115" i="12"/>
  <c r="R54" i="12"/>
  <c r="R24" i="12"/>
  <c r="R85" i="7"/>
  <c r="R84" i="7"/>
  <c r="R83" i="7"/>
  <c r="R82" i="7"/>
  <c r="R81" i="7"/>
  <c r="R80" i="7"/>
  <c r="R78" i="7"/>
  <c r="R77" i="7"/>
  <c r="R76" i="7"/>
  <c r="R75" i="7"/>
  <c r="R74" i="7"/>
  <c r="R73" i="7"/>
  <c r="R72" i="7"/>
  <c r="R71" i="7"/>
  <c r="R70" i="7"/>
  <c r="R25" i="7"/>
  <c r="R87" i="7" s="1"/>
  <c r="R85" i="8"/>
  <c r="R24" i="8"/>
  <c r="R85" i="11"/>
  <c r="R84" i="11"/>
  <c r="R83" i="11"/>
  <c r="R82" i="11"/>
  <c r="R81" i="11"/>
  <c r="R80" i="11"/>
  <c r="R78" i="11"/>
  <c r="R77" i="11"/>
  <c r="R76" i="11"/>
  <c r="R75" i="11"/>
  <c r="R74" i="11"/>
  <c r="R73" i="11"/>
  <c r="R72" i="11"/>
  <c r="R71" i="11"/>
  <c r="R70" i="11"/>
  <c r="R24" i="11"/>
  <c r="H295" i="16"/>
  <c r="H265" i="16"/>
  <c r="H235" i="16"/>
  <c r="H205" i="16"/>
  <c r="H175" i="16"/>
  <c r="H145" i="16"/>
  <c r="H115" i="16"/>
  <c r="H85" i="16"/>
  <c r="H55" i="16"/>
  <c r="H25" i="16"/>
  <c r="P145" i="6"/>
  <c r="H268" i="6"/>
  <c r="H238" i="6"/>
  <c r="H208" i="6"/>
  <c r="H177" i="6"/>
  <c r="H145" i="6"/>
  <c r="H115" i="6"/>
  <c r="H85" i="6"/>
  <c r="H55" i="6"/>
  <c r="H25" i="6"/>
  <c r="R193" i="3"/>
  <c r="R162" i="3"/>
  <c r="R131" i="3"/>
  <c r="R61" i="3"/>
  <c r="R25" i="3"/>
  <c r="R83" i="2"/>
  <c r="R82" i="2"/>
  <c r="R81" i="2"/>
  <c r="R80" i="2"/>
  <c r="R79" i="2"/>
  <c r="R78" i="2"/>
  <c r="R76" i="2"/>
  <c r="R75" i="2"/>
  <c r="R74" i="2"/>
  <c r="R73" i="2"/>
  <c r="R72" i="2"/>
  <c r="R71" i="2"/>
  <c r="R70" i="2"/>
  <c r="R69" i="2"/>
  <c r="R68" i="2"/>
  <c r="R24" i="2"/>
  <c r="R92" i="1"/>
  <c r="R91" i="1"/>
  <c r="R90" i="1"/>
  <c r="R89" i="1"/>
  <c r="R88" i="1"/>
  <c r="R87" i="1"/>
  <c r="R85" i="1"/>
  <c r="R84" i="1"/>
  <c r="R83" i="1"/>
  <c r="R82" i="1"/>
  <c r="R81" i="1"/>
  <c r="R80" i="1"/>
  <c r="R79" i="1"/>
  <c r="R78" i="1"/>
  <c r="R77" i="1"/>
  <c r="R24" i="1"/>
  <c r="R94" i="1" l="1"/>
  <c r="R56" i="1"/>
  <c r="R85" i="2"/>
  <c r="R40" i="2"/>
  <c r="R42" i="2"/>
  <c r="R44" i="2"/>
  <c r="R46" i="2"/>
  <c r="R49" i="2"/>
  <c r="R51" i="2"/>
  <c r="R53" i="2"/>
  <c r="R55" i="2"/>
  <c r="R39" i="2"/>
  <c r="R41" i="2"/>
  <c r="R43" i="2"/>
  <c r="R45" i="2"/>
  <c r="R47" i="2"/>
  <c r="R54" i="2"/>
  <c r="R52" i="2"/>
  <c r="R50" i="2"/>
  <c r="R87" i="11"/>
  <c r="R56" i="11"/>
  <c r="R46" i="7"/>
  <c r="R47" i="7"/>
  <c r="R54" i="7"/>
  <c r="R55" i="7"/>
  <c r="R56" i="7"/>
  <c r="R45" i="7"/>
  <c r="R48" i="7"/>
  <c r="R59" i="7"/>
  <c r="R41" i="7"/>
  <c r="R49" i="7"/>
  <c r="R42" i="7"/>
  <c r="R51" i="7"/>
  <c r="R43" i="7"/>
  <c r="R52" i="7"/>
  <c r="R44" i="7"/>
  <c r="R53" i="7"/>
  <c r="R48" i="11"/>
  <c r="R57" i="11"/>
  <c r="R41" i="11"/>
  <c r="R49" i="11"/>
  <c r="R42" i="11"/>
  <c r="R51" i="11"/>
  <c r="R43" i="11"/>
  <c r="R52" i="11"/>
  <c r="R44" i="11"/>
  <c r="R53" i="11"/>
  <c r="R45" i="11"/>
  <c r="R54" i="11"/>
  <c r="R46" i="11"/>
  <c r="R55" i="11"/>
  <c r="R47" i="11"/>
  <c r="R47" i="1"/>
  <c r="R57" i="1"/>
  <c r="R49" i="1"/>
  <c r="R59" i="1"/>
  <c r="R51" i="1"/>
  <c r="R60" i="1"/>
  <c r="R53" i="1"/>
  <c r="R54" i="1"/>
  <c r="R63" i="1"/>
  <c r="R55" i="1"/>
  <c r="R48" i="1"/>
  <c r="R58" i="1"/>
  <c r="R50" i="1"/>
  <c r="R52" i="1"/>
  <c r="R61" i="1"/>
  <c r="R62" i="1"/>
  <c r="C59" i="10"/>
  <c r="D59" i="10"/>
  <c r="E59" i="10"/>
  <c r="F59" i="10"/>
  <c r="C93" i="10"/>
  <c r="D93" i="10"/>
  <c r="E93" i="10"/>
  <c r="C124" i="10"/>
  <c r="C155" i="10"/>
  <c r="C188" i="10"/>
  <c r="D188" i="10"/>
  <c r="E188" i="10"/>
  <c r="F188" i="10"/>
  <c r="C223" i="10"/>
  <c r="E223" i="10"/>
  <c r="F223" i="10"/>
  <c r="P23" i="14"/>
  <c r="P71" i="14" s="1"/>
  <c r="G175" i="16"/>
  <c r="Q54" i="12"/>
  <c r="Q24" i="12"/>
  <c r="Q85" i="7"/>
  <c r="Q84" i="7"/>
  <c r="Q83" i="7"/>
  <c r="Q82" i="7"/>
  <c r="Q81" i="7"/>
  <c r="Q80" i="7"/>
  <c r="Q78" i="7"/>
  <c r="Q77" i="7"/>
  <c r="Q76" i="7"/>
  <c r="Q75" i="7"/>
  <c r="Q74" i="7"/>
  <c r="Q73" i="7"/>
  <c r="Q72" i="7"/>
  <c r="Q71" i="7"/>
  <c r="Q70" i="7"/>
  <c r="Q25" i="7"/>
  <c r="Q87" i="7" s="1"/>
  <c r="Q85" i="8"/>
  <c r="Q24" i="8"/>
  <c r="Q85" i="11"/>
  <c r="Q84" i="11"/>
  <c r="Q83" i="11"/>
  <c r="Q82" i="11"/>
  <c r="Q81" i="11"/>
  <c r="Q80" i="11"/>
  <c r="Q78" i="11"/>
  <c r="Q77" i="11"/>
  <c r="Q76" i="11"/>
  <c r="Q75" i="11"/>
  <c r="Q74" i="11"/>
  <c r="Q73" i="11"/>
  <c r="Q72" i="11"/>
  <c r="Q71" i="11"/>
  <c r="Q70" i="11"/>
  <c r="Q24" i="11"/>
  <c r="Q47" i="11" s="1"/>
  <c r="G295" i="16"/>
  <c r="G265" i="16"/>
  <c r="G235" i="16"/>
  <c r="G205" i="16"/>
  <c r="G145" i="16"/>
  <c r="G115" i="16"/>
  <c r="G85" i="16"/>
  <c r="G55" i="16"/>
  <c r="G25" i="16"/>
  <c r="O145" i="6"/>
  <c r="G268" i="6"/>
  <c r="G238" i="6"/>
  <c r="G208" i="6"/>
  <c r="G177" i="6"/>
  <c r="G145" i="6"/>
  <c r="G115" i="6"/>
  <c r="G85" i="6"/>
  <c r="G55" i="6"/>
  <c r="G25" i="6"/>
  <c r="Q193" i="3"/>
  <c r="Q162" i="3"/>
  <c r="Q131" i="3"/>
  <c r="Q61" i="3"/>
  <c r="Q25" i="3"/>
  <c r="Q83" i="2"/>
  <c r="Q82" i="2"/>
  <c r="Q81" i="2"/>
  <c r="Q80" i="2"/>
  <c r="Q79" i="2"/>
  <c r="Q78" i="2"/>
  <c r="Q76" i="2"/>
  <c r="Q75" i="2"/>
  <c r="Q74" i="2"/>
  <c r="Q73" i="2"/>
  <c r="Q72" i="2"/>
  <c r="Q71" i="2"/>
  <c r="Q70" i="2"/>
  <c r="Q69" i="2"/>
  <c r="Q68" i="2"/>
  <c r="Q24" i="2"/>
  <c r="Q92" i="1"/>
  <c r="Q91" i="1"/>
  <c r="Q90" i="1"/>
  <c r="Q89" i="1"/>
  <c r="Q88" i="1"/>
  <c r="Q87" i="1"/>
  <c r="Q85" i="1"/>
  <c r="Q84" i="1"/>
  <c r="Q83" i="1"/>
  <c r="Q82" i="1"/>
  <c r="Q81" i="1"/>
  <c r="Q80" i="1"/>
  <c r="Q79" i="1"/>
  <c r="Q78" i="1"/>
  <c r="Q77" i="1"/>
  <c r="Q24" i="1"/>
  <c r="Q54" i="14"/>
  <c r="Q55" i="14"/>
  <c r="Q56" i="14"/>
  <c r="Q57" i="14"/>
  <c r="Q58" i="14"/>
  <c r="Q59" i="14"/>
  <c r="Q60" i="14"/>
  <c r="Q61" i="14"/>
  <c r="Q62" i="14"/>
  <c r="Q64" i="14"/>
  <c r="Q65" i="14"/>
  <c r="Q66" i="14"/>
  <c r="Q67" i="14"/>
  <c r="Q68" i="14"/>
  <c r="Q69" i="14"/>
  <c r="P54" i="14"/>
  <c r="P55" i="14"/>
  <c r="P56" i="14"/>
  <c r="P57" i="14"/>
  <c r="P58" i="14"/>
  <c r="P59" i="14"/>
  <c r="P60" i="14"/>
  <c r="P61" i="14"/>
  <c r="P62" i="14"/>
  <c r="P64" i="14"/>
  <c r="P65" i="14"/>
  <c r="P66" i="14"/>
  <c r="P67" i="14"/>
  <c r="P68" i="14"/>
  <c r="P69" i="14"/>
  <c r="Q579" i="20"/>
  <c r="Q553" i="20"/>
  <c r="Q483" i="20"/>
  <c r="Q456" i="20"/>
  <c r="Q325" i="20"/>
  <c r="Q280" i="20"/>
  <c r="Q232" i="20"/>
  <c r="Q165" i="20"/>
  <c r="Q112" i="20"/>
  <c r="Q82" i="20"/>
  <c r="Q58" i="20"/>
  <c r="Q34" i="20"/>
  <c r="Q12" i="20"/>
  <c r="P12" i="20"/>
  <c r="Q23" i="14"/>
  <c r="Q71" i="14" s="1"/>
  <c r="D24" i="1"/>
  <c r="D56" i="1" s="1"/>
  <c r="E24" i="1"/>
  <c r="E56" i="1" s="1"/>
  <c r="F24" i="1"/>
  <c r="G24" i="1"/>
  <c r="G56" i="1" s="1"/>
  <c r="H24" i="1"/>
  <c r="H56" i="1" s="1"/>
  <c r="I24" i="1"/>
  <c r="I56" i="1" s="1"/>
  <c r="J24" i="1"/>
  <c r="K24" i="1"/>
  <c r="L94" i="1"/>
  <c r="M24" i="1"/>
  <c r="M57" i="1" s="1"/>
  <c r="N24" i="1"/>
  <c r="O24" i="1"/>
  <c r="O47" i="1" s="1"/>
  <c r="P24" i="1"/>
  <c r="C58" i="1"/>
  <c r="D61" i="3"/>
  <c r="E61" i="3"/>
  <c r="F61" i="3"/>
  <c r="G61" i="3"/>
  <c r="H61" i="3"/>
  <c r="I61" i="3"/>
  <c r="J61" i="3"/>
  <c r="K61" i="3"/>
  <c r="L61" i="3"/>
  <c r="M61" i="3"/>
  <c r="N61" i="3"/>
  <c r="O61" i="3"/>
  <c r="P61" i="3"/>
  <c r="P24" i="11"/>
  <c r="P92" i="1"/>
  <c r="P91" i="1"/>
  <c r="P90" i="1"/>
  <c r="P89" i="1"/>
  <c r="P88" i="1"/>
  <c r="P87" i="1"/>
  <c r="P85" i="1"/>
  <c r="P84" i="1"/>
  <c r="P83" i="1"/>
  <c r="P82" i="1"/>
  <c r="P81" i="1"/>
  <c r="P80" i="1"/>
  <c r="P79" i="1"/>
  <c r="P78" i="1"/>
  <c r="P77" i="1"/>
  <c r="P24" i="2"/>
  <c r="C12" i="20"/>
  <c r="P70" i="7"/>
  <c r="O70" i="7"/>
  <c r="F85" i="6"/>
  <c r="P579" i="20"/>
  <c r="P553" i="20"/>
  <c r="P528" i="20"/>
  <c r="P483" i="20"/>
  <c r="P456" i="20"/>
  <c r="P409" i="20"/>
  <c r="P325" i="20"/>
  <c r="P280" i="20"/>
  <c r="P232" i="20"/>
  <c r="P165" i="20"/>
  <c r="P112" i="20"/>
  <c r="P82" i="20"/>
  <c r="P58" i="20"/>
  <c r="P34" i="20"/>
  <c r="P115" i="12"/>
  <c r="P54" i="12"/>
  <c r="P24" i="12"/>
  <c r="P85" i="7"/>
  <c r="P84" i="7"/>
  <c r="P83" i="7"/>
  <c r="P82" i="7"/>
  <c r="P81" i="7"/>
  <c r="P80" i="7"/>
  <c r="P78" i="7"/>
  <c r="P77" i="7"/>
  <c r="P76" i="7"/>
  <c r="P75" i="7"/>
  <c r="P74" i="7"/>
  <c r="P73" i="7"/>
  <c r="P72" i="7"/>
  <c r="P71" i="7"/>
  <c r="P25" i="7"/>
  <c r="P45" i="7" s="1"/>
  <c r="P85" i="8"/>
  <c r="P24" i="8"/>
  <c r="P85" i="11"/>
  <c r="P84" i="11"/>
  <c r="P83" i="11"/>
  <c r="P82" i="11"/>
  <c r="P81" i="11"/>
  <c r="P80" i="11"/>
  <c r="P78" i="11"/>
  <c r="P77" i="11"/>
  <c r="P76" i="11"/>
  <c r="P75" i="11"/>
  <c r="P74" i="11"/>
  <c r="P73" i="11"/>
  <c r="P72" i="11"/>
  <c r="P71" i="11"/>
  <c r="P70" i="11"/>
  <c r="F295" i="16"/>
  <c r="F265" i="16"/>
  <c r="F235" i="16"/>
  <c r="F205" i="16"/>
  <c r="F175" i="16"/>
  <c r="F145" i="16"/>
  <c r="F115" i="16"/>
  <c r="F85" i="16"/>
  <c r="F55" i="16"/>
  <c r="F25" i="16"/>
  <c r="F268" i="6"/>
  <c r="F238" i="6"/>
  <c r="F208" i="6"/>
  <c r="F177" i="6"/>
  <c r="N145" i="6"/>
  <c r="F115" i="6"/>
  <c r="F55" i="6"/>
  <c r="F25" i="6"/>
  <c r="P193" i="3"/>
  <c r="P162" i="3"/>
  <c r="P131" i="3"/>
  <c r="P25" i="3"/>
  <c r="P68" i="2"/>
  <c r="P69" i="2"/>
  <c r="P70" i="2"/>
  <c r="P71" i="2"/>
  <c r="P72" i="2"/>
  <c r="P73" i="2"/>
  <c r="P74" i="2"/>
  <c r="P75" i="2"/>
  <c r="P76" i="2"/>
  <c r="P78" i="2"/>
  <c r="P79" i="2"/>
  <c r="P80" i="2"/>
  <c r="P81" i="2"/>
  <c r="P82" i="2"/>
  <c r="P83" i="2"/>
  <c r="I85" i="8"/>
  <c r="M85" i="8"/>
  <c r="D85" i="8"/>
  <c r="E85" i="8"/>
  <c r="F85" i="8"/>
  <c r="G85" i="8"/>
  <c r="H85" i="8"/>
  <c r="J85" i="8"/>
  <c r="K85" i="8"/>
  <c r="L85" i="8"/>
  <c r="C85" i="8"/>
  <c r="C54" i="8"/>
  <c r="D54" i="8"/>
  <c r="E54" i="8"/>
  <c r="F54" i="8"/>
  <c r="O24" i="2"/>
  <c r="C71" i="14"/>
  <c r="N24" i="2"/>
  <c r="N45" i="2" s="1"/>
  <c r="O69" i="14"/>
  <c r="O68" i="14"/>
  <c r="O67" i="14"/>
  <c r="O66" i="14"/>
  <c r="O65" i="14"/>
  <c r="O64" i="14"/>
  <c r="O62" i="14"/>
  <c r="O61" i="14"/>
  <c r="O60" i="14"/>
  <c r="O59" i="14"/>
  <c r="O58" i="14"/>
  <c r="O57" i="14"/>
  <c r="O56" i="14"/>
  <c r="O55" i="14"/>
  <c r="O54" i="14"/>
  <c r="O23" i="14"/>
  <c r="O83" i="2"/>
  <c r="O82" i="2"/>
  <c r="O81" i="2"/>
  <c r="O80" i="2"/>
  <c r="O79" i="2"/>
  <c r="O78" i="2"/>
  <c r="O76" i="2"/>
  <c r="O75" i="2"/>
  <c r="O74" i="2"/>
  <c r="O73" i="2"/>
  <c r="O72" i="2"/>
  <c r="O71" i="2"/>
  <c r="O70" i="2"/>
  <c r="O69" i="2"/>
  <c r="O68" i="2"/>
  <c r="O92" i="1"/>
  <c r="O91" i="1"/>
  <c r="O90" i="1"/>
  <c r="O89" i="1"/>
  <c r="O88" i="1"/>
  <c r="O87" i="1"/>
  <c r="O85" i="1"/>
  <c r="O84" i="1"/>
  <c r="O83" i="1"/>
  <c r="O82" i="1"/>
  <c r="O81" i="1"/>
  <c r="O80" i="1"/>
  <c r="O79" i="1"/>
  <c r="O78" i="1"/>
  <c r="O77" i="1"/>
  <c r="O85" i="11"/>
  <c r="O84" i="11"/>
  <c r="O83" i="11"/>
  <c r="O82" i="11"/>
  <c r="O81" i="11"/>
  <c r="O80" i="11"/>
  <c r="O78" i="11"/>
  <c r="O77" i="11"/>
  <c r="O76" i="11"/>
  <c r="O75" i="11"/>
  <c r="O74" i="11"/>
  <c r="O73" i="11"/>
  <c r="O72" i="11"/>
  <c r="O71" i="11"/>
  <c r="O70" i="11"/>
  <c r="O24" i="11"/>
  <c r="O24" i="12"/>
  <c r="N24" i="12"/>
  <c r="O115" i="12"/>
  <c r="O54" i="12"/>
  <c r="O85" i="7"/>
  <c r="O84" i="7"/>
  <c r="O83" i="7"/>
  <c r="O82" i="7"/>
  <c r="O81" i="7"/>
  <c r="O78" i="7"/>
  <c r="O77" i="7"/>
  <c r="O76" i="7"/>
  <c r="O75" i="7"/>
  <c r="O74" i="7"/>
  <c r="O73" i="7"/>
  <c r="O72" i="7"/>
  <c r="O71" i="7"/>
  <c r="O25" i="7"/>
  <c r="O44" i="7" s="1"/>
  <c r="N25" i="7"/>
  <c r="N87" i="7" s="1"/>
  <c r="N24" i="8"/>
  <c r="O24" i="8"/>
  <c r="O85" i="8"/>
  <c r="E295" i="16"/>
  <c r="D295" i="16"/>
  <c r="E265" i="16"/>
  <c r="D265" i="16"/>
  <c r="E235" i="16"/>
  <c r="D235" i="16"/>
  <c r="E205" i="16"/>
  <c r="D205" i="16"/>
  <c r="E175" i="16"/>
  <c r="D175" i="16"/>
  <c r="E145" i="16"/>
  <c r="D145" i="16"/>
  <c r="E115" i="16"/>
  <c r="D115" i="16"/>
  <c r="E85" i="16"/>
  <c r="D85" i="16"/>
  <c r="E55" i="16"/>
  <c r="D55" i="16"/>
  <c r="E25" i="16"/>
  <c r="D25" i="16"/>
  <c r="E268" i="6"/>
  <c r="D268" i="6"/>
  <c r="E238" i="6"/>
  <c r="D238" i="6"/>
  <c r="E208" i="6"/>
  <c r="D208" i="6"/>
  <c r="E177" i="6"/>
  <c r="D177" i="6"/>
  <c r="C177" i="6"/>
  <c r="M145" i="6"/>
  <c r="L145" i="6"/>
  <c r="E115" i="6"/>
  <c r="E85" i="6"/>
  <c r="D85" i="6"/>
  <c r="E55" i="6"/>
  <c r="D55" i="6"/>
  <c r="E25" i="6"/>
  <c r="O193" i="3"/>
  <c r="O162" i="3"/>
  <c r="O131" i="3"/>
  <c r="O25" i="3"/>
  <c r="C25" i="3"/>
  <c r="M24" i="2"/>
  <c r="M46" i="2" s="1"/>
  <c r="D24" i="2"/>
  <c r="E24" i="2"/>
  <c r="F24" i="2"/>
  <c r="G24" i="2"/>
  <c r="H24" i="2"/>
  <c r="I24" i="2"/>
  <c r="J24" i="2"/>
  <c r="J43" i="2" s="1"/>
  <c r="K24" i="2"/>
  <c r="K44" i="2" s="1"/>
  <c r="L24" i="2"/>
  <c r="L41" i="2" s="1"/>
  <c r="J77" i="1"/>
  <c r="K77" i="1"/>
  <c r="L77" i="1"/>
  <c r="C78" i="1"/>
  <c r="D78" i="1"/>
  <c r="E78" i="1"/>
  <c r="F78" i="1"/>
  <c r="G78" i="1"/>
  <c r="H78" i="1"/>
  <c r="I78" i="1"/>
  <c r="J78" i="1"/>
  <c r="K78" i="1"/>
  <c r="L78" i="1"/>
  <c r="C79" i="1"/>
  <c r="D79" i="1"/>
  <c r="E79" i="1"/>
  <c r="F79" i="1"/>
  <c r="G79" i="1"/>
  <c r="H79" i="1"/>
  <c r="I79" i="1"/>
  <c r="J79" i="1"/>
  <c r="K79" i="1"/>
  <c r="L79" i="1"/>
  <c r="C80" i="1"/>
  <c r="D80" i="1"/>
  <c r="E80" i="1"/>
  <c r="F80" i="1"/>
  <c r="G80" i="1"/>
  <c r="H80" i="1"/>
  <c r="I80" i="1"/>
  <c r="J80" i="1"/>
  <c r="K80" i="1"/>
  <c r="L80" i="1"/>
  <c r="C81" i="1"/>
  <c r="D81" i="1"/>
  <c r="E81" i="1"/>
  <c r="F81" i="1"/>
  <c r="G81" i="1"/>
  <c r="H81" i="1"/>
  <c r="I81" i="1"/>
  <c r="J81" i="1"/>
  <c r="K81" i="1"/>
  <c r="L81" i="1"/>
  <c r="C82" i="1"/>
  <c r="D82" i="1"/>
  <c r="E82" i="1"/>
  <c r="F82" i="1"/>
  <c r="G82" i="1"/>
  <c r="H82" i="1"/>
  <c r="I82" i="1"/>
  <c r="J82" i="1"/>
  <c r="K82" i="1"/>
  <c r="L82" i="1"/>
  <c r="C83" i="1"/>
  <c r="D83" i="1"/>
  <c r="E83" i="1"/>
  <c r="F83" i="1"/>
  <c r="G83" i="1"/>
  <c r="H83" i="1"/>
  <c r="I83" i="1"/>
  <c r="J83" i="1"/>
  <c r="K83" i="1"/>
  <c r="L83" i="1"/>
  <c r="C84" i="1"/>
  <c r="D84" i="1"/>
  <c r="E84" i="1"/>
  <c r="F84" i="1"/>
  <c r="G84" i="1"/>
  <c r="H84" i="1"/>
  <c r="I84" i="1"/>
  <c r="J84" i="1"/>
  <c r="K84" i="1"/>
  <c r="L84" i="1"/>
  <c r="C85" i="1"/>
  <c r="D85" i="1"/>
  <c r="E85" i="1"/>
  <c r="F85" i="1"/>
  <c r="G85" i="1"/>
  <c r="H85" i="1"/>
  <c r="I85" i="1"/>
  <c r="J85" i="1"/>
  <c r="K85" i="1"/>
  <c r="L85" i="1"/>
  <c r="C87" i="1"/>
  <c r="D87" i="1"/>
  <c r="E87" i="1"/>
  <c r="F87" i="1"/>
  <c r="G87" i="1"/>
  <c r="H87" i="1"/>
  <c r="I87" i="1"/>
  <c r="J87" i="1"/>
  <c r="K87" i="1"/>
  <c r="L87" i="1"/>
  <c r="C88" i="1"/>
  <c r="D88" i="1"/>
  <c r="E88" i="1"/>
  <c r="F88" i="1"/>
  <c r="G88" i="1"/>
  <c r="H88" i="1"/>
  <c r="I88" i="1"/>
  <c r="J88" i="1"/>
  <c r="K88" i="1"/>
  <c r="L88" i="1"/>
  <c r="J89" i="1"/>
  <c r="K89" i="1"/>
  <c r="L89" i="1"/>
  <c r="C90" i="1"/>
  <c r="D90" i="1"/>
  <c r="E90" i="1"/>
  <c r="F90" i="1"/>
  <c r="G90" i="1"/>
  <c r="H90" i="1"/>
  <c r="I90" i="1"/>
  <c r="J90" i="1"/>
  <c r="K90" i="1"/>
  <c r="L90" i="1"/>
  <c r="C91" i="1"/>
  <c r="D91" i="1"/>
  <c r="E91" i="1"/>
  <c r="F91" i="1"/>
  <c r="G91" i="1"/>
  <c r="H91" i="1"/>
  <c r="I91" i="1"/>
  <c r="J91" i="1"/>
  <c r="K91" i="1"/>
  <c r="L91" i="1"/>
  <c r="C92" i="1"/>
  <c r="D92" i="1"/>
  <c r="E92" i="1"/>
  <c r="F92" i="1"/>
  <c r="G92" i="1"/>
  <c r="H92" i="1"/>
  <c r="I92" i="1"/>
  <c r="J92" i="1"/>
  <c r="K92" i="1"/>
  <c r="L92" i="1"/>
  <c r="J68" i="2"/>
  <c r="K68" i="2"/>
  <c r="L68" i="2"/>
  <c r="C69" i="2"/>
  <c r="D69" i="2"/>
  <c r="E69" i="2"/>
  <c r="F69" i="2"/>
  <c r="G69" i="2"/>
  <c r="H69" i="2"/>
  <c r="I69" i="2"/>
  <c r="J69" i="2"/>
  <c r="K69" i="2"/>
  <c r="L69" i="2"/>
  <c r="C70" i="2"/>
  <c r="D70" i="2"/>
  <c r="E70" i="2"/>
  <c r="F70" i="2"/>
  <c r="G70" i="2"/>
  <c r="H70" i="2"/>
  <c r="I70" i="2"/>
  <c r="J70" i="2"/>
  <c r="K70" i="2"/>
  <c r="L70" i="2"/>
  <c r="C71" i="2"/>
  <c r="D71" i="2"/>
  <c r="E71" i="2"/>
  <c r="F71" i="2"/>
  <c r="G71" i="2"/>
  <c r="H71" i="2"/>
  <c r="I71" i="2"/>
  <c r="J71" i="2"/>
  <c r="K71" i="2"/>
  <c r="L71" i="2"/>
  <c r="C72" i="2"/>
  <c r="D72" i="2"/>
  <c r="E72" i="2"/>
  <c r="F72" i="2"/>
  <c r="G72" i="2"/>
  <c r="H72" i="2"/>
  <c r="I72" i="2"/>
  <c r="J72" i="2"/>
  <c r="K72" i="2"/>
  <c r="L72" i="2"/>
  <c r="C73" i="2"/>
  <c r="D73" i="2"/>
  <c r="E73" i="2"/>
  <c r="F73" i="2"/>
  <c r="G73" i="2"/>
  <c r="H73" i="2"/>
  <c r="I73" i="2"/>
  <c r="J73" i="2"/>
  <c r="K73" i="2"/>
  <c r="L73" i="2"/>
  <c r="C74" i="2"/>
  <c r="D74" i="2"/>
  <c r="E74" i="2"/>
  <c r="F74" i="2"/>
  <c r="G74" i="2"/>
  <c r="H74" i="2"/>
  <c r="I74" i="2"/>
  <c r="J74" i="2"/>
  <c r="K74" i="2"/>
  <c r="L74" i="2"/>
  <c r="C75" i="2"/>
  <c r="D75" i="2"/>
  <c r="E75" i="2"/>
  <c r="F75" i="2"/>
  <c r="G75" i="2"/>
  <c r="H75" i="2"/>
  <c r="I75" i="2"/>
  <c r="J75" i="2"/>
  <c r="K75" i="2"/>
  <c r="L75" i="2"/>
  <c r="C76" i="2"/>
  <c r="D76" i="2"/>
  <c r="E76" i="2"/>
  <c r="F76" i="2"/>
  <c r="G76" i="2"/>
  <c r="H76" i="2"/>
  <c r="I76" i="2"/>
  <c r="J76" i="2"/>
  <c r="K76" i="2"/>
  <c r="L76" i="2"/>
  <c r="C78" i="2"/>
  <c r="D78" i="2"/>
  <c r="E78" i="2"/>
  <c r="F78" i="2"/>
  <c r="G78" i="2"/>
  <c r="H78" i="2"/>
  <c r="I78" i="2"/>
  <c r="J78" i="2"/>
  <c r="K78" i="2"/>
  <c r="L78" i="2"/>
  <c r="C79" i="2"/>
  <c r="D79" i="2"/>
  <c r="E79" i="2"/>
  <c r="F79" i="2"/>
  <c r="G79" i="2"/>
  <c r="H79" i="2"/>
  <c r="I79" i="2"/>
  <c r="J79" i="2"/>
  <c r="K79" i="2"/>
  <c r="L79" i="2"/>
  <c r="J80" i="2"/>
  <c r="K80" i="2"/>
  <c r="L80" i="2"/>
  <c r="C81" i="2"/>
  <c r="D81" i="2"/>
  <c r="E81" i="2"/>
  <c r="F81" i="2"/>
  <c r="G81" i="2"/>
  <c r="H81" i="2"/>
  <c r="I81" i="2"/>
  <c r="J81" i="2"/>
  <c r="K81" i="2"/>
  <c r="L81" i="2"/>
  <c r="C82" i="2"/>
  <c r="D82" i="2"/>
  <c r="E82" i="2"/>
  <c r="F82" i="2"/>
  <c r="G82" i="2"/>
  <c r="H82" i="2"/>
  <c r="I82" i="2"/>
  <c r="J82" i="2"/>
  <c r="K82" i="2"/>
  <c r="L82" i="2"/>
  <c r="C83" i="2"/>
  <c r="D83" i="2"/>
  <c r="E83" i="2"/>
  <c r="F83" i="2"/>
  <c r="G83" i="2"/>
  <c r="H83" i="2"/>
  <c r="I83" i="2"/>
  <c r="J83" i="2"/>
  <c r="K83" i="2"/>
  <c r="L83" i="2"/>
  <c r="J70" i="11"/>
  <c r="K70" i="11"/>
  <c r="L70" i="11"/>
  <c r="C71" i="11"/>
  <c r="D71" i="11"/>
  <c r="E71" i="11"/>
  <c r="F71" i="11"/>
  <c r="G71" i="11"/>
  <c r="H71" i="11"/>
  <c r="I71" i="11"/>
  <c r="J71" i="11"/>
  <c r="K71" i="11"/>
  <c r="L71" i="11"/>
  <c r="C72" i="11"/>
  <c r="D72" i="11"/>
  <c r="E72" i="11"/>
  <c r="F72" i="11"/>
  <c r="G72" i="11"/>
  <c r="H72" i="11"/>
  <c r="I72" i="11"/>
  <c r="J72" i="11"/>
  <c r="K72" i="11"/>
  <c r="L72" i="11"/>
  <c r="C73" i="11"/>
  <c r="D73" i="11"/>
  <c r="E73" i="11"/>
  <c r="F73" i="11"/>
  <c r="G73" i="11"/>
  <c r="H73" i="11"/>
  <c r="I73" i="11"/>
  <c r="J73" i="11"/>
  <c r="K73" i="11"/>
  <c r="L73" i="11"/>
  <c r="C74" i="11"/>
  <c r="D74" i="11"/>
  <c r="E74" i="11"/>
  <c r="F74" i="11"/>
  <c r="G74" i="11"/>
  <c r="H74" i="11"/>
  <c r="I74" i="11"/>
  <c r="J74" i="11"/>
  <c r="K74" i="11"/>
  <c r="L74" i="11"/>
  <c r="C75" i="11"/>
  <c r="D75" i="11"/>
  <c r="E75" i="11"/>
  <c r="F75" i="11"/>
  <c r="G75" i="11"/>
  <c r="H75" i="11"/>
  <c r="I75" i="11"/>
  <c r="J75" i="11"/>
  <c r="K75" i="11"/>
  <c r="L75" i="11"/>
  <c r="C76" i="11"/>
  <c r="D76" i="11"/>
  <c r="E76" i="11"/>
  <c r="F76" i="11"/>
  <c r="G76" i="11"/>
  <c r="H76" i="11"/>
  <c r="I76" i="11"/>
  <c r="J76" i="11"/>
  <c r="K76" i="11"/>
  <c r="L76" i="11"/>
  <c r="C77" i="11"/>
  <c r="D77" i="11"/>
  <c r="E77" i="11"/>
  <c r="F77" i="11"/>
  <c r="G77" i="11"/>
  <c r="H77" i="11"/>
  <c r="I77" i="11"/>
  <c r="J77" i="11"/>
  <c r="K77" i="11"/>
  <c r="L77" i="11"/>
  <c r="C78" i="11"/>
  <c r="D78" i="11"/>
  <c r="E78" i="11"/>
  <c r="F78" i="11"/>
  <c r="G78" i="11"/>
  <c r="H78" i="11"/>
  <c r="I78" i="11"/>
  <c r="J78" i="11"/>
  <c r="K78" i="11"/>
  <c r="L78" i="11"/>
  <c r="C80" i="11"/>
  <c r="D80" i="11"/>
  <c r="E80" i="11"/>
  <c r="F80" i="11"/>
  <c r="G80" i="11"/>
  <c r="H80" i="11"/>
  <c r="I80" i="11"/>
  <c r="J80" i="11"/>
  <c r="K80" i="11"/>
  <c r="L80" i="11"/>
  <c r="C81" i="11"/>
  <c r="D81" i="11"/>
  <c r="E81" i="11"/>
  <c r="F81" i="11"/>
  <c r="G81" i="11"/>
  <c r="H81" i="11"/>
  <c r="I81" i="11"/>
  <c r="J81" i="11"/>
  <c r="K81" i="11"/>
  <c r="L81" i="11"/>
  <c r="J82" i="11"/>
  <c r="K82" i="11"/>
  <c r="L82" i="11"/>
  <c r="C83" i="11"/>
  <c r="D83" i="11"/>
  <c r="E83" i="11"/>
  <c r="F83" i="11"/>
  <c r="G83" i="11"/>
  <c r="H83" i="11"/>
  <c r="I83" i="11"/>
  <c r="J83" i="11"/>
  <c r="K83" i="11"/>
  <c r="L83" i="11"/>
  <c r="C84" i="11"/>
  <c r="D84" i="11"/>
  <c r="E84" i="11"/>
  <c r="F84" i="11"/>
  <c r="G84" i="11"/>
  <c r="H84" i="11"/>
  <c r="I84" i="11"/>
  <c r="J84" i="11"/>
  <c r="K84" i="11"/>
  <c r="L84" i="11"/>
  <c r="C85" i="11"/>
  <c r="D85" i="11"/>
  <c r="E85" i="11"/>
  <c r="F85" i="11"/>
  <c r="G85" i="11"/>
  <c r="H85" i="11"/>
  <c r="I85" i="11"/>
  <c r="J85" i="11"/>
  <c r="K85" i="11"/>
  <c r="L85" i="11"/>
  <c r="J54" i="14"/>
  <c r="K54" i="14"/>
  <c r="L54" i="14"/>
  <c r="C55" i="14"/>
  <c r="D55" i="14"/>
  <c r="E55" i="14"/>
  <c r="F55" i="14"/>
  <c r="G55" i="14"/>
  <c r="H55" i="14"/>
  <c r="I55" i="14"/>
  <c r="J55" i="14"/>
  <c r="K55" i="14"/>
  <c r="L55" i="14"/>
  <c r="C56" i="14"/>
  <c r="D56" i="14"/>
  <c r="E56" i="14"/>
  <c r="F56" i="14"/>
  <c r="G56" i="14"/>
  <c r="H56" i="14"/>
  <c r="I56" i="14"/>
  <c r="J56" i="14"/>
  <c r="K56" i="14"/>
  <c r="L56" i="14"/>
  <c r="C57" i="14"/>
  <c r="D57" i="14"/>
  <c r="E57" i="14"/>
  <c r="F57" i="14"/>
  <c r="G57" i="14"/>
  <c r="H57" i="14"/>
  <c r="I57" i="14"/>
  <c r="J57" i="14"/>
  <c r="K57" i="14"/>
  <c r="L57" i="14"/>
  <c r="C58" i="14"/>
  <c r="D58" i="14"/>
  <c r="E58" i="14"/>
  <c r="F58" i="14"/>
  <c r="G58" i="14"/>
  <c r="H58" i="14"/>
  <c r="I58" i="14"/>
  <c r="J58" i="14"/>
  <c r="K58" i="14"/>
  <c r="L58" i="14"/>
  <c r="C59" i="14"/>
  <c r="D59" i="14"/>
  <c r="E59" i="14"/>
  <c r="F59" i="14"/>
  <c r="G59" i="14"/>
  <c r="H59" i="14"/>
  <c r="I59" i="14"/>
  <c r="J59" i="14"/>
  <c r="K59" i="14"/>
  <c r="L59" i="14"/>
  <c r="C60" i="14"/>
  <c r="D60" i="14"/>
  <c r="E60" i="14"/>
  <c r="F60" i="14"/>
  <c r="G60" i="14"/>
  <c r="H60" i="14"/>
  <c r="I60" i="14"/>
  <c r="J60" i="14"/>
  <c r="K60" i="14"/>
  <c r="L60" i="14"/>
  <c r="C61" i="14"/>
  <c r="D61" i="14"/>
  <c r="E61" i="14"/>
  <c r="F61" i="14"/>
  <c r="G61" i="14"/>
  <c r="H61" i="14"/>
  <c r="I61" i="14"/>
  <c r="J61" i="14"/>
  <c r="K61" i="14"/>
  <c r="L61" i="14"/>
  <c r="C62" i="14"/>
  <c r="D62" i="14"/>
  <c r="E62" i="14"/>
  <c r="F62" i="14"/>
  <c r="G62" i="14"/>
  <c r="H62" i="14"/>
  <c r="I62" i="14"/>
  <c r="J62" i="14"/>
  <c r="K62" i="14"/>
  <c r="L62" i="14"/>
  <c r="C64" i="14"/>
  <c r="D64" i="14"/>
  <c r="E64" i="14"/>
  <c r="F64" i="14"/>
  <c r="G64" i="14"/>
  <c r="H64" i="14"/>
  <c r="I64" i="14"/>
  <c r="J64" i="14"/>
  <c r="K64" i="14"/>
  <c r="L64" i="14"/>
  <c r="C65" i="14"/>
  <c r="D65" i="14"/>
  <c r="E65" i="14"/>
  <c r="F65" i="14"/>
  <c r="G65" i="14"/>
  <c r="H65" i="14"/>
  <c r="I65" i="14"/>
  <c r="J65" i="14"/>
  <c r="K65" i="14"/>
  <c r="L65" i="14"/>
  <c r="J66" i="14"/>
  <c r="K66" i="14"/>
  <c r="L66" i="14"/>
  <c r="C67" i="14"/>
  <c r="D67" i="14"/>
  <c r="E67" i="14"/>
  <c r="F67" i="14"/>
  <c r="G67" i="14"/>
  <c r="H67" i="14"/>
  <c r="I67" i="14"/>
  <c r="J67" i="14"/>
  <c r="K67" i="14"/>
  <c r="L67" i="14"/>
  <c r="C68" i="14"/>
  <c r="D68" i="14"/>
  <c r="E68" i="14"/>
  <c r="F68" i="14"/>
  <c r="G68" i="14"/>
  <c r="H68" i="14"/>
  <c r="I68" i="14"/>
  <c r="J68" i="14"/>
  <c r="K68" i="14"/>
  <c r="L68" i="14"/>
  <c r="C69" i="14"/>
  <c r="D69" i="14"/>
  <c r="E69" i="14"/>
  <c r="F69" i="14"/>
  <c r="G69" i="14"/>
  <c r="H69" i="14"/>
  <c r="I69" i="14"/>
  <c r="J69" i="14"/>
  <c r="K69" i="14"/>
  <c r="L69" i="14"/>
  <c r="M68" i="2"/>
  <c r="M69" i="2"/>
  <c r="M70" i="2"/>
  <c r="M71" i="2"/>
  <c r="M72" i="2"/>
  <c r="M73" i="2"/>
  <c r="M74" i="2"/>
  <c r="M75" i="2"/>
  <c r="M76" i="2"/>
  <c r="M78" i="2"/>
  <c r="M79" i="2"/>
  <c r="M80" i="2"/>
  <c r="M81" i="2"/>
  <c r="M82" i="2"/>
  <c r="M83" i="2"/>
  <c r="N25" i="3"/>
  <c r="D25" i="3"/>
  <c r="E25" i="3"/>
  <c r="F25" i="3"/>
  <c r="G25" i="3"/>
  <c r="H25" i="3"/>
  <c r="I25" i="3"/>
  <c r="J25" i="3"/>
  <c r="K25" i="3"/>
  <c r="L25" i="3"/>
  <c r="M25" i="3"/>
  <c r="N579" i="20"/>
  <c r="M579" i="20"/>
  <c r="L579" i="20"/>
  <c r="K579" i="20"/>
  <c r="J579" i="20"/>
  <c r="I579" i="20"/>
  <c r="H579" i="20"/>
  <c r="G579" i="20"/>
  <c r="F579" i="20"/>
  <c r="E579" i="20"/>
  <c r="D579" i="20"/>
  <c r="C579" i="20"/>
  <c r="N553" i="20"/>
  <c r="M553" i="20"/>
  <c r="L553" i="20"/>
  <c r="K553" i="20"/>
  <c r="J553" i="20"/>
  <c r="I553" i="20"/>
  <c r="H553" i="20"/>
  <c r="G553" i="20"/>
  <c r="F553" i="20"/>
  <c r="E553" i="20"/>
  <c r="D553" i="20"/>
  <c r="C553" i="20"/>
  <c r="N528" i="20"/>
  <c r="M528" i="20"/>
  <c r="L528" i="20"/>
  <c r="K528" i="20"/>
  <c r="J528" i="20"/>
  <c r="I528" i="20"/>
  <c r="H528" i="20"/>
  <c r="G528" i="20"/>
  <c r="F528" i="20"/>
  <c r="E528" i="20"/>
  <c r="D528" i="20"/>
  <c r="C528" i="20"/>
  <c r="N483" i="20"/>
  <c r="M483" i="20"/>
  <c r="L483" i="20"/>
  <c r="K483" i="20"/>
  <c r="J483" i="20"/>
  <c r="I483" i="20"/>
  <c r="H483" i="20"/>
  <c r="G483" i="20"/>
  <c r="F483" i="20"/>
  <c r="E483" i="20"/>
  <c r="D483" i="20"/>
  <c r="C483" i="20"/>
  <c r="N456" i="20"/>
  <c r="M456" i="20"/>
  <c r="L456" i="20"/>
  <c r="K456" i="20"/>
  <c r="J456" i="20"/>
  <c r="I456" i="20"/>
  <c r="H456" i="20"/>
  <c r="G456" i="20"/>
  <c r="F456" i="20"/>
  <c r="E456" i="20"/>
  <c r="D456" i="20"/>
  <c r="C456" i="20"/>
  <c r="D409" i="20"/>
  <c r="E409" i="20"/>
  <c r="F409" i="20"/>
  <c r="G409" i="20"/>
  <c r="H409" i="20"/>
  <c r="I409" i="20"/>
  <c r="J409" i="20"/>
  <c r="K409" i="20"/>
  <c r="L409" i="20"/>
  <c r="M409" i="20"/>
  <c r="N409" i="20"/>
  <c r="N325" i="20"/>
  <c r="M325" i="20"/>
  <c r="L325" i="20"/>
  <c r="K325" i="20"/>
  <c r="J325" i="20"/>
  <c r="I325" i="20"/>
  <c r="H325" i="20"/>
  <c r="G325" i="20"/>
  <c r="F325" i="20"/>
  <c r="E325" i="20"/>
  <c r="D325" i="20"/>
  <c r="C325" i="20"/>
  <c r="N280" i="20"/>
  <c r="M280" i="20"/>
  <c r="L280" i="20"/>
  <c r="K280" i="20"/>
  <c r="J280" i="20"/>
  <c r="I280" i="20"/>
  <c r="H280" i="20"/>
  <c r="G280" i="20"/>
  <c r="F280" i="20"/>
  <c r="E280" i="20"/>
  <c r="D280" i="20"/>
  <c r="C280" i="20"/>
  <c r="C232" i="20"/>
  <c r="D232" i="20"/>
  <c r="E232" i="20"/>
  <c r="F232" i="20"/>
  <c r="G232" i="20"/>
  <c r="H232" i="20"/>
  <c r="I232" i="20"/>
  <c r="J232" i="20"/>
  <c r="K232" i="20"/>
  <c r="L232" i="20"/>
  <c r="M232" i="20"/>
  <c r="N232" i="20"/>
  <c r="C165" i="20"/>
  <c r="D165" i="20"/>
  <c r="E165" i="20"/>
  <c r="F165" i="20"/>
  <c r="G165" i="20"/>
  <c r="H165" i="20"/>
  <c r="I165" i="20"/>
  <c r="J165" i="20"/>
  <c r="K165" i="20"/>
  <c r="L165" i="20"/>
  <c r="M165" i="20"/>
  <c r="N165" i="20"/>
  <c r="N112" i="20"/>
  <c r="M112" i="20"/>
  <c r="L112" i="20"/>
  <c r="K112" i="20"/>
  <c r="J112" i="20"/>
  <c r="I112" i="20"/>
  <c r="H112" i="20"/>
  <c r="G112" i="20"/>
  <c r="F112" i="20"/>
  <c r="E112" i="20"/>
  <c r="D112" i="20"/>
  <c r="C112" i="20"/>
  <c r="N82" i="20"/>
  <c r="M82" i="20"/>
  <c r="L82" i="20"/>
  <c r="K82" i="20"/>
  <c r="J82" i="20"/>
  <c r="I82" i="20"/>
  <c r="H82" i="20"/>
  <c r="G82" i="20"/>
  <c r="F82" i="20"/>
  <c r="E82" i="20"/>
  <c r="D82" i="20"/>
  <c r="C82" i="20"/>
  <c r="J34" i="20"/>
  <c r="N58" i="20"/>
  <c r="M58" i="20"/>
  <c r="L58" i="20"/>
  <c r="K58" i="20"/>
  <c r="J58" i="20"/>
  <c r="I58" i="20"/>
  <c r="H58" i="20"/>
  <c r="G58" i="20"/>
  <c r="F58" i="20"/>
  <c r="E58" i="20"/>
  <c r="D58" i="20"/>
  <c r="C58" i="20"/>
  <c r="N34" i="20"/>
  <c r="M34" i="20"/>
  <c r="L34" i="20"/>
  <c r="K34" i="20"/>
  <c r="I34" i="20"/>
  <c r="H34" i="20"/>
  <c r="G34" i="20"/>
  <c r="F34" i="20"/>
  <c r="E34" i="20"/>
  <c r="D34" i="20"/>
  <c r="C34" i="20"/>
  <c r="N12" i="20"/>
  <c r="M12" i="20"/>
  <c r="L12" i="20"/>
  <c r="K12" i="20"/>
  <c r="J12" i="20"/>
  <c r="I12" i="20"/>
  <c r="H12" i="20"/>
  <c r="G12" i="20"/>
  <c r="F12" i="20"/>
  <c r="E12" i="20"/>
  <c r="D12" i="20"/>
  <c r="M70" i="11"/>
  <c r="M71" i="11"/>
  <c r="M72" i="11"/>
  <c r="M73" i="11"/>
  <c r="M74" i="11"/>
  <c r="M75" i="11"/>
  <c r="M76" i="11"/>
  <c r="M77" i="11"/>
  <c r="M78" i="11"/>
  <c r="M80" i="11"/>
  <c r="M81" i="11"/>
  <c r="M82" i="11"/>
  <c r="M83" i="11"/>
  <c r="M84" i="11"/>
  <c r="M85" i="11"/>
  <c r="N77" i="1"/>
  <c r="N78" i="1"/>
  <c r="N79" i="1"/>
  <c r="N80" i="1"/>
  <c r="N81" i="1"/>
  <c r="N82" i="1"/>
  <c r="N83" i="1"/>
  <c r="N84" i="1"/>
  <c r="N85" i="1"/>
  <c r="N87" i="1"/>
  <c r="N88" i="1"/>
  <c r="N89" i="1"/>
  <c r="N90" i="1"/>
  <c r="N91" i="1"/>
  <c r="N92" i="1"/>
  <c r="N70" i="11"/>
  <c r="N71" i="11"/>
  <c r="N72" i="11"/>
  <c r="N73" i="11"/>
  <c r="N74" i="11"/>
  <c r="N75" i="11"/>
  <c r="N76" i="11"/>
  <c r="N77" i="11"/>
  <c r="N78" i="11"/>
  <c r="N80" i="11"/>
  <c r="N81" i="11"/>
  <c r="N82" i="11"/>
  <c r="N83" i="11"/>
  <c r="N84" i="11"/>
  <c r="N85" i="11"/>
  <c r="N24" i="11"/>
  <c r="N48" i="11" s="1"/>
  <c r="C115" i="12"/>
  <c r="D115" i="12"/>
  <c r="E115" i="12"/>
  <c r="F115" i="12"/>
  <c r="G115" i="12"/>
  <c r="H115" i="12"/>
  <c r="I115" i="12"/>
  <c r="J115" i="12"/>
  <c r="K115" i="12"/>
  <c r="L115" i="12"/>
  <c r="N115" i="12"/>
  <c r="M24" i="12"/>
  <c r="C24" i="12"/>
  <c r="M24" i="8"/>
  <c r="L24" i="8"/>
  <c r="K24" i="8"/>
  <c r="J24" i="8"/>
  <c r="I24" i="8"/>
  <c r="H24" i="8"/>
  <c r="G24" i="8"/>
  <c r="F24" i="8"/>
  <c r="E24" i="8"/>
  <c r="D24" i="8"/>
  <c r="C24" i="8"/>
  <c r="D24" i="11"/>
  <c r="D43" i="11" s="1"/>
  <c r="E24" i="11"/>
  <c r="F24" i="11"/>
  <c r="G24" i="11"/>
  <c r="H24" i="11"/>
  <c r="H49" i="11" s="1"/>
  <c r="I24" i="11"/>
  <c r="I55" i="11" s="1"/>
  <c r="J24" i="11"/>
  <c r="J54" i="11" s="1"/>
  <c r="K24" i="11"/>
  <c r="K44" i="11" s="1"/>
  <c r="L24" i="11"/>
  <c r="L57" i="11" s="1"/>
  <c r="M24" i="11"/>
  <c r="C24" i="11"/>
  <c r="N69" i="2"/>
  <c r="N70" i="2"/>
  <c r="N71" i="2"/>
  <c r="N72" i="2"/>
  <c r="N73" i="2"/>
  <c r="N74" i="2"/>
  <c r="N75" i="2"/>
  <c r="N76" i="2"/>
  <c r="N78" i="2"/>
  <c r="N79" i="2"/>
  <c r="N80" i="2"/>
  <c r="N81" i="2"/>
  <c r="N82" i="2"/>
  <c r="N83" i="2"/>
  <c r="N68" i="2"/>
  <c r="C145" i="6"/>
  <c r="M193" i="3"/>
  <c r="L193" i="3"/>
  <c r="K193" i="3"/>
  <c r="J193" i="3"/>
  <c r="I193" i="3"/>
  <c r="H193" i="3"/>
  <c r="G193" i="3"/>
  <c r="F193" i="3"/>
  <c r="E193" i="3"/>
  <c r="D193" i="3"/>
  <c r="C193" i="3"/>
  <c r="N193" i="3"/>
  <c r="L162" i="3"/>
  <c r="C162" i="3"/>
  <c r="D162" i="3"/>
  <c r="E162" i="3"/>
  <c r="F162" i="3"/>
  <c r="G162" i="3"/>
  <c r="H162" i="3"/>
  <c r="I162" i="3"/>
  <c r="J162" i="3"/>
  <c r="K162" i="3"/>
  <c r="M162" i="3"/>
  <c r="N162" i="3"/>
  <c r="D131" i="3"/>
  <c r="E131" i="3"/>
  <c r="F131" i="3"/>
  <c r="G131" i="3"/>
  <c r="H131" i="3"/>
  <c r="I131" i="3"/>
  <c r="J131" i="3"/>
  <c r="K131" i="3"/>
  <c r="L131" i="3"/>
  <c r="M131" i="3"/>
  <c r="C131" i="3"/>
  <c r="J70" i="7"/>
  <c r="K70" i="7"/>
  <c r="C71" i="7"/>
  <c r="D71" i="7"/>
  <c r="E71" i="7"/>
  <c r="F71" i="7"/>
  <c r="G71" i="7"/>
  <c r="H71" i="7"/>
  <c r="I71" i="7"/>
  <c r="J71" i="7"/>
  <c r="K71" i="7"/>
  <c r="C72" i="7"/>
  <c r="D72" i="7"/>
  <c r="E72" i="7"/>
  <c r="F72" i="7"/>
  <c r="G72" i="7"/>
  <c r="H72" i="7"/>
  <c r="I72" i="7"/>
  <c r="J72" i="7"/>
  <c r="K72" i="7"/>
  <c r="C73" i="7"/>
  <c r="D73" i="7"/>
  <c r="E73" i="7"/>
  <c r="F73" i="7"/>
  <c r="G73" i="7"/>
  <c r="H73" i="7"/>
  <c r="I73" i="7"/>
  <c r="J73" i="7"/>
  <c r="K73" i="7"/>
  <c r="C74" i="7"/>
  <c r="D74" i="7"/>
  <c r="E74" i="7"/>
  <c r="F74" i="7"/>
  <c r="G74" i="7"/>
  <c r="H74" i="7"/>
  <c r="I74" i="7"/>
  <c r="J74" i="7"/>
  <c r="K74" i="7"/>
  <c r="C75" i="7"/>
  <c r="D75" i="7"/>
  <c r="E75" i="7"/>
  <c r="F75" i="7"/>
  <c r="G75" i="7"/>
  <c r="H75" i="7"/>
  <c r="I75" i="7"/>
  <c r="J75" i="7"/>
  <c r="K75" i="7"/>
  <c r="C76" i="7"/>
  <c r="D76" i="7"/>
  <c r="E76" i="7"/>
  <c r="F76" i="7"/>
  <c r="G76" i="7"/>
  <c r="H76" i="7"/>
  <c r="I76" i="7"/>
  <c r="J76" i="7"/>
  <c r="K76" i="7"/>
  <c r="C77" i="7"/>
  <c r="D77" i="7"/>
  <c r="E77" i="7"/>
  <c r="F77" i="7"/>
  <c r="G77" i="7"/>
  <c r="H77" i="7"/>
  <c r="I77" i="7"/>
  <c r="J77" i="7"/>
  <c r="K77" i="7"/>
  <c r="C78" i="7"/>
  <c r="D78" i="7"/>
  <c r="E78" i="7"/>
  <c r="F78" i="7"/>
  <c r="G78" i="7"/>
  <c r="H78" i="7"/>
  <c r="I78" i="7"/>
  <c r="J78" i="7"/>
  <c r="K78" i="7"/>
  <c r="C80" i="7"/>
  <c r="D80" i="7"/>
  <c r="E80" i="7"/>
  <c r="F80" i="7"/>
  <c r="G80" i="7"/>
  <c r="H80" i="7"/>
  <c r="I80" i="7"/>
  <c r="J80" i="7"/>
  <c r="K80" i="7"/>
  <c r="C81" i="7"/>
  <c r="D81" i="7"/>
  <c r="E81" i="7"/>
  <c r="F81" i="7"/>
  <c r="G81" i="7"/>
  <c r="H81" i="7"/>
  <c r="I81" i="7"/>
  <c r="J81" i="7"/>
  <c r="K81" i="7"/>
  <c r="J82" i="7"/>
  <c r="K82" i="7"/>
  <c r="C83" i="7"/>
  <c r="D83" i="7"/>
  <c r="E83" i="7"/>
  <c r="F83" i="7"/>
  <c r="G83" i="7"/>
  <c r="H83" i="7"/>
  <c r="I83" i="7"/>
  <c r="J83" i="7"/>
  <c r="K83" i="7"/>
  <c r="C84" i="7"/>
  <c r="D84" i="7"/>
  <c r="E84" i="7"/>
  <c r="F84" i="7"/>
  <c r="G84" i="7"/>
  <c r="H84" i="7"/>
  <c r="I84" i="7"/>
  <c r="J84" i="7"/>
  <c r="K84" i="7"/>
  <c r="C85" i="7"/>
  <c r="D85" i="7"/>
  <c r="E85" i="7"/>
  <c r="F85" i="7"/>
  <c r="G85" i="7"/>
  <c r="H85" i="7"/>
  <c r="I85" i="7"/>
  <c r="J85" i="7"/>
  <c r="K85" i="7"/>
  <c r="M70" i="7"/>
  <c r="N70" i="7"/>
  <c r="M71" i="7"/>
  <c r="N71" i="7"/>
  <c r="M72" i="7"/>
  <c r="N72" i="7"/>
  <c r="M73" i="7"/>
  <c r="N73" i="7"/>
  <c r="M74" i="7"/>
  <c r="N74" i="7"/>
  <c r="M75" i="7"/>
  <c r="N75" i="7"/>
  <c r="M76" i="7"/>
  <c r="N76" i="7"/>
  <c r="M77" i="7"/>
  <c r="N77" i="7"/>
  <c r="M78" i="7"/>
  <c r="N78" i="7"/>
  <c r="M80" i="7"/>
  <c r="N80" i="7"/>
  <c r="M81" i="7"/>
  <c r="N81" i="7"/>
  <c r="M82" i="7"/>
  <c r="N82" i="7"/>
  <c r="M83" i="7"/>
  <c r="N83" i="7"/>
  <c r="M84" i="7"/>
  <c r="N84" i="7"/>
  <c r="M85" i="7"/>
  <c r="N85" i="7"/>
  <c r="L71" i="7"/>
  <c r="L72" i="7"/>
  <c r="L73" i="7"/>
  <c r="L74" i="7"/>
  <c r="L75" i="7"/>
  <c r="L76" i="7"/>
  <c r="L77" i="7"/>
  <c r="L78" i="7"/>
  <c r="L80" i="7"/>
  <c r="L81" i="7"/>
  <c r="L82" i="7"/>
  <c r="L83" i="7"/>
  <c r="L84" i="7"/>
  <c r="L85" i="7"/>
  <c r="L70" i="7"/>
  <c r="N55" i="14"/>
  <c r="N56" i="14"/>
  <c r="N57" i="14"/>
  <c r="N58" i="14"/>
  <c r="N59" i="14"/>
  <c r="N60" i="14"/>
  <c r="N61" i="14"/>
  <c r="N62" i="14"/>
  <c r="N64" i="14"/>
  <c r="N65" i="14"/>
  <c r="N66" i="14"/>
  <c r="N67" i="14"/>
  <c r="N68" i="14"/>
  <c r="N69" i="14"/>
  <c r="N54" i="14"/>
  <c r="N23" i="14"/>
  <c r="N71" i="14" s="1"/>
  <c r="M23" i="14"/>
  <c r="M71" i="14" s="1"/>
  <c r="L23" i="14"/>
  <c r="L71" i="14" s="1"/>
  <c r="K23" i="14"/>
  <c r="K71" i="14" s="1"/>
  <c r="J23" i="14"/>
  <c r="I23" i="14"/>
  <c r="I71" i="14" s="1"/>
  <c r="H23" i="14"/>
  <c r="H71" i="14" s="1"/>
  <c r="G23" i="14"/>
  <c r="G71" i="14" s="1"/>
  <c r="F23" i="14"/>
  <c r="F71" i="14" s="1"/>
  <c r="E23" i="14"/>
  <c r="E71" i="14" s="1"/>
  <c r="D23" i="14"/>
  <c r="D71" i="14" s="1"/>
  <c r="N54" i="12"/>
  <c r="M54" i="12"/>
  <c r="L54" i="12"/>
  <c r="K54" i="12"/>
  <c r="J54" i="12"/>
  <c r="I54" i="12"/>
  <c r="H54" i="12"/>
  <c r="G54" i="12"/>
  <c r="F54" i="12"/>
  <c r="E54" i="12"/>
  <c r="D54" i="12"/>
  <c r="C54" i="12"/>
  <c r="D24" i="12"/>
  <c r="E24" i="12"/>
  <c r="F24" i="12"/>
  <c r="G24" i="12"/>
  <c r="H24" i="12"/>
  <c r="I24" i="12"/>
  <c r="J24" i="12"/>
  <c r="K24" i="12"/>
  <c r="L24" i="12"/>
  <c r="M25" i="7"/>
  <c r="M43" i="7" s="1"/>
  <c r="N85" i="8"/>
  <c r="C24" i="10"/>
  <c r="D24" i="10"/>
  <c r="E24" i="10"/>
  <c r="F24" i="10"/>
  <c r="C295" i="16"/>
  <c r="C265" i="16"/>
  <c r="C235" i="16"/>
  <c r="H56" i="11"/>
  <c r="H42" i="11"/>
  <c r="J41" i="11"/>
  <c r="D45" i="11"/>
  <c r="D49" i="11"/>
  <c r="C205" i="16"/>
  <c r="C175" i="16"/>
  <c r="C115" i="16"/>
  <c r="C85" i="16"/>
  <c r="C55" i="16"/>
  <c r="C25" i="16"/>
  <c r="C268" i="6"/>
  <c r="C238" i="6"/>
  <c r="C208" i="6"/>
  <c r="K145" i="6"/>
  <c r="J145" i="6"/>
  <c r="F145" i="6"/>
  <c r="E145" i="6"/>
  <c r="D145" i="6"/>
  <c r="D115" i="6"/>
  <c r="C115" i="6"/>
  <c r="C85" i="6"/>
  <c r="C55" i="6"/>
  <c r="D25" i="6"/>
  <c r="N131" i="3"/>
  <c r="M78" i="1"/>
  <c r="M79" i="1"/>
  <c r="M80" i="1"/>
  <c r="M81" i="1"/>
  <c r="M82" i="1"/>
  <c r="M83" i="1"/>
  <c r="M84" i="1"/>
  <c r="M85" i="1"/>
  <c r="M87" i="1"/>
  <c r="M88" i="1"/>
  <c r="M89" i="1"/>
  <c r="M90" i="1"/>
  <c r="M91" i="1"/>
  <c r="M92" i="1"/>
  <c r="C521" i="16"/>
  <c r="F521" i="16" s="1"/>
  <c r="C522" i="16"/>
  <c r="F522" i="16" s="1"/>
  <c r="C523" i="16"/>
  <c r="F523" i="16" s="1"/>
  <c r="C524" i="16"/>
  <c r="F524" i="16" s="1"/>
  <c r="C525" i="16"/>
  <c r="F525" i="16" s="1"/>
  <c r="C526" i="16"/>
  <c r="F526" i="16" s="1"/>
  <c r="C527" i="16"/>
  <c r="F527" i="16" s="1"/>
  <c r="C528" i="16"/>
  <c r="F528" i="16" s="1"/>
  <c r="C529" i="16"/>
  <c r="F529" i="16" s="1"/>
  <c r="C530" i="16"/>
  <c r="F530" i="16" s="1"/>
  <c r="C531" i="16"/>
  <c r="F531" i="16" s="1"/>
  <c r="C532" i="16"/>
  <c r="F532" i="16" s="1"/>
  <c r="C533" i="16"/>
  <c r="F533" i="16" s="1"/>
  <c r="C534" i="16"/>
  <c r="F534" i="16" s="1"/>
  <c r="C535" i="16"/>
  <c r="F535" i="16" s="1"/>
  <c r="C536" i="16"/>
  <c r="F536" i="16" s="1"/>
  <c r="C520" i="16"/>
  <c r="F520" i="16" s="1"/>
  <c r="C1146" i="6"/>
  <c r="C1147" i="6"/>
  <c r="C1148" i="6"/>
  <c r="C1149" i="6"/>
  <c r="C1150" i="6"/>
  <c r="C1151" i="6"/>
  <c r="C1152" i="6"/>
  <c r="C1153" i="6"/>
  <c r="C1154" i="6"/>
  <c r="C1155" i="6"/>
  <c r="C1156" i="6"/>
  <c r="C1157" i="6"/>
  <c r="C1158" i="6"/>
  <c r="C1159" i="6"/>
  <c r="C1160" i="6"/>
  <c r="C1145" i="6"/>
  <c r="C25" i="6"/>
  <c r="C1162" i="6"/>
  <c r="M77" i="1"/>
  <c r="M55" i="14"/>
  <c r="M56" i="14"/>
  <c r="M57" i="14"/>
  <c r="M58" i="14"/>
  <c r="M59" i="14"/>
  <c r="M60" i="14"/>
  <c r="M61" i="14"/>
  <c r="M62" i="14"/>
  <c r="M64" i="14"/>
  <c r="M65" i="14"/>
  <c r="M66" i="14"/>
  <c r="M67" i="14"/>
  <c r="M68" i="14"/>
  <c r="M69" i="14"/>
  <c r="M54" i="14"/>
  <c r="D85" i="12"/>
  <c r="C85" i="12"/>
  <c r="L25" i="7"/>
  <c r="L44" i="7" s="1"/>
  <c r="K25" i="7"/>
  <c r="K41" i="7" s="1"/>
  <c r="J25" i="7"/>
  <c r="J45" i="7" s="1"/>
  <c r="I25" i="7"/>
  <c r="I49" i="7" s="1"/>
  <c r="H44" i="7"/>
  <c r="G25" i="7"/>
  <c r="G49" i="7" s="1"/>
  <c r="F25" i="7"/>
  <c r="F54" i="7" s="1"/>
  <c r="E25" i="7"/>
  <c r="E55" i="7" s="1"/>
  <c r="D25" i="7"/>
  <c r="D54" i="7" s="1"/>
  <c r="C25" i="7"/>
  <c r="C44" i="7" s="1"/>
  <c r="F49" i="4"/>
  <c r="E49" i="4"/>
  <c r="D49" i="4"/>
  <c r="C49" i="4"/>
  <c r="L57" i="1"/>
  <c r="M49" i="7"/>
  <c r="J56" i="11" l="1"/>
  <c r="D87" i="11"/>
  <c r="D51" i="11"/>
  <c r="O58" i="1"/>
  <c r="O53" i="1"/>
  <c r="K53" i="11"/>
  <c r="O57" i="1"/>
  <c r="N50" i="2"/>
  <c r="O55" i="1"/>
  <c r="M47" i="7"/>
  <c r="O59" i="1"/>
  <c r="M46" i="7"/>
  <c r="J57" i="11"/>
  <c r="M55" i="7"/>
  <c r="J46" i="11"/>
  <c r="J52" i="7"/>
  <c r="M41" i="7"/>
  <c r="J42" i="7"/>
  <c r="N49" i="7"/>
  <c r="H87" i="11"/>
  <c r="H47" i="11"/>
  <c r="H44" i="11"/>
  <c r="L48" i="11"/>
  <c r="P53" i="1"/>
  <c r="P56" i="1"/>
  <c r="M49" i="1"/>
  <c r="M56" i="1"/>
  <c r="Q60" i="1"/>
  <c r="Q56" i="1"/>
  <c r="E61" i="1"/>
  <c r="E50" i="1"/>
  <c r="O52" i="1"/>
  <c r="O56" i="1"/>
  <c r="K53" i="1"/>
  <c r="K56" i="1"/>
  <c r="M48" i="1"/>
  <c r="N51" i="1"/>
  <c r="N56" i="1"/>
  <c r="J50" i="1"/>
  <c r="J56" i="1"/>
  <c r="F62" i="1"/>
  <c r="F56" i="1"/>
  <c r="L54" i="7"/>
  <c r="Q48" i="7"/>
  <c r="H56" i="7"/>
  <c r="I51" i="11"/>
  <c r="H57" i="11"/>
  <c r="H55" i="11"/>
  <c r="L56" i="11"/>
  <c r="I48" i="11"/>
  <c r="I57" i="11"/>
  <c r="H51" i="11"/>
  <c r="O60" i="1"/>
  <c r="O61" i="1"/>
  <c r="L62" i="1"/>
  <c r="Q59" i="1"/>
  <c r="O51" i="1"/>
  <c r="O62" i="1"/>
  <c r="L63" i="1"/>
  <c r="L53" i="1"/>
  <c r="L55" i="1"/>
  <c r="L50" i="1"/>
  <c r="L48" i="1"/>
  <c r="P48" i="1"/>
  <c r="P57" i="1"/>
  <c r="L49" i="1"/>
  <c r="L58" i="1"/>
  <c r="L54" i="1"/>
  <c r="L47" i="1"/>
  <c r="L52" i="1"/>
  <c r="L51" i="1"/>
  <c r="L60" i="1"/>
  <c r="L59" i="1"/>
  <c r="L61" i="1"/>
  <c r="F63" i="1"/>
  <c r="J52" i="11"/>
  <c r="J44" i="11"/>
  <c r="I44" i="11"/>
  <c r="I46" i="11"/>
  <c r="I49" i="11"/>
  <c r="O41" i="2"/>
  <c r="O43" i="2"/>
  <c r="O45" i="2"/>
  <c r="O47" i="2"/>
  <c r="O50" i="2"/>
  <c r="O52" i="2"/>
  <c r="O54" i="2"/>
  <c r="O40" i="2"/>
  <c r="O42" i="2"/>
  <c r="O44" i="2"/>
  <c r="O46" i="2"/>
  <c r="O49" i="2"/>
  <c r="O51" i="2"/>
  <c r="O53" i="2"/>
  <c r="O55" i="2"/>
  <c r="Q85" i="2"/>
  <c r="Q40" i="2"/>
  <c r="Q42" i="2"/>
  <c r="Q44" i="2"/>
  <c r="Q46" i="2"/>
  <c r="Q49" i="2"/>
  <c r="Q51" i="2"/>
  <c r="Q53" i="2"/>
  <c r="Q55" i="2"/>
  <c r="Q41" i="2"/>
  <c r="Q43" i="2"/>
  <c r="Q45" i="2"/>
  <c r="Q47" i="2"/>
  <c r="Q50" i="2"/>
  <c r="Q52" i="2"/>
  <c r="Q54" i="2"/>
  <c r="Q39" i="2"/>
  <c r="J59" i="7"/>
  <c r="N54" i="11"/>
  <c r="J47" i="11"/>
  <c r="I47" i="11"/>
  <c r="I54" i="11"/>
  <c r="I42" i="11"/>
  <c r="I45" i="11"/>
  <c r="P87" i="7"/>
  <c r="R57" i="2"/>
  <c r="I56" i="11"/>
  <c r="I43" i="11"/>
  <c r="I52" i="11"/>
  <c r="N62" i="1"/>
  <c r="P85" i="2"/>
  <c r="P39" i="2"/>
  <c r="P41" i="2"/>
  <c r="P43" i="2"/>
  <c r="P45" i="2"/>
  <c r="P47" i="2"/>
  <c r="P50" i="2"/>
  <c r="P52" i="2"/>
  <c r="P54" i="2"/>
  <c r="P40" i="2"/>
  <c r="P42" i="2"/>
  <c r="P44" i="2"/>
  <c r="P46" i="2"/>
  <c r="P49" i="2"/>
  <c r="P55" i="2"/>
  <c r="P53" i="2"/>
  <c r="P51" i="2"/>
  <c r="D39" i="2"/>
  <c r="D51" i="2"/>
  <c r="I39" i="2"/>
  <c r="I51" i="2"/>
  <c r="H51" i="2"/>
  <c r="H39" i="2"/>
  <c r="G39" i="2"/>
  <c r="G51" i="2"/>
  <c r="F51" i="2"/>
  <c r="F39" i="2"/>
  <c r="E50" i="2"/>
  <c r="E51" i="2"/>
  <c r="E39" i="2"/>
  <c r="I59" i="1"/>
  <c r="I47" i="1"/>
  <c r="H50" i="1"/>
  <c r="H47" i="1"/>
  <c r="H59" i="1"/>
  <c r="G94" i="1"/>
  <c r="G59" i="1"/>
  <c r="G47" i="1"/>
  <c r="F59" i="1"/>
  <c r="F47" i="1"/>
  <c r="E51" i="1"/>
  <c r="E47" i="1"/>
  <c r="E59" i="1"/>
  <c r="D58" i="1"/>
  <c r="D59" i="1"/>
  <c r="D47" i="1"/>
  <c r="J51" i="2"/>
  <c r="K42" i="11"/>
  <c r="K51" i="11"/>
  <c r="E43" i="11"/>
  <c r="K87" i="11"/>
  <c r="K57" i="11"/>
  <c r="K54" i="11"/>
  <c r="L42" i="11"/>
  <c r="D52" i="11"/>
  <c r="K55" i="11"/>
  <c r="K46" i="11"/>
  <c r="Q57" i="11"/>
  <c r="M53" i="11"/>
  <c r="K52" i="11"/>
  <c r="K56" i="11"/>
  <c r="N47" i="11"/>
  <c r="P42" i="11"/>
  <c r="K47" i="11"/>
  <c r="K49" i="11"/>
  <c r="O87" i="11"/>
  <c r="K43" i="11"/>
  <c r="K45" i="11"/>
  <c r="G45" i="11"/>
  <c r="K48" i="11"/>
  <c r="K41" i="11"/>
  <c r="C87" i="11"/>
  <c r="K61" i="1"/>
  <c r="K52" i="1"/>
  <c r="G42" i="11"/>
  <c r="O53" i="11"/>
  <c r="P45" i="11"/>
  <c r="P55" i="1"/>
  <c r="Q51" i="11"/>
  <c r="O45" i="11"/>
  <c r="G47" i="11"/>
  <c r="O54" i="11"/>
  <c r="P41" i="11"/>
  <c r="P52" i="1"/>
  <c r="G56" i="11"/>
  <c r="O43" i="11"/>
  <c r="P47" i="11"/>
  <c r="P61" i="1"/>
  <c r="O57" i="11"/>
  <c r="O44" i="11"/>
  <c r="P50" i="1"/>
  <c r="O52" i="11"/>
  <c r="O46" i="11"/>
  <c r="P51" i="1"/>
  <c r="Q56" i="11"/>
  <c r="N41" i="7"/>
  <c r="O49" i="11"/>
  <c r="P62" i="1"/>
  <c r="N51" i="7"/>
  <c r="N56" i="7"/>
  <c r="O56" i="7"/>
  <c r="Q47" i="7"/>
  <c r="M59" i="7"/>
  <c r="O59" i="7"/>
  <c r="Q52" i="7"/>
  <c r="Q42" i="7"/>
  <c r="N42" i="7"/>
  <c r="Q45" i="7"/>
  <c r="N47" i="7"/>
  <c r="Q56" i="7"/>
  <c r="C59" i="7"/>
  <c r="I45" i="7"/>
  <c r="I52" i="7"/>
  <c r="O51" i="7"/>
  <c r="K47" i="7"/>
  <c r="L42" i="7"/>
  <c r="L51" i="7"/>
  <c r="D45" i="7"/>
  <c r="I59" i="7"/>
  <c r="J53" i="2"/>
  <c r="M48" i="7"/>
  <c r="E45" i="7"/>
  <c r="M56" i="7"/>
  <c r="J48" i="7"/>
  <c r="M54" i="7"/>
  <c r="J47" i="2"/>
  <c r="D42" i="11"/>
  <c r="L52" i="11"/>
  <c r="M87" i="7"/>
  <c r="D56" i="11"/>
  <c r="L87" i="11"/>
  <c r="L47" i="11"/>
  <c r="M42" i="7"/>
  <c r="M52" i="7"/>
  <c r="M45" i="7"/>
  <c r="M44" i="7"/>
  <c r="J56" i="7"/>
  <c r="D48" i="11"/>
  <c r="L54" i="11"/>
  <c r="L49" i="11"/>
  <c r="M53" i="7"/>
  <c r="M51" i="7"/>
  <c r="G51" i="7"/>
  <c r="J54" i="7"/>
  <c r="D54" i="11"/>
  <c r="L46" i="11"/>
  <c r="L41" i="11"/>
  <c r="O55" i="7"/>
  <c r="K60" i="1"/>
  <c r="K50" i="1"/>
  <c r="K58" i="1"/>
  <c r="K49" i="1"/>
  <c r="K57" i="1"/>
  <c r="K48" i="1"/>
  <c r="K51" i="1"/>
  <c r="K59" i="1"/>
  <c r="J52" i="1"/>
  <c r="K55" i="1"/>
  <c r="K47" i="1"/>
  <c r="K63" i="1"/>
  <c r="K54" i="1"/>
  <c r="K94" i="1"/>
  <c r="K62" i="1"/>
  <c r="N53" i="11"/>
  <c r="E55" i="11"/>
  <c r="L45" i="11"/>
  <c r="D57" i="11"/>
  <c r="Q42" i="11"/>
  <c r="Q53" i="11"/>
  <c r="N41" i="11"/>
  <c r="N57" i="11"/>
  <c r="M42" i="11"/>
  <c r="N42" i="11"/>
  <c r="N56" i="11"/>
  <c r="E56" i="11"/>
  <c r="N45" i="11"/>
  <c r="Q52" i="11"/>
  <c r="C57" i="11"/>
  <c r="N44" i="11"/>
  <c r="Q87" i="11"/>
  <c r="M44" i="11"/>
  <c r="N51" i="11"/>
  <c r="N55" i="11"/>
  <c r="J51" i="11"/>
  <c r="Q43" i="11"/>
  <c r="Q48" i="11"/>
  <c r="F44" i="11"/>
  <c r="E47" i="11"/>
  <c r="M51" i="11"/>
  <c r="N49" i="11"/>
  <c r="M87" i="11"/>
  <c r="O42" i="11"/>
  <c r="P56" i="11"/>
  <c r="Q44" i="11"/>
  <c r="Q49" i="11"/>
  <c r="N43" i="11"/>
  <c r="H43" i="11"/>
  <c r="N87" i="11"/>
  <c r="Q55" i="11"/>
  <c r="Q41" i="11"/>
  <c r="Q45" i="11"/>
  <c r="C51" i="11"/>
  <c r="M49" i="11"/>
  <c r="N52" i="11"/>
  <c r="F47" i="11"/>
  <c r="N46" i="11"/>
  <c r="G52" i="11"/>
  <c r="Q46" i="11"/>
  <c r="Q54" i="11"/>
  <c r="E48" i="7"/>
  <c r="E56" i="7"/>
  <c r="E49" i="7"/>
  <c r="K48" i="7"/>
  <c r="N48" i="7"/>
  <c r="N59" i="7"/>
  <c r="O41" i="7"/>
  <c r="E87" i="7"/>
  <c r="E46" i="7"/>
  <c r="E59" i="7"/>
  <c r="N43" i="7"/>
  <c r="N52" i="7"/>
  <c r="P55" i="7"/>
  <c r="P42" i="7"/>
  <c r="E51" i="7"/>
  <c r="E42" i="7"/>
  <c r="E52" i="7"/>
  <c r="C46" i="7"/>
  <c r="N44" i="7"/>
  <c r="N53" i="7"/>
  <c r="P56" i="7"/>
  <c r="E47" i="7"/>
  <c r="E54" i="7"/>
  <c r="F52" i="7"/>
  <c r="N45" i="7"/>
  <c r="N54" i="7"/>
  <c r="O48" i="7"/>
  <c r="P49" i="7"/>
  <c r="P53" i="7"/>
  <c r="E43" i="7"/>
  <c r="F45" i="7"/>
  <c r="E44" i="7"/>
  <c r="N46" i="7"/>
  <c r="N55" i="7"/>
  <c r="O49" i="7"/>
  <c r="L51" i="2"/>
  <c r="L45" i="2"/>
  <c r="F56" i="7"/>
  <c r="F51" i="7"/>
  <c r="F46" i="7"/>
  <c r="E58" i="1"/>
  <c r="E49" i="1"/>
  <c r="M55" i="1"/>
  <c r="F87" i="11"/>
  <c r="F43" i="11"/>
  <c r="C46" i="11"/>
  <c r="C48" i="11"/>
  <c r="E94" i="1"/>
  <c r="D223" i="10"/>
  <c r="F55" i="7"/>
  <c r="F49" i="7"/>
  <c r="E57" i="1"/>
  <c r="E48" i="1"/>
  <c r="H45" i="7"/>
  <c r="M63" i="1"/>
  <c r="M54" i="1"/>
  <c r="M47" i="1"/>
  <c r="G520" i="16"/>
  <c r="F57" i="11"/>
  <c r="F56" i="11"/>
  <c r="C42" i="11"/>
  <c r="C44" i="11"/>
  <c r="Q49" i="1"/>
  <c r="F44" i="7"/>
  <c r="F47" i="7"/>
  <c r="E55" i="1"/>
  <c r="C49" i="7"/>
  <c r="M62" i="1"/>
  <c r="M53" i="1"/>
  <c r="G536" i="16"/>
  <c r="F49" i="11"/>
  <c r="F46" i="11"/>
  <c r="C55" i="11"/>
  <c r="C49" i="11"/>
  <c r="F43" i="7"/>
  <c r="F42" i="7"/>
  <c r="F87" i="7"/>
  <c r="E54" i="1"/>
  <c r="M61" i="1"/>
  <c r="M52" i="1"/>
  <c r="M94" i="1"/>
  <c r="F45" i="11"/>
  <c r="F42" i="11"/>
  <c r="C52" i="11"/>
  <c r="C45" i="11"/>
  <c r="O87" i="7"/>
  <c r="Q49" i="7"/>
  <c r="F59" i="7"/>
  <c r="E53" i="1"/>
  <c r="M60" i="1"/>
  <c r="M51" i="1"/>
  <c r="F54" i="11"/>
  <c r="F55" i="11"/>
  <c r="C47" i="11"/>
  <c r="C56" i="11"/>
  <c r="F48" i="7"/>
  <c r="E63" i="1"/>
  <c r="E52" i="1"/>
  <c r="M59" i="1"/>
  <c r="M50" i="1"/>
  <c r="F51" i="11"/>
  <c r="F48" i="11"/>
  <c r="C43" i="11"/>
  <c r="C54" i="11"/>
  <c r="E60" i="1"/>
  <c r="E62" i="1"/>
  <c r="M58" i="1"/>
  <c r="F52" i="11"/>
  <c r="G50" i="1"/>
  <c r="F54" i="1"/>
  <c r="F52" i="1"/>
  <c r="F51" i="1"/>
  <c r="G40" i="2"/>
  <c r="C44" i="2"/>
  <c r="I42" i="2"/>
  <c r="F85" i="2"/>
  <c r="E46" i="2"/>
  <c r="D50" i="2"/>
  <c r="H42" i="2"/>
  <c r="G61" i="1"/>
  <c r="G58" i="1"/>
  <c r="G49" i="1"/>
  <c r="C50" i="1"/>
  <c r="C63" i="1"/>
  <c r="I48" i="1"/>
  <c r="C94" i="1"/>
  <c r="C62" i="1"/>
  <c r="C49" i="1"/>
  <c r="I58" i="1"/>
  <c r="I57" i="1"/>
  <c r="I49" i="1"/>
  <c r="D61" i="1"/>
  <c r="H57" i="1"/>
  <c r="G60" i="1"/>
  <c r="D60" i="1"/>
  <c r="G54" i="1"/>
  <c r="H60" i="1"/>
  <c r="D62" i="1"/>
  <c r="H58" i="1"/>
  <c r="G53" i="1"/>
  <c r="D51" i="1"/>
  <c r="D53" i="1"/>
  <c r="H54" i="1"/>
  <c r="G57" i="1"/>
  <c r="G48" i="1"/>
  <c r="H55" i="1"/>
  <c r="D55" i="1"/>
  <c r="F48" i="1"/>
  <c r="G55" i="1"/>
  <c r="H62" i="1"/>
  <c r="H61" i="1"/>
  <c r="D63" i="1"/>
  <c r="D57" i="1"/>
  <c r="H48" i="1"/>
  <c r="D50" i="1"/>
  <c r="D52" i="1"/>
  <c r="G63" i="1"/>
  <c r="G52" i="1"/>
  <c r="D49" i="1"/>
  <c r="F61" i="1"/>
  <c r="D54" i="1"/>
  <c r="D48" i="1"/>
  <c r="G62" i="1"/>
  <c r="G51" i="1"/>
  <c r="F49" i="1"/>
  <c r="E40" i="2"/>
  <c r="C46" i="2"/>
  <c r="C47" i="2"/>
  <c r="I44" i="2"/>
  <c r="C49" i="2"/>
  <c r="C45" i="2"/>
  <c r="C50" i="2"/>
  <c r="C41" i="2"/>
  <c r="C55" i="2"/>
  <c r="C54" i="2"/>
  <c r="C40" i="2"/>
  <c r="G55" i="2"/>
  <c r="G45" i="2"/>
  <c r="F45" i="2"/>
  <c r="M39" i="2"/>
  <c r="E52" i="2"/>
  <c r="E47" i="2"/>
  <c r="G44" i="2"/>
  <c r="E42" i="2"/>
  <c r="E41" i="2"/>
  <c r="D41" i="2"/>
  <c r="L85" i="2"/>
  <c r="D85" i="2"/>
  <c r="L55" i="2"/>
  <c r="K49" i="2"/>
  <c r="D47" i="2"/>
  <c r="L43" i="2"/>
  <c r="D53" i="2"/>
  <c r="J49" i="2"/>
  <c r="D45" i="2"/>
  <c r="D43" i="2"/>
  <c r="M40" i="2"/>
  <c r="L53" i="2"/>
  <c r="D55" i="2"/>
  <c r="L50" i="2"/>
  <c r="L46" i="2"/>
  <c r="L42" i="2"/>
  <c r="L52" i="2"/>
  <c r="J50" i="2"/>
  <c r="J46" i="2"/>
  <c r="L44" i="2"/>
  <c r="O39" i="2"/>
  <c r="L49" i="2"/>
  <c r="M52" i="2"/>
  <c r="J39" i="2"/>
  <c r="L54" i="2"/>
  <c r="L47" i="2"/>
  <c r="D46" i="2"/>
  <c r="J44" i="2"/>
  <c r="D42" i="2"/>
  <c r="D40" i="2"/>
  <c r="D44" i="2"/>
  <c r="D49" i="2"/>
  <c r="L40" i="2"/>
  <c r="L39" i="2"/>
  <c r="D54" i="2"/>
  <c r="D52" i="2"/>
  <c r="K47" i="2"/>
  <c r="J57" i="1"/>
  <c r="C61" i="1"/>
  <c r="J59" i="1"/>
  <c r="H63" i="1"/>
  <c r="J49" i="1"/>
  <c r="F57" i="1"/>
  <c r="C60" i="1"/>
  <c r="F50" i="1"/>
  <c r="H52" i="1"/>
  <c r="I54" i="1"/>
  <c r="J55" i="1"/>
  <c r="H49" i="1"/>
  <c r="N60" i="1"/>
  <c r="H94" i="1"/>
  <c r="P47" i="1"/>
  <c r="P49" i="1"/>
  <c r="P94" i="1"/>
  <c r="J94" i="1"/>
  <c r="C48" i="1"/>
  <c r="J61" i="1"/>
  <c r="J53" i="1"/>
  <c r="J51" i="1"/>
  <c r="J48" i="1"/>
  <c r="C57" i="1"/>
  <c r="J63" i="1"/>
  <c r="F53" i="1"/>
  <c r="J58" i="1"/>
  <c r="C53" i="1"/>
  <c r="I63" i="1"/>
  <c r="I52" i="1"/>
  <c r="I60" i="1"/>
  <c r="J47" i="1"/>
  <c r="P60" i="1"/>
  <c r="P54" i="1"/>
  <c r="J60" i="1"/>
  <c r="I53" i="1"/>
  <c r="C55" i="1"/>
  <c r="H51" i="1"/>
  <c r="F55" i="1"/>
  <c r="J62" i="1"/>
  <c r="C52" i="1"/>
  <c r="I62" i="1"/>
  <c r="I51" i="1"/>
  <c r="P59" i="1"/>
  <c r="P63" i="1"/>
  <c r="J54" i="1"/>
  <c r="I55" i="1"/>
  <c r="C54" i="1"/>
  <c r="I94" i="1"/>
  <c r="H53" i="1"/>
  <c r="F58" i="1"/>
  <c r="C51" i="1"/>
  <c r="I61" i="1"/>
  <c r="I50" i="1"/>
  <c r="P58" i="1"/>
  <c r="I45" i="2"/>
  <c r="N49" i="2"/>
  <c r="N46" i="2"/>
  <c r="F54" i="2"/>
  <c r="H47" i="2"/>
  <c r="I46" i="2"/>
  <c r="G43" i="2"/>
  <c r="N55" i="2"/>
  <c r="N41" i="2"/>
  <c r="E85" i="2"/>
  <c r="I54" i="2"/>
  <c r="I43" i="2"/>
  <c r="N43" i="2"/>
  <c r="I52" i="2"/>
  <c r="E49" i="2"/>
  <c r="G47" i="2"/>
  <c r="E43" i="2"/>
  <c r="N53" i="2"/>
  <c r="N40" i="2"/>
  <c r="N85" i="2"/>
  <c r="I53" i="2"/>
  <c r="N44" i="2"/>
  <c r="I47" i="2"/>
  <c r="I55" i="2"/>
  <c r="G52" i="2"/>
  <c r="F47" i="2"/>
  <c r="N52" i="2"/>
  <c r="Q57" i="1"/>
  <c r="Q63" i="1"/>
  <c r="Q61" i="1"/>
  <c r="Q55" i="1"/>
  <c r="Q51" i="1"/>
  <c r="H50" i="2"/>
  <c r="K45" i="2"/>
  <c r="G85" i="2"/>
  <c r="J52" i="2"/>
  <c r="G50" i="2"/>
  <c r="G49" i="2"/>
  <c r="K46" i="2"/>
  <c r="J45" i="2"/>
  <c r="M41" i="2"/>
  <c r="K41" i="2"/>
  <c r="K39" i="2"/>
  <c r="K55" i="2"/>
  <c r="J54" i="2"/>
  <c r="M50" i="2"/>
  <c r="G46" i="2"/>
  <c r="M43" i="2"/>
  <c r="J41" i="2"/>
  <c r="K40" i="2"/>
  <c r="K85" i="2"/>
  <c r="K54" i="2"/>
  <c r="M42" i="2"/>
  <c r="J55" i="2"/>
  <c r="G53" i="2"/>
  <c r="M49" i="2"/>
  <c r="M47" i="2"/>
  <c r="J42" i="2"/>
  <c r="H41" i="2"/>
  <c r="J40" i="2"/>
  <c r="J85" i="2"/>
  <c r="M85" i="2"/>
  <c r="G54" i="2"/>
  <c r="M51" i="2"/>
  <c r="K50" i="2"/>
  <c r="G42" i="2"/>
  <c r="G41" i="2"/>
  <c r="D42" i="7"/>
  <c r="D47" i="7"/>
  <c r="D44" i="7"/>
  <c r="Q43" i="7"/>
  <c r="Q55" i="7"/>
  <c r="H42" i="7"/>
  <c r="D43" i="7"/>
  <c r="I43" i="7"/>
  <c r="I46" i="7"/>
  <c r="J41" i="7"/>
  <c r="D52" i="7"/>
  <c r="I56" i="7"/>
  <c r="O53" i="7"/>
  <c r="Q51" i="7"/>
  <c r="Q46" i="7"/>
  <c r="D87" i="7"/>
  <c r="J53" i="7"/>
  <c r="J51" i="7"/>
  <c r="D51" i="7"/>
  <c r="C51" i="7"/>
  <c r="C87" i="7"/>
  <c r="D59" i="7"/>
  <c r="J44" i="7"/>
  <c r="Q53" i="7"/>
  <c r="Q59" i="7"/>
  <c r="H47" i="7"/>
  <c r="J47" i="7"/>
  <c r="C48" i="7"/>
  <c r="I54" i="7"/>
  <c r="D56" i="7"/>
  <c r="I44" i="7"/>
  <c r="Q44" i="7"/>
  <c r="I47" i="7"/>
  <c r="J46" i="7"/>
  <c r="J43" i="7"/>
  <c r="C56" i="7"/>
  <c r="J87" i="7"/>
  <c r="H49" i="7"/>
  <c r="O43" i="7"/>
  <c r="Q41" i="7"/>
  <c r="Q54" i="7"/>
  <c r="G527" i="16"/>
  <c r="G521" i="16"/>
  <c r="G525" i="16"/>
  <c r="G524" i="16"/>
  <c r="G523" i="16"/>
  <c r="G533" i="16"/>
  <c r="C537" i="16"/>
  <c r="F537" i="16" s="1"/>
  <c r="G532" i="16"/>
  <c r="G531" i="16"/>
  <c r="G529" i="16"/>
  <c r="G534" i="16"/>
  <c r="G528" i="16"/>
  <c r="G522" i="16"/>
  <c r="G530" i="16"/>
  <c r="G535" i="16"/>
  <c r="G526" i="16"/>
  <c r="R59" i="11"/>
  <c r="R65" i="1"/>
  <c r="K54" i="7"/>
  <c r="G55" i="7"/>
  <c r="K44" i="7"/>
  <c r="K87" i="7"/>
  <c r="C55" i="7"/>
  <c r="G56" i="7"/>
  <c r="H48" i="7"/>
  <c r="H52" i="7"/>
  <c r="H43" i="7"/>
  <c r="H59" i="7"/>
  <c r="C43" i="7"/>
  <c r="C54" i="7"/>
  <c r="L52" i="7"/>
  <c r="L87" i="7"/>
  <c r="H55" i="7"/>
  <c r="K52" i="7"/>
  <c r="K45" i="7"/>
  <c r="K55" i="7"/>
  <c r="K42" i="7"/>
  <c r="G47" i="7"/>
  <c r="L46" i="7"/>
  <c r="H87" i="7"/>
  <c r="D48" i="7"/>
  <c r="I55" i="7"/>
  <c r="C52" i="7"/>
  <c r="K43" i="7"/>
  <c r="I48" i="7"/>
  <c r="L59" i="7"/>
  <c r="I51" i="7"/>
  <c r="J49" i="7"/>
  <c r="J55" i="7"/>
  <c r="M43" i="11"/>
  <c r="M52" i="11"/>
  <c r="M54" i="2"/>
  <c r="E54" i="2"/>
  <c r="H53" i="2"/>
  <c r="K52" i="2"/>
  <c r="C52" i="2"/>
  <c r="I50" i="2"/>
  <c r="M45" i="2"/>
  <c r="E45" i="2"/>
  <c r="H44" i="2"/>
  <c r="K43" i="2"/>
  <c r="C43" i="2"/>
  <c r="F42" i="2"/>
  <c r="I41" i="2"/>
  <c r="N51" i="2"/>
  <c r="N42" i="2"/>
  <c r="G48" i="11"/>
  <c r="G43" i="11"/>
  <c r="E52" i="11"/>
  <c r="E57" i="11"/>
  <c r="D44" i="11"/>
  <c r="J87" i="11"/>
  <c r="J48" i="11"/>
  <c r="J42" i="11"/>
  <c r="I87" i="11"/>
  <c r="H48" i="11"/>
  <c r="H54" i="11"/>
  <c r="L51" i="11"/>
  <c r="L53" i="11"/>
  <c r="N61" i="1"/>
  <c r="F60" i="1"/>
  <c r="N54" i="1"/>
  <c r="F94" i="1"/>
  <c r="O47" i="7"/>
  <c r="O52" i="7"/>
  <c r="O51" i="11"/>
  <c r="O55" i="11"/>
  <c r="O54" i="1"/>
  <c r="O63" i="1"/>
  <c r="P43" i="7"/>
  <c r="P48" i="11"/>
  <c r="P57" i="11"/>
  <c r="P52" i="11"/>
  <c r="Q50" i="1"/>
  <c r="Q52" i="1"/>
  <c r="G46" i="7"/>
  <c r="K46" i="7"/>
  <c r="K49" i="7"/>
  <c r="L45" i="7"/>
  <c r="C42" i="7"/>
  <c r="H54" i="7"/>
  <c r="H51" i="7"/>
  <c r="L49" i="7"/>
  <c r="L41" i="7"/>
  <c r="D46" i="7"/>
  <c r="C47" i="7"/>
  <c r="D55" i="7"/>
  <c r="G87" i="7"/>
  <c r="L53" i="7"/>
  <c r="L48" i="7"/>
  <c r="L43" i="7"/>
  <c r="L56" i="7"/>
  <c r="K53" i="7"/>
  <c r="G44" i="7"/>
  <c r="G43" i="7"/>
  <c r="C45" i="7"/>
  <c r="L47" i="7"/>
  <c r="G54" i="7"/>
  <c r="G42" i="7"/>
  <c r="L55" i="7"/>
  <c r="K59" i="7"/>
  <c r="G52" i="7"/>
  <c r="H46" i="7"/>
  <c r="D49" i="7"/>
  <c r="I87" i="7"/>
  <c r="G59" i="7"/>
  <c r="K51" i="7"/>
  <c r="K56" i="7"/>
  <c r="I42" i="7"/>
  <c r="G45" i="7"/>
  <c r="G48" i="7"/>
  <c r="M45" i="11"/>
  <c r="M54" i="11"/>
  <c r="H55" i="2"/>
  <c r="F53" i="2"/>
  <c r="H46" i="2"/>
  <c r="F44" i="2"/>
  <c r="G55" i="11"/>
  <c r="E87" i="11"/>
  <c r="E48" i="11"/>
  <c r="N49" i="1"/>
  <c r="N57" i="1"/>
  <c r="D94" i="1"/>
  <c r="P87" i="11"/>
  <c r="P47" i="7"/>
  <c r="P54" i="11"/>
  <c r="P51" i="11"/>
  <c r="P44" i="7"/>
  <c r="Q47" i="1"/>
  <c r="Q58" i="1"/>
  <c r="M46" i="11"/>
  <c r="M55" i="11"/>
  <c r="M53" i="2"/>
  <c r="E53" i="2"/>
  <c r="H52" i="2"/>
  <c r="K51" i="2"/>
  <c r="F50" i="2"/>
  <c r="I49" i="2"/>
  <c r="M44" i="2"/>
  <c r="E44" i="2"/>
  <c r="H43" i="2"/>
  <c r="K42" i="2"/>
  <c r="C42" i="2"/>
  <c r="F41" i="2"/>
  <c r="I40" i="2"/>
  <c r="N39" i="2"/>
  <c r="N47" i="2"/>
  <c r="G87" i="11"/>
  <c r="G54" i="11"/>
  <c r="E54" i="11"/>
  <c r="E44" i="11"/>
  <c r="D46" i="11"/>
  <c r="D47" i="11"/>
  <c r="J43" i="11"/>
  <c r="J55" i="11"/>
  <c r="H45" i="11"/>
  <c r="H52" i="11"/>
  <c r="L55" i="11"/>
  <c r="L43" i="11"/>
  <c r="J71" i="14"/>
  <c r="N58" i="1"/>
  <c r="N94" i="1"/>
  <c r="I85" i="2"/>
  <c r="O45" i="7"/>
  <c r="O42" i="7"/>
  <c r="O54" i="7"/>
  <c r="O47" i="11"/>
  <c r="O41" i="11"/>
  <c r="O49" i="1"/>
  <c r="O48" i="1"/>
  <c r="O56" i="11"/>
  <c r="P48" i="7"/>
  <c r="P52" i="7"/>
  <c r="P49" i="11"/>
  <c r="P46" i="7"/>
  <c r="P59" i="7"/>
  <c r="Q62" i="1"/>
  <c r="Q48" i="1"/>
  <c r="M47" i="11"/>
  <c r="M56" i="11"/>
  <c r="F55" i="2"/>
  <c r="H49" i="2"/>
  <c r="F46" i="2"/>
  <c r="H40" i="2"/>
  <c r="G44" i="11"/>
  <c r="G51" i="11"/>
  <c r="E51" i="11"/>
  <c r="E49" i="11"/>
  <c r="N55" i="1"/>
  <c r="N47" i="1"/>
  <c r="N53" i="1"/>
  <c r="H85" i="2"/>
  <c r="O71" i="14"/>
  <c r="P43" i="11"/>
  <c r="P55" i="11"/>
  <c r="O94" i="1"/>
  <c r="M48" i="11"/>
  <c r="M57" i="11"/>
  <c r="M55" i="2"/>
  <c r="E55" i="2"/>
  <c r="H54" i="2"/>
  <c r="K53" i="2"/>
  <c r="C53" i="2"/>
  <c r="F52" i="2"/>
  <c r="H45" i="2"/>
  <c r="F43" i="2"/>
  <c r="N54" i="2"/>
  <c r="G57" i="11"/>
  <c r="G46" i="11"/>
  <c r="E46" i="11"/>
  <c r="E45" i="11"/>
  <c r="D55" i="11"/>
  <c r="J49" i="11"/>
  <c r="J53" i="11"/>
  <c r="H46" i="11"/>
  <c r="L44" i="11"/>
  <c r="N50" i="1"/>
  <c r="N48" i="1"/>
  <c r="N52" i="1"/>
  <c r="O46" i="7"/>
  <c r="O48" i="11"/>
  <c r="O50" i="1"/>
  <c r="O85" i="2"/>
  <c r="P51" i="7"/>
  <c r="P53" i="11"/>
  <c r="P46" i="11"/>
  <c r="P41" i="7"/>
  <c r="Q54" i="1"/>
  <c r="Q53" i="1"/>
  <c r="M41" i="11"/>
  <c r="F49" i="2"/>
  <c r="F40" i="2"/>
  <c r="G49" i="11"/>
  <c r="E42" i="11"/>
  <c r="J45" i="11"/>
  <c r="N59" i="1"/>
  <c r="N63" i="1"/>
  <c r="P54" i="7"/>
  <c r="P44" i="11"/>
  <c r="Q94" i="1"/>
  <c r="I59" i="11" l="1"/>
  <c r="L65" i="1"/>
  <c r="P57" i="2"/>
  <c r="C57" i="2"/>
  <c r="K59" i="11"/>
  <c r="T57" i="2"/>
  <c r="Q59" i="11"/>
  <c r="H529" i="16"/>
  <c r="I529" i="16" s="1"/>
  <c r="J529" i="16" s="1"/>
  <c r="H521" i="16"/>
  <c r="I521" i="16" s="1"/>
  <c r="J521" i="16" s="1"/>
  <c r="H534" i="16"/>
  <c r="I534" i="16" s="1"/>
  <c r="J534" i="16" s="1"/>
  <c r="H531" i="16"/>
  <c r="H527" i="16"/>
  <c r="I527" i="16" s="1"/>
  <c r="H525" i="16"/>
  <c r="I525" i="16" s="1"/>
  <c r="H526" i="16"/>
  <c r="I526" i="16" s="1"/>
  <c r="J526" i="16" s="1"/>
  <c r="H532" i="16"/>
  <c r="I532" i="16" s="1"/>
  <c r="H530" i="16"/>
  <c r="I530" i="16" s="1"/>
  <c r="H533" i="16"/>
  <c r="I533" i="16" s="1"/>
  <c r="H522" i="16"/>
  <c r="I522" i="16" s="1"/>
  <c r="H523" i="16"/>
  <c r="I523" i="16" s="1"/>
  <c r="J523" i="16" s="1"/>
  <c r="H535" i="16"/>
  <c r="I535" i="16" s="1"/>
  <c r="J535" i="16" s="1"/>
  <c r="H528" i="16"/>
  <c r="I528" i="16" s="1"/>
  <c r="J528" i="16" s="1"/>
  <c r="H524" i="16"/>
  <c r="I524" i="16" s="1"/>
  <c r="N59" i="11"/>
  <c r="K65" i="1"/>
  <c r="E65" i="1"/>
  <c r="M65" i="1"/>
  <c r="H520" i="16"/>
  <c r="I520" i="16" s="1"/>
  <c r="H59" i="11"/>
  <c r="L59" i="11"/>
  <c r="C59" i="11"/>
  <c r="S57" i="2"/>
  <c r="F59" i="11"/>
  <c r="H536" i="16"/>
  <c r="I536" i="16" s="1"/>
  <c r="M59" i="11"/>
  <c r="P59" i="11"/>
  <c r="H65" i="1"/>
  <c r="I65" i="1"/>
  <c r="G65" i="1"/>
  <c r="D65" i="1"/>
  <c r="L57" i="2"/>
  <c r="D57" i="2"/>
  <c r="J65" i="1"/>
  <c r="C65" i="1"/>
  <c r="O65" i="1"/>
  <c r="P65" i="1"/>
  <c r="O57" i="2"/>
  <c r="K57" i="2"/>
  <c r="M57" i="2"/>
  <c r="F57" i="2"/>
  <c r="J57" i="2"/>
  <c r="H57" i="2"/>
  <c r="G57" i="2"/>
  <c r="Q57" i="2"/>
  <c r="G537" i="16"/>
  <c r="O59" i="11"/>
  <c r="E57" i="2"/>
  <c r="J59" i="11"/>
  <c r="I57" i="2"/>
  <c r="N57" i="2"/>
  <c r="N65" i="1"/>
  <c r="D59" i="11"/>
  <c r="E59" i="11"/>
  <c r="F65" i="1"/>
  <c r="Q65" i="1"/>
  <c r="G59" i="11"/>
  <c r="J527" i="16" l="1"/>
  <c r="J532" i="16"/>
  <c r="J525" i="16"/>
  <c r="J536" i="16"/>
  <c r="J533" i="16"/>
  <c r="J520" i="16"/>
  <c r="I531" i="16"/>
  <c r="J531" i="16" s="1"/>
  <c r="J524" i="16"/>
  <c r="J522" i="16"/>
  <c r="J530" i="16"/>
  <c r="H537" i="16"/>
  <c r="I537" i="16" s="1"/>
  <c r="J537" i="16" s="1"/>
</calcChain>
</file>

<file path=xl/sharedStrings.xml><?xml version="1.0" encoding="utf-8"?>
<sst xmlns="http://schemas.openxmlformats.org/spreadsheetml/2006/main" count="2306" uniqueCount="848">
  <si>
    <t>Cuadro 1</t>
  </si>
  <si>
    <t>INVERSIÓN PÚBLICA EFECTIVA TOTAL (1)</t>
  </si>
  <si>
    <t>REGIÓN</t>
  </si>
  <si>
    <t>Arica y Parinacota</t>
  </si>
  <si>
    <t>-</t>
  </si>
  <si>
    <t>Tarapacá</t>
  </si>
  <si>
    <t>Antofagasta</t>
  </si>
  <si>
    <t>Atacama</t>
  </si>
  <si>
    <t>Coquimbo</t>
  </si>
  <si>
    <t>Valparaíso</t>
  </si>
  <si>
    <t xml:space="preserve">RM Santiago </t>
  </si>
  <si>
    <t>O'Higgins</t>
  </si>
  <si>
    <t>Maule</t>
  </si>
  <si>
    <t>Biobío</t>
  </si>
  <si>
    <t>Araucanía</t>
  </si>
  <si>
    <t>Los Ríos</t>
  </si>
  <si>
    <t>Los Lagos</t>
  </si>
  <si>
    <t>Aisén</t>
  </si>
  <si>
    <t>Magallanes</t>
  </si>
  <si>
    <t>No Regionalizado</t>
  </si>
  <si>
    <t>PAÍS</t>
  </si>
  <si>
    <t xml:space="preserve">(1) : Incluye : </t>
  </si>
  <si>
    <t xml:space="preserve">   Prog. de Mejoramiento de Barrios y Lotes con Servicios, y Prog. de Mejoramiento Urbano y Equipamiento Comunal ).</t>
  </si>
  <si>
    <t xml:space="preserve"> - Convenios de Programación del MOP, MINVU y MINSAL.</t>
  </si>
  <si>
    <t xml:space="preserve"> - IRAL FOSIS</t>
  </si>
  <si>
    <t xml:space="preserve"> - MUNICIPALIDADES</t>
  </si>
  <si>
    <t>Notas : - El total País incluye lo No Regionalizado.</t>
  </si>
  <si>
    <t>Cuadro 2</t>
  </si>
  <si>
    <t xml:space="preserve">INVERSIÓN PÚBLICA EFECTIVA TOTAL </t>
  </si>
  <si>
    <t>(estructura porcentual)</t>
  </si>
  <si>
    <t>Cuadro 3</t>
  </si>
  <si>
    <t xml:space="preserve">2001 </t>
  </si>
  <si>
    <t xml:space="preserve">2002 </t>
  </si>
  <si>
    <t>2003</t>
  </si>
  <si>
    <t>2004</t>
  </si>
  <si>
    <t>INVERSIÓN  PÚBLICA  EFECTIVA TOTAL  PER CÁPITA (1)</t>
  </si>
  <si>
    <t xml:space="preserve"> - El total País incluye lo No Regionalizado .</t>
  </si>
  <si>
    <t>Cuadro 4</t>
  </si>
  <si>
    <t>INVERSIÓN PÚBLICA EFECTIVA SECTORIAL TOTAL (1)</t>
  </si>
  <si>
    <t>2002</t>
  </si>
  <si>
    <t>Cuadro 5</t>
  </si>
  <si>
    <t xml:space="preserve">INVERSIÓN PÚBLICA EFECTIVA SECTORIAL TOTAL </t>
  </si>
  <si>
    <t>Cuadro 6</t>
  </si>
  <si>
    <t>INVERSIÓN PÚBLICA EFECTIVA SECTORIAL PER CÁPITA (1)</t>
  </si>
  <si>
    <t>Cuadro 7</t>
  </si>
  <si>
    <t xml:space="preserve">INVERSIÓN PÚBLICA EFECTIVA SECTORIAL (1)    </t>
  </si>
  <si>
    <t>MINISTERIO DE OBRAS PÚBLICAS</t>
  </si>
  <si>
    <t>RM Santiago</t>
  </si>
  <si>
    <t>(1) Excluye:</t>
  </si>
  <si>
    <t xml:space="preserve"> - ISAR</t>
  </si>
  <si>
    <t xml:space="preserve">INVERSIÓN PÚBLICA EFECTIVA </t>
  </si>
  <si>
    <t>Cuadro 8</t>
  </si>
  <si>
    <t>Cuadro 9</t>
  </si>
  <si>
    <t xml:space="preserve">EMPRESAS DE OBRAS SANITARIAS (1) </t>
  </si>
  <si>
    <t>A contar de diciembre de 2001 se traspasó el derecho de explotación de ESSAM (Región del Maule) a Aguas Nuevo Sur, siendo este el nuevo operador en la región.</t>
  </si>
  <si>
    <t xml:space="preserve">A contar de 2004 ESSAN S.A. (Región de Antofagasta) está siendo operada por privados, a contar de Marzo de 2004 EMSSAT (Región de Atacama) está siendo operada por privados y entre </t>
  </si>
  <si>
    <t>los meses de Agosto y Septiembre de 2004 ESSAT S. A. (Región de Tarapacá), ESSAR S.A. (Región de La Araucanía ) y ESMAG S.A. (Región de Magallanes) están siendo operadas por privados.</t>
  </si>
  <si>
    <t>las Empresas Sanitarias, en las cuales CORFO era el controlador.</t>
  </si>
  <si>
    <t>Cuadro 10</t>
  </si>
  <si>
    <t>MINISTERIO DE VIVIENDA Y URBANISMO</t>
  </si>
  <si>
    <t>RM Santiago (2)</t>
  </si>
  <si>
    <t>INVERSIÓN PÚBLICA EFECTIVA SECTORIAL (1)</t>
  </si>
  <si>
    <t>MINISTERIO  DE  SALUD</t>
  </si>
  <si>
    <t>2002 (2)</t>
  </si>
  <si>
    <t>2003 (2)</t>
  </si>
  <si>
    <t>2004 (2)</t>
  </si>
  <si>
    <t>2005 (3)</t>
  </si>
  <si>
    <t>2006 (3)</t>
  </si>
  <si>
    <t>2007 (3)</t>
  </si>
  <si>
    <t>2008 (3)</t>
  </si>
  <si>
    <t xml:space="preserve">Notas de la fuente (1) : Desde el año 1990 hasta el año 2004 se consideró el subtítulo 31-50 al 31-53, Requisitos de Inversión para Funcionamiento. A partir del año 2005, </t>
  </si>
  <si>
    <t>por cambios en el clasificador presupuestario este subtítulo corresponde al 29 denominado "Adquisición de activos no financieros".</t>
  </si>
  <si>
    <t xml:space="preserve"> (2) Hasta el año 2003 incluye la inversión de Institutos (FONASA, CENABAST, ISP, Superintendencia de ISAPRES) y estudios y proyectos efectuados</t>
  </si>
  <si>
    <t xml:space="preserve">por la Subsecretaría de Salud. A partir del año 2004 no hay información de la inversión efectuada de las Instituciones Autónomas . </t>
  </si>
  <si>
    <t>MINISTERIO DE EDUCACIÓN</t>
  </si>
  <si>
    <t>Cuadro 14</t>
  </si>
  <si>
    <t xml:space="preserve">INVERSIÓN PÚBLICA EFECTIVA SECTORIAL </t>
  </si>
  <si>
    <t>2001 (1)</t>
  </si>
  <si>
    <t>Cuadro 15</t>
  </si>
  <si>
    <t>2004 (1)</t>
  </si>
  <si>
    <t>Cuadro 16</t>
  </si>
  <si>
    <t>TOTAL INVERSIÓN DE NIVEL REGIONAL (1)</t>
  </si>
  <si>
    <t>Aysén</t>
  </si>
  <si>
    <t>Elaborado en base a información entregada por cada institución.</t>
  </si>
  <si>
    <t xml:space="preserve">de Barrios y Lotes con Servicios e ISAR e IRAL Prog. de Mejoramiento Urbano y Equipamiento Comunal y Convenios de Programación MINVU, MOP y SALUD. </t>
  </si>
  <si>
    <t>(2): Desde el año 2005 debido a cambios de metodología en la contabilización de los programas de Mejoramiento de Barrios y Lotes con Servicios</t>
  </si>
  <si>
    <t/>
  </si>
  <si>
    <t>Cuadro 17</t>
  </si>
  <si>
    <t xml:space="preserve">TOTAL INVERSIÓN DE NIVEL REGIONAL PER CÁPITA </t>
  </si>
  <si>
    <t>Cuadro 18</t>
  </si>
  <si>
    <t>INVERSIÓN SECTORIAL DE ASIGNACIÓN REGIONAL ( ISAR ) (1)</t>
  </si>
  <si>
    <t xml:space="preserve">                                                                                                                                                                  </t>
  </si>
  <si>
    <t>ISAR Prog. Mejoramiento de Barrios y Lotes con Servicios y Prog. Mejoramiento Urbano y Equipamiento Comunal.</t>
  </si>
  <si>
    <t xml:space="preserve">(2) A partir del año 2003 (una parte significativa) y a partir del año 2005 en su totalidad la Inversión Sectorial de Asignación Regional (ISAR), se asimila al </t>
  </si>
  <si>
    <t>(1) Incluye ISAR Vialidad, Agua Potable Rural, y desde el  año 2001 Planeamiento.</t>
  </si>
  <si>
    <t>Cuadro 19</t>
  </si>
  <si>
    <t xml:space="preserve">(2) A partir del año 2002 la Inversión ISAR disminuye debido a que comprende Agua Potable Rural concentrado, programa  </t>
  </si>
  <si>
    <t>que está terminando, y además  gran parte se está ejecutando a través de provisiones FNDR.</t>
  </si>
  <si>
    <t>INVERSIÓN SECTORIAL DE ASIGNACIÓN REGIONAL ( ISAR-MOP ) (1)</t>
  </si>
  <si>
    <t>(3) A partir del año 2005 se aplica un nuevo clasificador  presupuestario y los fondos ISAR están refundidos en los fondos sectoriales.</t>
  </si>
  <si>
    <t>Cuadro 20</t>
  </si>
  <si>
    <t>2003 (1)</t>
  </si>
  <si>
    <t>Cuadro 21</t>
  </si>
  <si>
    <t>Ministerio del Interior como Provisión Inversión en Salud.</t>
  </si>
  <si>
    <t>Cuadro 22</t>
  </si>
  <si>
    <t>Fuente: Balances de Ejecución Presupuestaria del Fondo de Solidaridad Social (FOSIS)</t>
  </si>
  <si>
    <t xml:space="preserve">Nota: (1) Corresponde a saldos de compromisos de proyectos adjudicados con anterioridad al año 2000. Desde el año 2000 no se </t>
  </si>
  <si>
    <t>adjudicaron nuevos proyectos en esta modalidad siendo reemplazada por la modalidad de Inversión Regional de Asignación Local ( IRAL).</t>
  </si>
  <si>
    <t>Cuadro 23</t>
  </si>
  <si>
    <t>Notas de la fuente (1) : El incremento en los montos efectivos, el año 2003 tuvo como objetivo alcanzar el máximo nivel</t>
  </si>
  <si>
    <t xml:space="preserve">de ejecución presupuestaria, para disminuir el saldo final de caja, que en años anteriores fue considerablemente alto. </t>
  </si>
  <si>
    <t xml:space="preserve">(2): La baja ejecución ISAR del 2004 responde principalmente a la disminución del saldo inicial de caja que afectó a su presupuesto. </t>
  </si>
  <si>
    <t xml:space="preserve">(3): A contar del año 2005 el concepto de gasto de Inversión Sectorial de Asignación Regional (ISAR) no fue incorporado en el nuevo </t>
  </si>
  <si>
    <t>Cuadro 24</t>
  </si>
  <si>
    <t>INVERSIÓN SECTORIAL DE ASIGNACIÓN REGIONAL (ISAR)</t>
  </si>
  <si>
    <t>PROGRAMA DE MEJORAMIENTO DE BARRIOS Y LOTES CON SERVICIOS</t>
  </si>
  <si>
    <t xml:space="preserve"> (1) A partir del año 2005, se producen cambios  de metodología en la contabilización del Programa, ya que deja</t>
  </si>
  <si>
    <t>de ser ISAR quedando registrado a partir de este año como inversión Provisión FNDR - Programa Mejoramiento de Barrios.</t>
  </si>
  <si>
    <t>Cuadro 25</t>
  </si>
  <si>
    <t xml:space="preserve">INVERSIÓN REGIONAL DE ASIGNACIÓN LOCAL (IRAL) </t>
  </si>
  <si>
    <t xml:space="preserve">PROGRAMA DE MEJORAMIENTO URBANO Y EQUIPAMIENTO COMUNAL </t>
  </si>
  <si>
    <t>Fuente : Ministerio del Interior, Subsecretaría de Desarrollo Regional, División de Desarrollo Regional.</t>
  </si>
  <si>
    <t xml:space="preserve">Nota: (1) A partir del año 2005,se producen cambios  de metodología en la contabilización del Programa de Mejoramiento Urbano y Equipamiento </t>
  </si>
  <si>
    <t>Cuadro 26</t>
  </si>
  <si>
    <t xml:space="preserve">INVERSIÓN REGIONAL DE ASIGNACIÓN LOCAL (IRAL-FOSIS) (1) </t>
  </si>
  <si>
    <t>Cuadro 27</t>
  </si>
  <si>
    <t>Cuadro 28</t>
  </si>
  <si>
    <t>INVERSIÓN PÚBLICA EFECTIVA</t>
  </si>
  <si>
    <t>Cuadro 29</t>
  </si>
  <si>
    <t>Cuadro 30</t>
  </si>
  <si>
    <t>TOTAL INVERSIÓN CONVENIOS DE PROGRAMACIÓN (1)</t>
  </si>
  <si>
    <t>Cuadro 31</t>
  </si>
  <si>
    <t>INVERSIÓN CONVENIOS DE PROGRAMACIÓN ( MOP )</t>
  </si>
  <si>
    <t>Cuadro 32</t>
  </si>
  <si>
    <t>INVERSIÓN CONVENIOS DE PROGRAMACIÓN ( MINVU )</t>
  </si>
  <si>
    <t>Cuadro 33</t>
  </si>
  <si>
    <t>INVERSIÓN CONVENIOS DE PROGRAMACIÓN ( MINSAL )</t>
  </si>
  <si>
    <t>Cuadro 34</t>
  </si>
  <si>
    <t xml:space="preserve">INVERSIÓN PÚBLICA EFECTIVA DE MUNICIPALIDADES (1) </t>
  </si>
  <si>
    <t>Cuadro 35</t>
  </si>
  <si>
    <t>INVERSIÓN PÚBLICA EFECTIVA DE MUNICIPALIDADES PER CÁPITA</t>
  </si>
  <si>
    <t>REGION</t>
  </si>
  <si>
    <t>Fuente: INE</t>
  </si>
  <si>
    <t>Región</t>
  </si>
  <si>
    <t>MINISTERIO  DE  TRANSPORTES Y TELÉCOMUNICACIONES</t>
  </si>
  <si>
    <t>PRESIDENCIA DE LA REPÚBLICA</t>
  </si>
  <si>
    <t>CONGRESO NACIONAL</t>
  </si>
  <si>
    <t>PODER JUDICIAL</t>
  </si>
  <si>
    <t>CONTRALORÍA GENERAL DE LA REPÚBLICA</t>
  </si>
  <si>
    <t>MINISTERIO DE RELACIONES EXTERIORES</t>
  </si>
  <si>
    <t>MINISTERIO DE HACIENDA</t>
  </si>
  <si>
    <t>MINISTERIO DE DEFENSA NACIONAL</t>
  </si>
  <si>
    <t>MINISTERIO DE AGRICULTURA</t>
  </si>
  <si>
    <t>MINISTERIO DE BIENES NACIONALES</t>
  </si>
  <si>
    <t>MINISTERIO DEL TRABAJO Y PREVISIÓN SOCIAL</t>
  </si>
  <si>
    <t>MINISTERIO DE MINERÍA</t>
  </si>
  <si>
    <t>MINISTERIO SECRETARÍA GENERAL DE LA PRESIDENCIA DE LA REPÚBLICA</t>
  </si>
  <si>
    <t>MINISTERIO PÚBLICO</t>
  </si>
  <si>
    <t>MINISTERIO DE ENERGÍA</t>
  </si>
  <si>
    <t>MINISTERIO DEL MEDIO AMBIENTE</t>
  </si>
  <si>
    <t>Cuadro 11</t>
  </si>
  <si>
    <t>Cuadro 12</t>
  </si>
  <si>
    <t>Cuadro 13</t>
  </si>
  <si>
    <t>Cuadro 36</t>
  </si>
  <si>
    <t>Cuadro 37</t>
  </si>
  <si>
    <t>Cuadro 38</t>
  </si>
  <si>
    <t>Cuadro 39</t>
  </si>
  <si>
    <t>Cuadro 40</t>
  </si>
  <si>
    <t>Cuadro 41</t>
  </si>
  <si>
    <t>Cuadro 42</t>
  </si>
  <si>
    <t>Cuadro 43</t>
  </si>
  <si>
    <t>Cuadro 44</t>
  </si>
  <si>
    <t>Cuadro 45</t>
  </si>
  <si>
    <t>Cuadro 46</t>
  </si>
  <si>
    <t>Cuadro 47</t>
  </si>
  <si>
    <t>Cuadro 48</t>
  </si>
  <si>
    <t>Cuadro 49</t>
  </si>
  <si>
    <t>Cuadro 50</t>
  </si>
  <si>
    <t>Cuadro 51</t>
  </si>
  <si>
    <t>División de Evaluación Social de Inversiones</t>
  </si>
  <si>
    <t>&lt; Volver &gt;</t>
  </si>
  <si>
    <t>INVERSIÓN SECTORIAL DE ASIGNACIÓN REGIONAL, ISAR-FOSIS</t>
  </si>
  <si>
    <t xml:space="preserve">INVERSIÓN SECTORIAL DE ASIGNACIÓN REGIONAL,  ISAR-MINVU </t>
  </si>
  <si>
    <t>Ninguno de los años incluye  ISAR de los distintos servicios.</t>
  </si>
  <si>
    <t xml:space="preserve"> - A partir del año 2005 se aplica un nuevo clasificador presupuestario y los fondos ISAR están incorporados en las iniciativas de Inversión de fondos sectoriales.</t>
  </si>
  <si>
    <t>METRO</t>
  </si>
  <si>
    <t>Anexo 1</t>
  </si>
  <si>
    <t>Anexo 2</t>
  </si>
  <si>
    <t>ANEXOS EMPRESAS DEL ESTADO</t>
  </si>
  <si>
    <t>(1) Incluye ISAR MOP, ISAR MINVU, ISAR SALUD, ISAR FOSIS, ISAR Instituto Nacional de Deportes,</t>
  </si>
  <si>
    <t>(1) Elaboración propia a partir de información que incluye Convenios de Programación del MINVU, MOP y MINSAL</t>
  </si>
  <si>
    <t>Fuente : Elaboración propia a partir de información de CORFO, Sistema de Empresas- SEP y Dirección de Empresas CORFO.</t>
  </si>
  <si>
    <t>Anexo 3</t>
  </si>
  <si>
    <t>Anexo 4</t>
  </si>
  <si>
    <t>&lt;Volver&gt;</t>
  </si>
  <si>
    <t>2004 (2) (3)</t>
  </si>
  <si>
    <t>AÑO</t>
  </si>
  <si>
    <t>INDICE</t>
  </si>
  <si>
    <t>INVERSIÓN SECTORIAL DE ASIGNACIÓN REGIONAL</t>
  </si>
  <si>
    <t>TOTAL INVERSIÓN DE NIVEL REGIONAL (estructura porcentual)</t>
  </si>
  <si>
    <t>Cuadro 52</t>
  </si>
  <si>
    <t>pendientes del año anterior. Desde el año 2003 la línea ISAR fue transferida a los Gobiernos contratos Regionales.</t>
  </si>
  <si>
    <t>Clasificador de Ingresos y Gastos, estos proyectos fueron incluidos en transferencias de Capital al Ministerio del Interior, como Provisiones FNDR.</t>
  </si>
  <si>
    <t>ÍNDICE DE COSTO DE EDIFICACIÓN TIPO MEDIO (I.C.E).CÁMARA CHILENA DE LA CONSTRUCCIÓN</t>
  </si>
  <si>
    <t>Fuente : Ministerio de Hacienda, Dirección de Presupuestos.</t>
  </si>
  <si>
    <t>2011 (2)</t>
  </si>
  <si>
    <t>Fuente : FOSIS y Ministerio del Interior, Subsecretaría de Desarrollo Regional, División de Desarrollo Regional.</t>
  </si>
  <si>
    <t>Cuadro 53</t>
  </si>
  <si>
    <t>2005 (2)</t>
  </si>
  <si>
    <t>MINISTERIO DEL INTERIOR Y SEGURIDAD PÚBLICA (incluye FONDO SOCIAL)</t>
  </si>
  <si>
    <t>2001 (2)</t>
  </si>
  <si>
    <t>2011 (4)</t>
  </si>
  <si>
    <t>MUNICIPIOS</t>
  </si>
  <si>
    <t xml:space="preserve">INVERSIÓN PÚBLICA EFECTIVA DE MUNICIPALIDADES </t>
  </si>
  <si>
    <t>REGIÓN DEL MAULE</t>
  </si>
  <si>
    <t>REGIÓN DE O'HIGGINS</t>
  </si>
  <si>
    <t>REGIÓN DE ARICA Y PARINACOTA</t>
  </si>
  <si>
    <t>REGIÓN DE ANTOFAGASTA</t>
  </si>
  <si>
    <t>REGIÓN DE ATACAMA</t>
  </si>
  <si>
    <t>REGIÓN DE COQUIMBO</t>
  </si>
  <si>
    <t>REGIÓN DE VALPARAÍSO</t>
  </si>
  <si>
    <t>REGIÓN DEL BIOBÍO</t>
  </si>
  <si>
    <t>REGIÓN DE LA ARAUCANÍA</t>
  </si>
  <si>
    <t>REGIÓN DE LOS RÍOS</t>
  </si>
  <si>
    <t>REGIÓN DE LOS LAGOS</t>
  </si>
  <si>
    <t>REGIÓN DE AYSÉN</t>
  </si>
  <si>
    <t>REGIÓN DE MAGALLANES</t>
  </si>
  <si>
    <t>I N D I C E   I N V E R S I Ó N   R E G I O N A L</t>
  </si>
  <si>
    <t>REGIÓN DE TARAPACÁ</t>
  </si>
  <si>
    <t>REGIÓN METROPOLITANA DE SANTIAGO</t>
  </si>
  <si>
    <t>I N D I C E    I N V E R S I Ó N    M U N I C I P A L</t>
  </si>
  <si>
    <t xml:space="preserve"> - En todos los años el ítem 75 Carretera Austral se regionalizó en la región de Los Lagos y la región de Aysén del Gral. Carlos Ibañez del Campo.</t>
  </si>
  <si>
    <t xml:space="preserve">y el Programa de Mejoramiento Urbano y Equipamiento Comunal,que a partir del año 2005 pasa a ser Tranferencias de Capital a Municipalidades, </t>
  </si>
  <si>
    <t>(1) La baja del Gasto ISAR del año 2003 se explica porque sólo se cancelaron arrastres de ISAR</t>
  </si>
  <si>
    <t xml:space="preserve"> (1) A partir del año 2002 el presupuesto ISAR fue eliminado del Sector Salud, incorporándose desde el año 2002 y hasta el año 2005 íntegramente al Presupuesto del</t>
  </si>
  <si>
    <t>Comunal ya que deja de ser IRAL y pasa a ser Transferencias de Capital a Municipalidades.</t>
  </si>
  <si>
    <t>Fuente : Elaboración propia a partir de información del Ministerio de Hacienda, Dirección de Presupuestos.</t>
  </si>
  <si>
    <t>2013 (1)</t>
  </si>
  <si>
    <t xml:space="preserve"> (2) La serie no considera la inversión del Metro y sanitarias en todo el periodo. Los cuadros correspondientes se encuentran en anexos.</t>
  </si>
  <si>
    <t>Fuente:  Metro S.A. Gerencia Planificación y Control de Gestión</t>
  </si>
  <si>
    <t>(1) Desde el año 2001 las empresas ESSEL ( Región O'Higgins) y ESSBIO ( Región del Biobío) tienen una participación minoritaria del Estado.</t>
  </si>
  <si>
    <t>(2) A contar de febrero de 2003 el nuevo operador de  EMSSA ( Región de Aisén), es Aguas Patagonia de Aisén S.A.</t>
  </si>
  <si>
    <t>(3) A contar del año 2004 los derechos de explotación de las concesiones de ESSCO S. A. (Región de Coquimbo) pasan a ser operadas por privados. La empresa es Aguas del Valle S. A.</t>
  </si>
  <si>
    <t xml:space="preserve">(4) Según aclara la fuente desde el año 2005 no se dispone de información , por cuanto en el transcurso del año 2004 se completó el Proceso de Transferencia del Derecho de Explotación de </t>
  </si>
  <si>
    <t>2004 (3) (4)</t>
  </si>
  <si>
    <t>INVERSIÓN PÚBLICA EFECTIVA SECTORIAL</t>
  </si>
  <si>
    <t>General Lagos</t>
  </si>
  <si>
    <t>Camiña</t>
  </si>
  <si>
    <t>Iquique</t>
  </si>
  <si>
    <t>Ollague</t>
  </si>
  <si>
    <t>San Pedro de Atacama</t>
  </si>
  <si>
    <t>Taltal</t>
  </si>
  <si>
    <t>Alto del Carmen</t>
  </si>
  <si>
    <t>Caldera</t>
  </si>
  <si>
    <t>Copiapó</t>
  </si>
  <si>
    <t>Freirina</t>
  </si>
  <si>
    <t>Huasco</t>
  </si>
  <si>
    <t>Tierra Amarilla</t>
  </si>
  <si>
    <t>Vallenar</t>
  </si>
  <si>
    <t>Andacollo</t>
  </si>
  <si>
    <t>Canela</t>
  </si>
  <si>
    <t>Combarbalá</t>
  </si>
  <si>
    <t>Illapel</t>
  </si>
  <si>
    <t>La Higuera</t>
  </si>
  <si>
    <t>La Serena</t>
  </si>
  <si>
    <t>Los Vilos</t>
  </si>
  <si>
    <t>Monte Patria</t>
  </si>
  <si>
    <t>Ovalle</t>
  </si>
  <si>
    <t>Paihuano</t>
  </si>
  <si>
    <t>Punitaqui</t>
  </si>
  <si>
    <t>Río Hurtado</t>
  </si>
  <si>
    <t>Salamanca</t>
  </si>
  <si>
    <t>Vicuña</t>
  </si>
  <si>
    <t>Cabildo</t>
  </si>
  <si>
    <t>Cartagena</t>
  </si>
  <si>
    <t>Casablanca</t>
  </si>
  <si>
    <t>Catemu</t>
  </si>
  <si>
    <t>El Quisco</t>
  </si>
  <si>
    <t>El Tabo</t>
  </si>
  <si>
    <t>Hijuelas</t>
  </si>
  <si>
    <t>Isla de Pascua</t>
  </si>
  <si>
    <t>La Calera</t>
  </si>
  <si>
    <t>Limache</t>
  </si>
  <si>
    <t>Llayllay</t>
  </si>
  <si>
    <t>Los Andes</t>
  </si>
  <si>
    <t>Olmué</t>
  </si>
  <si>
    <t>Panquehue</t>
  </si>
  <si>
    <t>Petorca</t>
  </si>
  <si>
    <t>Putaendo</t>
  </si>
  <si>
    <t>Quilpué</t>
  </si>
  <si>
    <t>Quintero</t>
  </si>
  <si>
    <t>San Antonio</t>
  </si>
  <si>
    <t>San Esteban</t>
  </si>
  <si>
    <t>Santa María</t>
  </si>
  <si>
    <t>Santo Domingo</t>
  </si>
  <si>
    <t>Villa Alemana</t>
  </si>
  <si>
    <t>Viña del Mar</t>
  </si>
  <si>
    <t>Zapallar</t>
  </si>
  <si>
    <t>Buin</t>
  </si>
  <si>
    <t>Cerrillos</t>
  </si>
  <si>
    <t>Colina</t>
  </si>
  <si>
    <t>El Bosque</t>
  </si>
  <si>
    <t>Huechuraba</t>
  </si>
  <si>
    <t>La Cisterna</t>
  </si>
  <si>
    <t>La Florida</t>
  </si>
  <si>
    <t>La Pintana</t>
  </si>
  <si>
    <t>La Reina</t>
  </si>
  <si>
    <t>Las Condes</t>
  </si>
  <si>
    <t>Lo Barnechea</t>
  </si>
  <si>
    <t>Lo Espejo</t>
  </si>
  <si>
    <t>Lo Prado</t>
  </si>
  <si>
    <t>Macul</t>
  </si>
  <si>
    <t>Maipú</t>
  </si>
  <si>
    <t>María Pinto</t>
  </si>
  <si>
    <t>Melipilla</t>
  </si>
  <si>
    <t>Ñuñoa</t>
  </si>
  <si>
    <t>Padre Hurtado</t>
  </si>
  <si>
    <t>Paine</t>
  </si>
  <si>
    <t>Peñalolén</t>
  </si>
  <si>
    <t>Pirque</t>
  </si>
  <si>
    <t>Providencia</t>
  </si>
  <si>
    <t>Pudahuel</t>
  </si>
  <si>
    <t>Puente Alto</t>
  </si>
  <si>
    <t>Quinta Normal</t>
  </si>
  <si>
    <t>Renca</t>
  </si>
  <si>
    <t>San Joaquín</t>
  </si>
  <si>
    <t>Santiago</t>
  </si>
  <si>
    <t>Talagante</t>
  </si>
  <si>
    <t>Vitacura</t>
  </si>
  <si>
    <t>Chépica</t>
  </si>
  <si>
    <t>Codegua</t>
  </si>
  <si>
    <t>Coinco</t>
  </si>
  <si>
    <t>Coltauco</t>
  </si>
  <si>
    <t>Doñihue</t>
  </si>
  <si>
    <t>La Estrella</t>
  </si>
  <si>
    <t>Las Cabras</t>
  </si>
  <si>
    <t>Litueche</t>
  </si>
  <si>
    <t>Olivar</t>
  </si>
  <si>
    <t>Palmilla</t>
  </si>
  <si>
    <t>Paredones</t>
  </si>
  <si>
    <t>Peralillo</t>
  </si>
  <si>
    <t>Peumo</t>
  </si>
  <si>
    <t>Pichidegua</t>
  </si>
  <si>
    <t>Pumanque</t>
  </si>
  <si>
    <t>Rancagua</t>
  </si>
  <si>
    <t>Rengo</t>
  </si>
  <si>
    <t>Requinoa</t>
  </si>
  <si>
    <t>San Fernando</t>
  </si>
  <si>
    <t>San Vicente</t>
  </si>
  <si>
    <t>Cauquenes</t>
  </si>
  <si>
    <t>Chanco</t>
  </si>
  <si>
    <t>Colbún</t>
  </si>
  <si>
    <t>Constitución</t>
  </si>
  <si>
    <t>Curepto</t>
  </si>
  <si>
    <t>Curicó</t>
  </si>
  <si>
    <t>Empedrado</t>
  </si>
  <si>
    <t>Hualañé</t>
  </si>
  <si>
    <t>Licantén</t>
  </si>
  <si>
    <t>Linares</t>
  </si>
  <si>
    <t>Molina</t>
  </si>
  <si>
    <t>Parral</t>
  </si>
  <si>
    <t>Pelluhue</t>
  </si>
  <si>
    <t>Pencahue</t>
  </si>
  <si>
    <t>Rauco</t>
  </si>
  <si>
    <t>Retiro</t>
  </si>
  <si>
    <t>Río Claro</t>
  </si>
  <si>
    <t>Romeral</t>
  </si>
  <si>
    <t>Sagrada Familia</t>
  </si>
  <si>
    <t>San Rafael</t>
  </si>
  <si>
    <t>Talca</t>
  </si>
  <si>
    <t>Teno</t>
  </si>
  <si>
    <t>Villa Alegre</t>
  </si>
  <si>
    <t>Antuco</t>
  </si>
  <si>
    <t>Arauco</t>
  </si>
  <si>
    <t>Chiguayante</t>
  </si>
  <si>
    <t>Coelemu</t>
  </si>
  <si>
    <t>Coihueco</t>
  </si>
  <si>
    <t>Coronel</t>
  </si>
  <si>
    <t>El Carmen</t>
  </si>
  <si>
    <t>Laja</t>
  </si>
  <si>
    <t>Lebu</t>
  </si>
  <si>
    <t>Los Ángeles</t>
  </si>
  <si>
    <t>Mulchén</t>
  </si>
  <si>
    <t>Ninhue</t>
  </si>
  <si>
    <t>Pemuco</t>
  </si>
  <si>
    <t>Penco</t>
  </si>
  <si>
    <t>Portezuelo</t>
  </si>
  <si>
    <t>Quirihue</t>
  </si>
  <si>
    <t>San Nicolás</t>
  </si>
  <si>
    <t>San Rosendo</t>
  </si>
  <si>
    <t>Santa Bárbara</t>
  </si>
  <si>
    <t>Santa Juana</t>
  </si>
  <si>
    <t>Talcahuano</t>
  </si>
  <si>
    <t>Tomé</t>
  </si>
  <si>
    <t>Tucapel</t>
  </si>
  <si>
    <t>Angol</t>
  </si>
  <si>
    <t>Carahue</t>
  </si>
  <si>
    <t>Cholchol</t>
  </si>
  <si>
    <t>Collipulli</t>
  </si>
  <si>
    <t>Cunco</t>
  </si>
  <si>
    <t>Curacautín</t>
  </si>
  <si>
    <t>Ercilla</t>
  </si>
  <si>
    <t>Galvarino</t>
  </si>
  <si>
    <t>Gorbea</t>
  </si>
  <si>
    <t>Lautaro</t>
  </si>
  <si>
    <t>Loncoche</t>
  </si>
  <si>
    <t>Lonquimay</t>
  </si>
  <si>
    <t>Los Sauces</t>
  </si>
  <si>
    <t>Lumaco</t>
  </si>
  <si>
    <t>Melipeuco</t>
  </si>
  <si>
    <t>Nueva Imperial</t>
  </si>
  <si>
    <t>Perquenco</t>
  </si>
  <si>
    <t>Pitrufquén</t>
  </si>
  <si>
    <t>Pucón</t>
  </si>
  <si>
    <t>Renaico</t>
  </si>
  <si>
    <t>Saavedra</t>
  </si>
  <si>
    <t>Teodoro Schmidt</t>
  </si>
  <si>
    <t>Toltén</t>
  </si>
  <si>
    <t>Villarrica</t>
  </si>
  <si>
    <t>Corral</t>
  </si>
  <si>
    <t>Futrono</t>
  </si>
  <si>
    <t>La Unión</t>
  </si>
  <si>
    <t>Lago Ranco</t>
  </si>
  <si>
    <t>Lanco</t>
  </si>
  <si>
    <t>Máfil</t>
  </si>
  <si>
    <t>Mariquina</t>
  </si>
  <si>
    <t>Río Bueno</t>
  </si>
  <si>
    <t>Valdivia</t>
  </si>
  <si>
    <t>Ancud</t>
  </si>
  <si>
    <t>Calbuco</t>
  </si>
  <si>
    <t>Castro</t>
  </si>
  <si>
    <t>Chaitén</t>
  </si>
  <si>
    <t>Chonchi</t>
  </si>
  <si>
    <t>Curaco de Vélez</t>
  </si>
  <si>
    <t>Dalcahue</t>
  </si>
  <si>
    <t>Fresia</t>
  </si>
  <si>
    <t>Hualaihué</t>
  </si>
  <si>
    <t>Osorno</t>
  </si>
  <si>
    <t>Puerto Octay</t>
  </si>
  <si>
    <t>Puqueldón</t>
  </si>
  <si>
    <t>Purranque</t>
  </si>
  <si>
    <t>Quellón</t>
  </si>
  <si>
    <t>Quinchao</t>
  </si>
  <si>
    <t>Chile chico</t>
  </si>
  <si>
    <t>Cisnes</t>
  </si>
  <si>
    <t>Coyhaique</t>
  </si>
  <si>
    <t>Río Ibáñez</t>
  </si>
  <si>
    <t>Antártica</t>
  </si>
  <si>
    <t>Natales</t>
  </si>
  <si>
    <t>Punta Arenas</t>
  </si>
  <si>
    <t>Timaukel</t>
  </si>
  <si>
    <t>Torres del Paine</t>
  </si>
  <si>
    <t>(2) A partir del 2011 incluye inversión del Fondo Social Presidente de la República y Subtítulo 31 del Ministerio del Interior que incorpora a Carabineros, Policía de Investigaciones, Servicio de Gobierno Interior, ONEMI y SUBDERE.</t>
  </si>
  <si>
    <t>2011 (1)</t>
  </si>
  <si>
    <t>(1) Comprende el Subtítulo 33 Transferencias de Capital que son aportes a favor de organismos públicos o privados con fines de Inversión.</t>
  </si>
  <si>
    <t>No incluye ISAR desde el 2003.</t>
  </si>
  <si>
    <t xml:space="preserve"> (2) Desde el 2001 en adelante no considera la Inversión del Metro y Sanitarias. Su detalle se encuentra en anexos.</t>
  </si>
  <si>
    <t xml:space="preserve">    Incluye:</t>
  </si>
  <si>
    <t xml:space="preserve">             (1) Desde el año 2003 integra inversión en moneda nacional e inversión en US$ transformada a miles de pesos.</t>
  </si>
  <si>
    <t>2000 (1)</t>
  </si>
  <si>
    <t xml:space="preserve">(1) Estimaciones y proyecciones de población de cada una de las 13 Regiones del País, elaboradas mediante el método de "Componentes Multirregionales" para el período 2000-2025. </t>
  </si>
  <si>
    <t>Curacaví</t>
  </si>
  <si>
    <t>El Monte</t>
  </si>
  <si>
    <t>Vilcún</t>
  </si>
  <si>
    <t>Puerto Montt</t>
  </si>
  <si>
    <t>No Regionalizado (3)</t>
  </si>
  <si>
    <t>(1) Desde el 2011 incorpora además el Subtítulo 33 Transferencias de Capital que son aportes a favor de organismos públicos o privados con fines de Inversión.</t>
  </si>
  <si>
    <t xml:space="preserve">(1) La Inversión corresponde al Servicio Nacional del Adulto Mayor.
</t>
  </si>
  <si>
    <t xml:space="preserve"> - IRAL </t>
  </si>
  <si>
    <t xml:space="preserve">2015  </t>
  </si>
  <si>
    <t>Tortel</t>
  </si>
  <si>
    <t>Primavera</t>
  </si>
  <si>
    <t>(1) Desde el 2001 al 2010 considera sólo la inversión del Fondo Social Presidente de la República</t>
  </si>
  <si>
    <t>Freire</t>
  </si>
  <si>
    <t>Traiguén</t>
  </si>
  <si>
    <t>Fuente : Elaboración propia a partir de información del Ministerio de Hacienda, Dirección de Presupuestos y Ministerio del Interior.</t>
  </si>
  <si>
    <t xml:space="preserve">(3) Desde el año 2005 no se considera lo ejecutado por Leasing. </t>
  </si>
  <si>
    <r>
      <rPr>
        <b/>
        <sz val="10"/>
        <color rgb="FF0070C0"/>
        <rFont val="Arial"/>
        <family val="2"/>
      </rPr>
      <t xml:space="preserve">Cuadro 1:   </t>
    </r>
    <r>
      <rPr>
        <b/>
        <sz val="9"/>
        <color rgb="FF0070C0"/>
        <rFont val="Arial"/>
        <family val="2"/>
      </rPr>
      <t xml:space="preserve"> </t>
    </r>
    <r>
      <rPr>
        <b/>
        <u/>
        <sz val="10"/>
        <color rgb="FF0070C0"/>
        <rFont val="Arial"/>
        <family val="2"/>
      </rPr>
      <t>Inversión Pública Efectiva Total</t>
    </r>
  </si>
  <si>
    <r>
      <rPr>
        <sz val="10"/>
        <color rgb="FF0070C0"/>
        <rFont val="Arial"/>
        <family val="2"/>
      </rPr>
      <t xml:space="preserve">Cuadro 2:     </t>
    </r>
    <r>
      <rPr>
        <u/>
        <sz val="10"/>
        <color rgb="FF0070C0"/>
        <rFont val="Arial"/>
        <family val="2"/>
      </rPr>
      <t>Inversión Pública Efectiva Total  (estructura porcentual)</t>
    </r>
  </si>
  <si>
    <r>
      <rPr>
        <sz val="10"/>
        <color rgb="FF0070C0"/>
        <rFont val="Arial"/>
        <family val="2"/>
      </rPr>
      <t xml:space="preserve">Cuadro 3:     </t>
    </r>
    <r>
      <rPr>
        <u/>
        <sz val="10"/>
        <color rgb="FF0070C0"/>
        <rFont val="Arial"/>
        <family val="2"/>
      </rPr>
      <t>Inversión Pública Efectiva Total  Per Cápita</t>
    </r>
  </si>
  <si>
    <r>
      <rPr>
        <b/>
        <sz val="10"/>
        <color rgb="FF0070C0"/>
        <rFont val="Arial"/>
        <family val="2"/>
      </rPr>
      <t xml:space="preserve">Cuadro 4:   </t>
    </r>
    <r>
      <rPr>
        <b/>
        <sz val="9"/>
        <color rgb="FF0070C0"/>
        <rFont val="Arial"/>
        <family val="2"/>
      </rPr>
      <t xml:space="preserve"> </t>
    </r>
    <r>
      <rPr>
        <b/>
        <u/>
        <sz val="10"/>
        <color rgb="FF0070C0"/>
        <rFont val="Arial"/>
        <family val="2"/>
      </rPr>
      <t>Inversión Pública Efectiva Sectorial Total</t>
    </r>
  </si>
  <si>
    <r>
      <rPr>
        <sz val="10"/>
        <color rgb="FF0070C0"/>
        <rFont val="Arial"/>
        <family val="2"/>
      </rPr>
      <t xml:space="preserve">Cuadro 7:    </t>
    </r>
    <r>
      <rPr>
        <sz val="9"/>
        <color rgb="FF0070C0"/>
        <rFont val="Arial"/>
        <family val="2"/>
      </rPr>
      <t xml:space="preserve"> </t>
    </r>
    <r>
      <rPr>
        <u/>
        <sz val="10"/>
        <color rgb="FF0070C0"/>
        <rFont val="Arial"/>
        <family val="2"/>
      </rPr>
      <t>Inversión Ministerio de Obras Públicas</t>
    </r>
  </si>
  <si>
    <r>
      <rPr>
        <sz val="10"/>
        <color rgb="FF0070C0"/>
        <rFont val="Arial"/>
        <family val="2"/>
      </rPr>
      <t xml:space="preserve">Cuadro 10:   </t>
    </r>
    <r>
      <rPr>
        <u/>
        <sz val="10"/>
        <color rgb="FF0070C0"/>
        <rFont val="Arial"/>
        <family val="2"/>
      </rPr>
      <t>Inversión Ministerio de Educación</t>
    </r>
  </si>
  <si>
    <r>
      <rPr>
        <sz val="10"/>
        <color rgb="FF0070C0"/>
        <rFont val="Arial"/>
        <family val="2"/>
      </rPr>
      <t xml:space="preserve">Cuadro 12:   </t>
    </r>
    <r>
      <rPr>
        <u/>
        <sz val="10"/>
        <color rgb="FF0070C0"/>
        <rFont val="Arial"/>
        <family val="2"/>
      </rPr>
      <t>Inversión Ministerio del Interior y Seguridad Pública</t>
    </r>
  </si>
  <si>
    <r>
      <rPr>
        <sz val="10"/>
        <color rgb="FF0070C0"/>
        <rFont val="Arial"/>
        <family val="2"/>
      </rPr>
      <t xml:space="preserve">Cuadro 13:   </t>
    </r>
    <r>
      <rPr>
        <u/>
        <sz val="10"/>
        <color rgb="FF0070C0"/>
        <rFont val="Arial"/>
        <family val="2"/>
      </rPr>
      <t>Inversión Presidencia de la República</t>
    </r>
  </si>
  <si>
    <r>
      <rPr>
        <sz val="10"/>
        <color rgb="FF0070C0"/>
        <rFont val="Arial"/>
        <family val="2"/>
      </rPr>
      <t xml:space="preserve">Cuadro 14:   </t>
    </r>
    <r>
      <rPr>
        <u/>
        <sz val="10"/>
        <color rgb="FF0070C0"/>
        <rFont val="Arial"/>
        <family val="2"/>
      </rPr>
      <t>Inversión Congreso Nacional</t>
    </r>
  </si>
  <si>
    <r>
      <rPr>
        <sz val="10"/>
        <color rgb="FF0070C0"/>
        <rFont val="Arial"/>
        <family val="2"/>
      </rPr>
      <t xml:space="preserve">Cuadro 15:   </t>
    </r>
    <r>
      <rPr>
        <u/>
        <sz val="10"/>
        <color rgb="FF0070C0"/>
        <rFont val="Arial"/>
        <family val="2"/>
      </rPr>
      <t>Inversión Poder Judicial</t>
    </r>
  </si>
  <si>
    <r>
      <rPr>
        <sz val="10"/>
        <color rgb="FF0070C0"/>
        <rFont val="Arial"/>
        <family val="2"/>
      </rPr>
      <t xml:space="preserve">Cuadro 16:   </t>
    </r>
    <r>
      <rPr>
        <u/>
        <sz val="10"/>
        <color rgb="FF0070C0"/>
        <rFont val="Arial"/>
        <family val="2"/>
      </rPr>
      <t>Inversión Contraloría General de la República</t>
    </r>
  </si>
  <si>
    <r>
      <rPr>
        <sz val="10"/>
        <color rgb="FF0070C0"/>
        <rFont val="Arial"/>
        <family val="2"/>
      </rPr>
      <t xml:space="preserve">Cuadro 17:   </t>
    </r>
    <r>
      <rPr>
        <u/>
        <sz val="10"/>
        <color rgb="FF0070C0"/>
        <rFont val="Arial"/>
        <family val="2"/>
      </rPr>
      <t>Inversión Ministerio de Relaciones Exteriores</t>
    </r>
  </si>
  <si>
    <r>
      <rPr>
        <sz val="10"/>
        <color rgb="FF0070C0"/>
        <rFont val="Arial"/>
        <family val="2"/>
      </rPr>
      <t xml:space="preserve">Cuadro 18:   </t>
    </r>
    <r>
      <rPr>
        <u/>
        <sz val="10"/>
        <color rgb="FF0070C0"/>
        <rFont val="Arial"/>
        <family val="2"/>
      </rPr>
      <t>Inversión Ministerio de Economía, Fomento y Turismo</t>
    </r>
  </si>
  <si>
    <r>
      <rPr>
        <sz val="10"/>
        <color rgb="FF0070C0"/>
        <rFont val="Arial"/>
        <family val="2"/>
      </rPr>
      <t xml:space="preserve">Cuadro 19:   </t>
    </r>
    <r>
      <rPr>
        <u/>
        <sz val="10"/>
        <color rgb="FF0070C0"/>
        <rFont val="Arial"/>
        <family val="2"/>
      </rPr>
      <t>Inversión Ministerio de Hacienda</t>
    </r>
  </si>
  <si>
    <r>
      <rPr>
        <sz val="10"/>
        <color rgb="FF0070C0"/>
        <rFont val="Arial"/>
        <family val="2"/>
      </rPr>
      <t xml:space="preserve">Cuadro 21:   </t>
    </r>
    <r>
      <rPr>
        <u/>
        <sz val="10"/>
        <color rgb="FF0070C0"/>
        <rFont val="Arial"/>
        <family val="2"/>
      </rPr>
      <t>Inversión Ministerio de Defensa Nacional</t>
    </r>
  </si>
  <si>
    <r>
      <rPr>
        <sz val="10"/>
        <color rgb="FF0070C0"/>
        <rFont val="Arial"/>
        <family val="2"/>
      </rPr>
      <t xml:space="preserve">Cuadro 22:   </t>
    </r>
    <r>
      <rPr>
        <u/>
        <sz val="10"/>
        <color rgb="FF0070C0"/>
        <rFont val="Arial"/>
        <family val="2"/>
      </rPr>
      <t>Inversión Ministerio de Agricultura</t>
    </r>
  </si>
  <si>
    <r>
      <rPr>
        <sz val="10"/>
        <color rgb="FF0070C0"/>
        <rFont val="Arial"/>
        <family val="2"/>
      </rPr>
      <t xml:space="preserve">Cuadro 23:   </t>
    </r>
    <r>
      <rPr>
        <u/>
        <sz val="10"/>
        <color rgb="FF0070C0"/>
        <rFont val="Arial"/>
        <family val="2"/>
      </rPr>
      <t>Inversión Ministerio de Bienes Nacionales</t>
    </r>
  </si>
  <si>
    <r>
      <rPr>
        <sz val="10"/>
        <color rgb="FF0070C0"/>
        <rFont val="Arial"/>
        <family val="2"/>
      </rPr>
      <t xml:space="preserve">Cuadro 24:   </t>
    </r>
    <r>
      <rPr>
        <u/>
        <sz val="10"/>
        <color rgb="FF0070C0"/>
        <rFont val="Arial"/>
        <family val="2"/>
      </rPr>
      <t>Inversión Ministerio del Trabajo y Previsión Social</t>
    </r>
  </si>
  <si>
    <r>
      <rPr>
        <sz val="10"/>
        <color rgb="FF0070C0"/>
        <rFont val="Arial"/>
        <family val="2"/>
      </rPr>
      <t xml:space="preserve">Cuadro 25:   </t>
    </r>
    <r>
      <rPr>
        <u/>
        <sz val="10"/>
        <color rgb="FF0070C0"/>
        <rFont val="Arial"/>
        <family val="2"/>
      </rPr>
      <t>Inversión Ministerio de Minería</t>
    </r>
  </si>
  <si>
    <r>
      <rPr>
        <sz val="10"/>
        <color rgb="FF0070C0"/>
        <rFont val="Arial"/>
        <family val="2"/>
      </rPr>
      <t xml:space="preserve">Cuadro 26:   </t>
    </r>
    <r>
      <rPr>
        <u/>
        <sz val="10"/>
        <color rgb="FF0070C0"/>
        <rFont val="Arial"/>
        <family val="2"/>
      </rPr>
      <t>Inversión Ministerio de Transportes y Telécomunicaciones</t>
    </r>
  </si>
  <si>
    <r>
      <rPr>
        <sz val="10"/>
        <color rgb="FF0070C0"/>
        <rFont val="Arial"/>
        <family val="2"/>
      </rPr>
      <t xml:space="preserve">Cuadro 28:   </t>
    </r>
    <r>
      <rPr>
        <u/>
        <sz val="10"/>
        <color rgb="FF0070C0"/>
        <rFont val="Arial"/>
        <family val="2"/>
      </rPr>
      <t>Inversión Ministerio Secretaría General de la Presidencia de la República</t>
    </r>
  </si>
  <si>
    <r>
      <rPr>
        <sz val="10"/>
        <color rgb="FF0070C0"/>
        <rFont val="Arial"/>
        <family val="2"/>
      </rPr>
      <t xml:space="preserve">Cuadro 29:   </t>
    </r>
    <r>
      <rPr>
        <u/>
        <sz val="10"/>
        <color rgb="FF0070C0"/>
        <rFont val="Arial"/>
        <family val="2"/>
      </rPr>
      <t>Inversión Ministerio Público</t>
    </r>
  </si>
  <si>
    <r>
      <rPr>
        <sz val="10"/>
        <color rgb="FF0070C0"/>
        <rFont val="Arial"/>
        <family val="2"/>
      </rPr>
      <t xml:space="preserve">Cuadro 30:   </t>
    </r>
    <r>
      <rPr>
        <u/>
        <sz val="10"/>
        <color rgb="FF0070C0"/>
        <rFont val="Arial"/>
        <family val="2"/>
      </rPr>
      <t>Inversión Ministerio de Energía</t>
    </r>
  </si>
  <si>
    <r>
      <rPr>
        <sz val="10"/>
        <color rgb="FF0070C0"/>
        <rFont val="Arial"/>
        <family val="2"/>
      </rPr>
      <t xml:space="preserve">Cuadro 31:   </t>
    </r>
    <r>
      <rPr>
        <u/>
        <sz val="10"/>
        <color rgb="FF0070C0"/>
        <rFont val="Arial"/>
        <family val="2"/>
      </rPr>
      <t>Inversión Ministerio del Medio Ambiente</t>
    </r>
  </si>
  <si>
    <r>
      <rPr>
        <sz val="10"/>
        <color rgb="FF0070C0"/>
        <rFont val="Arial"/>
        <family val="2"/>
      </rPr>
      <t xml:space="preserve">Anexo 1:      </t>
    </r>
    <r>
      <rPr>
        <u/>
        <sz val="10"/>
        <color rgb="FF0070C0"/>
        <rFont val="Arial"/>
        <family val="2"/>
      </rPr>
      <t>Metro Santiago</t>
    </r>
  </si>
  <si>
    <r>
      <rPr>
        <sz val="10"/>
        <color rgb="FF0070C0"/>
        <rFont val="Arial"/>
        <family val="2"/>
      </rPr>
      <t xml:space="preserve">Anexo 4:      </t>
    </r>
    <r>
      <rPr>
        <u/>
        <sz val="10"/>
        <color rgb="FF0070C0"/>
        <rFont val="Arial"/>
        <family val="2"/>
      </rPr>
      <t xml:space="preserve">Índice Costo de Edificación tipo Medio (I.C.E). Cámara Chilena de la Construcción </t>
    </r>
  </si>
  <si>
    <r>
      <rPr>
        <sz val="10"/>
        <color rgb="FF0070C0"/>
        <rFont val="Arial"/>
        <family val="2"/>
      </rPr>
      <t xml:space="preserve">                    Cuadro 1:   </t>
    </r>
    <r>
      <rPr>
        <u/>
        <sz val="10"/>
        <color rgb="FF0070C0"/>
        <rFont val="Arial"/>
        <family val="2"/>
      </rPr>
      <t>Inversión Pública Efectiva Total Municipios Región de Arica y Parinacota</t>
    </r>
  </si>
  <si>
    <r>
      <rPr>
        <sz val="10"/>
        <color rgb="FF0070C0"/>
        <rFont val="Arial"/>
        <family val="2"/>
      </rPr>
      <t xml:space="preserve">                    Cuadro 2:   </t>
    </r>
    <r>
      <rPr>
        <u/>
        <sz val="10"/>
        <color rgb="FF0070C0"/>
        <rFont val="Arial"/>
        <family val="2"/>
      </rPr>
      <t>Inversión Pública Efectiva Total Municipios Región de Tarapacá</t>
    </r>
  </si>
  <si>
    <r>
      <rPr>
        <sz val="10"/>
        <color rgb="FF0070C0"/>
        <rFont val="Arial"/>
        <family val="2"/>
      </rPr>
      <t xml:space="preserve">                    Cuadro 3:   </t>
    </r>
    <r>
      <rPr>
        <u/>
        <sz val="10"/>
        <color rgb="FF0070C0"/>
        <rFont val="Arial"/>
        <family val="2"/>
      </rPr>
      <t>Inversión Pública Efectiva Total Municipios Región de Antofagasta</t>
    </r>
  </si>
  <si>
    <r>
      <rPr>
        <sz val="10"/>
        <color rgb="FF0070C0"/>
        <rFont val="Arial"/>
        <family val="2"/>
      </rPr>
      <t xml:space="preserve">                    Cuadro 4:   </t>
    </r>
    <r>
      <rPr>
        <u/>
        <sz val="10"/>
        <color rgb="FF0070C0"/>
        <rFont val="Arial"/>
        <family val="2"/>
      </rPr>
      <t>Inversión Pública Efectiva Total Municipios Región de Atacama</t>
    </r>
  </si>
  <si>
    <r>
      <rPr>
        <sz val="10"/>
        <color rgb="FF0070C0"/>
        <rFont val="Arial"/>
        <family val="2"/>
      </rPr>
      <t xml:space="preserve">                    Cuadro 5:   </t>
    </r>
    <r>
      <rPr>
        <u/>
        <sz val="10"/>
        <color rgb="FF0070C0"/>
        <rFont val="Arial"/>
        <family val="2"/>
      </rPr>
      <t>Inversión Pública Efectiva Total Municipios Región de Coquimbo</t>
    </r>
  </si>
  <si>
    <r>
      <rPr>
        <sz val="10"/>
        <color rgb="FF0070C0"/>
        <rFont val="Arial"/>
        <family val="2"/>
      </rPr>
      <t xml:space="preserve">                    Cuadro 6:   </t>
    </r>
    <r>
      <rPr>
        <u/>
        <sz val="10"/>
        <color rgb="FF0070C0"/>
        <rFont val="Arial"/>
        <family val="2"/>
      </rPr>
      <t>Inversión Pública Efectiva Total Municipios Región de Valparaíso</t>
    </r>
  </si>
  <si>
    <r>
      <rPr>
        <sz val="10"/>
        <color rgb="FF0070C0"/>
        <rFont val="Arial"/>
        <family val="2"/>
      </rPr>
      <t xml:space="preserve">                    Cuadro 7:   </t>
    </r>
    <r>
      <rPr>
        <u/>
        <sz val="10"/>
        <color rgb="FF0070C0"/>
        <rFont val="Arial"/>
        <family val="2"/>
      </rPr>
      <t>Inversión Pública Efectiva Total Municipios Región Metropolitana de Santiago</t>
    </r>
  </si>
  <si>
    <r>
      <rPr>
        <sz val="10"/>
        <color rgb="FF0070C0"/>
        <rFont val="Arial"/>
        <family val="2"/>
      </rPr>
      <t xml:space="preserve">                    Cuadro 8:   </t>
    </r>
    <r>
      <rPr>
        <u/>
        <sz val="10"/>
        <color rgb="FF0070C0"/>
        <rFont val="Arial"/>
        <family val="2"/>
      </rPr>
      <t>Inversión Pública Efectiva Total Municipios Región de O'Higiins</t>
    </r>
  </si>
  <si>
    <t>2017 (3)</t>
  </si>
  <si>
    <t>MINISTERIO DEL DEPORTE</t>
  </si>
  <si>
    <t>San Carlos</t>
  </si>
  <si>
    <t>Guaitecas</t>
  </si>
  <si>
    <t>MINISTERIO DE JUSTICIA Y DERECHOS HUMANOS</t>
  </si>
  <si>
    <t>2001(1)</t>
  </si>
  <si>
    <t>2002(1)</t>
  </si>
  <si>
    <t>2003(1)</t>
  </si>
  <si>
    <t>2004(1)</t>
  </si>
  <si>
    <t>2005(1)</t>
  </si>
  <si>
    <t>2006(1)</t>
  </si>
  <si>
    <t>2007(2)</t>
  </si>
  <si>
    <t>2008(2)</t>
  </si>
  <si>
    <t>2009(2)</t>
  </si>
  <si>
    <t>2010(3)</t>
  </si>
  <si>
    <t>2011(4)</t>
  </si>
  <si>
    <t>2012(5)</t>
  </si>
  <si>
    <t>2013(5)</t>
  </si>
  <si>
    <t>2014(5)</t>
  </si>
  <si>
    <t>2015(6)</t>
  </si>
  <si>
    <t>2016(7)</t>
  </si>
  <si>
    <t>2017(8)</t>
  </si>
  <si>
    <t>(1) Incluye la inversión realizada en los proyectos de Extensión de las Líneas 2 y 5 y la construcción de Línea 4.</t>
  </si>
  <si>
    <t>(2) Incluye la inversión realizada en els proyecto de Extensión Línea 2, Línea 4 y la construcción de extensiones de Línea 5 Maipú y Línea 1 Oriente.</t>
  </si>
  <si>
    <t>(3) Incluye la inversión realizada en el proyecto de Extensión de Línea 1 Oriente y Línea 5 a Maipú, el Proyecto CBTC y la Estación San José de la Estrella.</t>
  </si>
  <si>
    <t>(4) Incluye la inversión realizada en el proyecto de Extensión de Línea 1 Oriente y Lïnea 5 a Maipú, Estación San José de la Estrella y CBTC.</t>
  </si>
  <si>
    <t>(5) Incluye la inversión realizada en el proyecto de Línea 3 y 6, CBTC.</t>
  </si>
  <si>
    <t>(6) Incluye la inversión realizada en el proyecto de Línea 3 y 6, CBTC, 108 coches red neumática y Aire Acondicionado Trenes.</t>
  </si>
  <si>
    <t>(7) Incluye la inversión realizada en el proyecto de Línea 3 y 6, CBTC, 108 coches red neumática y Aire Acondicionado Trenes, Accesibilidad Universal, Integración Trenes NS-16, Plan de Seguridad, Extensiones L2 y L3, Plan de Gestión de Fallas Alto Impacto, Mitigaciones Medioambientales.</t>
  </si>
  <si>
    <t>(8) Incluye la inversión realizada en el proyecto de Línea 3 y 6, CBTC, 108 coches red neumática y Aire Acondicionado Trenes, Accesibilidad Universal, Integración Trenes NS-16, Plan de Seguridad, Extensiones L2 y L3, Plan de Gestión de Fallas Alto Impacto, Mitigaciones Medioambientales, Acceso Nor-Oriente Estación Tobalaba e Intermodal Los Libertadores (diseño).</t>
  </si>
  <si>
    <t>2016 (3)</t>
  </si>
  <si>
    <t>POBLACIÓN PROYECTADA</t>
  </si>
  <si>
    <r>
      <rPr>
        <sz val="10"/>
        <color rgb="FF0070C0"/>
        <rFont val="Arial"/>
        <family val="2"/>
      </rPr>
      <t xml:space="preserve">Cuadro 8:     </t>
    </r>
    <r>
      <rPr>
        <u/>
        <sz val="10"/>
        <color rgb="FF0070C0"/>
        <rFont val="Arial"/>
        <family val="2"/>
      </rPr>
      <t>Inversión Ministerio de Vivienda y Urbanismo</t>
    </r>
  </si>
  <si>
    <r>
      <rPr>
        <sz val="10"/>
        <color rgb="FF0070C0"/>
        <rFont val="Arial"/>
        <family val="2"/>
      </rPr>
      <t xml:space="preserve">Cuadro 9:     </t>
    </r>
    <r>
      <rPr>
        <u/>
        <sz val="10"/>
        <color rgb="FF0070C0"/>
        <rFont val="Arial"/>
        <family val="2"/>
      </rPr>
      <t>Inversión Ministerio de Salud</t>
    </r>
  </si>
  <si>
    <r>
      <rPr>
        <sz val="10"/>
        <color rgb="FF0070C0"/>
        <rFont val="Arial"/>
        <family val="2"/>
      </rPr>
      <t xml:space="preserve">Cuadro 11:   </t>
    </r>
    <r>
      <rPr>
        <u/>
        <sz val="10"/>
        <color rgb="FF0070C0"/>
        <rFont val="Arial"/>
        <family val="2"/>
      </rPr>
      <t>Inversión Ministerio del Deporte</t>
    </r>
  </si>
  <si>
    <r>
      <rPr>
        <sz val="10"/>
        <color rgb="FF0070C0"/>
        <rFont val="Arial"/>
        <family val="2"/>
      </rPr>
      <t xml:space="preserve">Anexo 3:      </t>
    </r>
    <r>
      <rPr>
        <u/>
        <sz val="10"/>
        <color rgb="FF0070C0"/>
        <rFont val="Arial"/>
        <family val="2"/>
      </rPr>
      <t>Población Proyectada (INE)</t>
    </r>
  </si>
  <si>
    <t>(1) El 28 de febrero de 2018 fue publicado en el Diario Oficial el Decreto con Fuerza de Ley (DFL) que permite la implementación del Ministerio de las Culturas, las Artes y el Patrimonio.</t>
  </si>
  <si>
    <t>MINISTERIO DE LAS CULTURAS, LAS ARTES Y EL PATRIMONIO (1)</t>
  </si>
  <si>
    <r>
      <rPr>
        <sz val="10"/>
        <color rgb="FF0070C0"/>
        <rFont val="Arial"/>
        <family val="2"/>
      </rPr>
      <t xml:space="preserve">Cuadro 32:   </t>
    </r>
    <r>
      <rPr>
        <u/>
        <sz val="10"/>
        <color rgb="FF0070C0"/>
        <rFont val="Arial"/>
        <family val="2"/>
      </rPr>
      <t>Inversión Ministerio de las Culturas, las Artes y el Patrimonio</t>
    </r>
  </si>
  <si>
    <r>
      <rPr>
        <b/>
        <sz val="10"/>
        <color rgb="FF0070C0"/>
        <rFont val="Arial"/>
        <family val="2"/>
      </rPr>
      <t xml:space="preserve">Cuadro 33: </t>
    </r>
    <r>
      <rPr>
        <b/>
        <sz val="8"/>
        <color rgb="FF0070C0"/>
        <rFont val="Arial"/>
        <family val="2"/>
      </rPr>
      <t xml:space="preserve"> </t>
    </r>
    <r>
      <rPr>
        <b/>
        <u/>
        <sz val="10"/>
        <color rgb="FF0070C0"/>
        <rFont val="Arial"/>
        <family val="2"/>
      </rPr>
      <t>Total Inversión de Nivel Regional</t>
    </r>
  </si>
  <si>
    <r>
      <rPr>
        <sz val="10"/>
        <color rgb="FF0070C0"/>
        <rFont val="Arial"/>
        <family val="2"/>
      </rPr>
      <t xml:space="preserve">Cuadro 34:   </t>
    </r>
    <r>
      <rPr>
        <u/>
        <sz val="10"/>
        <color rgb="FF0070C0"/>
        <rFont val="Arial"/>
        <family val="2"/>
      </rPr>
      <t>Total Inversión de Nivel Regional (estructura porcentual)</t>
    </r>
  </si>
  <si>
    <r>
      <rPr>
        <sz val="10"/>
        <color rgb="FF0070C0"/>
        <rFont val="Arial"/>
        <family val="2"/>
      </rPr>
      <t xml:space="preserve">Cuadro 35:   </t>
    </r>
    <r>
      <rPr>
        <u/>
        <sz val="10"/>
        <color rgb="FF0070C0"/>
        <rFont val="Arial"/>
        <family val="2"/>
      </rPr>
      <t>Inversión Total Inversión de Nivel Regional Per Cápita</t>
    </r>
  </si>
  <si>
    <r>
      <rPr>
        <sz val="10"/>
        <color rgb="FF0070C0"/>
        <rFont val="Arial"/>
        <family val="2"/>
      </rPr>
      <t xml:space="preserve">Cuadro 36:   </t>
    </r>
    <r>
      <rPr>
        <u/>
        <sz val="10"/>
        <color rgb="FF0070C0"/>
        <rFont val="Arial"/>
        <family val="2"/>
      </rPr>
      <t>Inversión Sectorial de Asignación Regional ( ISAR )</t>
    </r>
  </si>
  <si>
    <r>
      <rPr>
        <sz val="10"/>
        <color rgb="FF0070C0"/>
        <rFont val="Arial"/>
        <family val="2"/>
      </rPr>
      <t xml:space="preserve">Cuadro 37:   </t>
    </r>
    <r>
      <rPr>
        <u/>
        <sz val="10"/>
        <color rgb="FF0070C0"/>
        <rFont val="Arial"/>
        <family val="2"/>
      </rPr>
      <t>ISAR Ministerio de Obras Públicas</t>
    </r>
  </si>
  <si>
    <r>
      <rPr>
        <sz val="10"/>
        <color rgb="FF0070C0"/>
        <rFont val="Arial"/>
        <family val="2"/>
      </rPr>
      <t xml:space="preserve">Cuadro 38:   </t>
    </r>
    <r>
      <rPr>
        <u/>
        <sz val="10"/>
        <color rgb="FF0070C0"/>
        <rFont val="Arial"/>
        <family val="2"/>
      </rPr>
      <t>ISAR Ministerio de Vivienda y Urbanismo</t>
    </r>
  </si>
  <si>
    <r>
      <rPr>
        <sz val="10"/>
        <color rgb="FF0070C0"/>
        <rFont val="Arial"/>
        <family val="2"/>
      </rPr>
      <t xml:space="preserve">Cuadro 39:   </t>
    </r>
    <r>
      <rPr>
        <u/>
        <sz val="10"/>
        <color rgb="FF0070C0"/>
        <rFont val="Arial"/>
        <family val="2"/>
      </rPr>
      <t>ISAR Ministerio de Salud</t>
    </r>
  </si>
  <si>
    <r>
      <rPr>
        <sz val="10"/>
        <color rgb="FF0070C0"/>
        <rFont val="Arial"/>
        <family val="2"/>
      </rPr>
      <t xml:space="preserve">Cuadro 40:   </t>
    </r>
    <r>
      <rPr>
        <u/>
        <sz val="10"/>
        <color rgb="FF0070C0"/>
        <rFont val="Arial"/>
        <family val="2"/>
      </rPr>
      <t>ISAR FOSIS</t>
    </r>
  </si>
  <si>
    <r>
      <rPr>
        <sz val="10"/>
        <color rgb="FF0070C0"/>
        <rFont val="Arial"/>
        <family val="2"/>
      </rPr>
      <t xml:space="preserve">Cuadro 41:   </t>
    </r>
    <r>
      <rPr>
        <u/>
        <sz val="10"/>
        <color rgb="FF0070C0"/>
        <rFont val="Arial"/>
        <family val="2"/>
      </rPr>
      <t>ISAR Ministerio Secretaría General de Gobierno (Instituto Nacional de Deportes)</t>
    </r>
  </si>
  <si>
    <r>
      <rPr>
        <sz val="10"/>
        <color rgb="FF0070C0"/>
        <rFont val="Arial"/>
        <family val="2"/>
      </rPr>
      <t xml:space="preserve">Cuadro 42:   </t>
    </r>
    <r>
      <rPr>
        <u/>
        <sz val="10"/>
        <color rgb="FF0070C0"/>
        <rFont val="Arial"/>
        <family val="2"/>
      </rPr>
      <t>ISAR Programa de Mejoramiento de Barrios y Lotes con Servicios</t>
    </r>
  </si>
  <si>
    <r>
      <rPr>
        <sz val="10"/>
        <color rgb="FF0070C0"/>
        <rFont val="Arial"/>
        <family val="2"/>
      </rPr>
      <t xml:space="preserve">Cuadro 43:   </t>
    </r>
    <r>
      <rPr>
        <u/>
        <sz val="10"/>
        <color rgb="FF0070C0"/>
        <rFont val="Arial"/>
        <family val="2"/>
      </rPr>
      <t>Inversión Regional de Asignación Local (IRAL)</t>
    </r>
  </si>
  <si>
    <r>
      <rPr>
        <sz val="10"/>
        <color rgb="FF0070C0"/>
        <rFont val="Arial"/>
        <family val="2"/>
      </rPr>
      <t xml:space="preserve">Cuadro 46:   </t>
    </r>
    <r>
      <rPr>
        <u/>
        <sz val="10"/>
        <color rgb="FF0070C0"/>
        <rFont val="Arial"/>
        <family val="2"/>
      </rPr>
      <t>Inversión Pública Efectiva Fondo Nacional de Desarrollo Regional (FNDR)</t>
    </r>
  </si>
  <si>
    <r>
      <rPr>
        <sz val="10"/>
        <color rgb="FF0070C0"/>
        <rFont val="Arial"/>
        <family val="2"/>
      </rPr>
      <t xml:space="preserve">Cuadro 47:   </t>
    </r>
    <r>
      <rPr>
        <u/>
        <sz val="10"/>
        <color rgb="FF0070C0"/>
        <rFont val="Arial"/>
        <family val="2"/>
      </rPr>
      <t>Inversión Pública Efectiva Fondo Nacional de Desarrollo Regional (estructura Porcentual)</t>
    </r>
  </si>
  <si>
    <r>
      <rPr>
        <sz val="10"/>
        <color rgb="FF0070C0"/>
        <rFont val="Arial"/>
        <family val="2"/>
      </rPr>
      <t xml:space="preserve">Cuadro 48:   </t>
    </r>
    <r>
      <rPr>
        <u/>
        <sz val="10"/>
        <color rgb="FF0070C0"/>
        <rFont val="Arial"/>
        <family val="2"/>
      </rPr>
      <t>Inversión Pública Efectiva Fondo Nacional de Desarrollo Regional Per Cápita</t>
    </r>
  </si>
  <si>
    <r>
      <rPr>
        <sz val="10"/>
        <color rgb="FF0070C0"/>
        <rFont val="Arial"/>
        <family val="2"/>
      </rPr>
      <t xml:space="preserve">Cuadro 49:   </t>
    </r>
    <r>
      <rPr>
        <u/>
        <sz val="10"/>
        <color rgb="FF0070C0"/>
        <rFont val="Arial"/>
        <family val="2"/>
      </rPr>
      <t>Total Inversión Convenios de Programación</t>
    </r>
  </si>
  <si>
    <r>
      <rPr>
        <sz val="10"/>
        <color rgb="FF0070C0"/>
        <rFont val="Arial"/>
        <family val="2"/>
      </rPr>
      <t xml:space="preserve">Cuadro 50:   </t>
    </r>
    <r>
      <rPr>
        <u/>
        <sz val="10"/>
        <color rgb="FF0070C0"/>
        <rFont val="Arial"/>
        <family val="2"/>
      </rPr>
      <t>Inversión Convenios de Programación Ministerio de Obras Públicas</t>
    </r>
  </si>
  <si>
    <r>
      <rPr>
        <sz val="10"/>
        <color rgb="FF0070C0"/>
        <rFont val="Arial"/>
        <family val="2"/>
      </rPr>
      <t xml:space="preserve">Cuadro 51:   </t>
    </r>
    <r>
      <rPr>
        <u/>
        <sz val="10"/>
        <color rgb="FF0070C0"/>
        <rFont val="Arial"/>
        <family val="2"/>
      </rPr>
      <t>Inversión Convenios de Programación Ministerio de Vivienda y Urbanismo</t>
    </r>
  </si>
  <si>
    <r>
      <rPr>
        <sz val="10"/>
        <color rgb="FF0070C0"/>
        <rFont val="Arial"/>
        <family val="2"/>
      </rPr>
      <t xml:space="preserve">Cuadro 52:   </t>
    </r>
    <r>
      <rPr>
        <u/>
        <sz val="10"/>
        <color rgb="FF0070C0"/>
        <rFont val="Arial"/>
        <family val="2"/>
      </rPr>
      <t>Inversión Convenios de Programación Ministerio de Salud</t>
    </r>
  </si>
  <si>
    <r>
      <rPr>
        <b/>
        <sz val="10"/>
        <color rgb="FF0070C0"/>
        <rFont val="Arial"/>
        <family val="2"/>
      </rPr>
      <t xml:space="preserve">Cuadro 53:  </t>
    </r>
    <r>
      <rPr>
        <b/>
        <u/>
        <sz val="10"/>
        <color rgb="FF0070C0"/>
        <rFont val="Arial"/>
        <family val="2"/>
      </rPr>
      <t>Inversión Pública Efectiva Municipal</t>
    </r>
  </si>
  <si>
    <r>
      <rPr>
        <sz val="10"/>
        <color rgb="FF0070C0"/>
        <rFont val="Arial"/>
        <family val="2"/>
      </rPr>
      <t xml:space="preserve">Cuadro 54:   </t>
    </r>
    <r>
      <rPr>
        <u/>
        <sz val="10"/>
        <color rgb="FF0070C0"/>
        <rFont val="Arial"/>
        <family val="2"/>
      </rPr>
      <t>Inversión Pública Efectiva Municipal Per Cápita</t>
    </r>
  </si>
  <si>
    <t>Cuadro 54</t>
  </si>
  <si>
    <t>(9) Incluye la inversión realizada en el proyecto de Línea 3 y 6, CBTC, Aire Acondicionado Trenes, Accesibilidad Universal, Integración Trenes NS-16 y GR Avanzada NS-74, Plan de Seguridad, Extensiones L2 y L3, Plan de Gestión de Fallas Alto Impacto, Mitigaciones Medioambientales, Acceso Nor-Oriente Estación Tobalaba, Intermodal Los Libertadores, Línea 7 y Cocheras Vespucio Norte.</t>
  </si>
  <si>
    <t>2018(9)</t>
  </si>
  <si>
    <t xml:space="preserve"> - Los años 1999 al 2004 no incluyen Programa de Mejoramiento de Barrios y Lotes con Servicios, y Programa de Mejoramiento Urbano y Comunal debido a que a partir del año 1993 corresponden a ISAR e IRAL que se presenta en forma separada.</t>
  </si>
  <si>
    <t>(2) - Desde el año 2005 debido a cambios de metodología en la contabilización de los programas de Mejoramiento de Barrios y Lotes con Servicios ( que a partir del año 2003 opera como provisión FNDR-Programa Mejoramiento de Barrios) y el Programa de Mejoramiento Urbano y Equipamiento Comunal que a partir del año 2005</t>
  </si>
  <si>
    <t>Nota: Se excluye la Inversión de los Gobiernos Regionales.</t>
  </si>
  <si>
    <t>María Elena</t>
  </si>
  <si>
    <t>Mejillones</t>
  </si>
  <si>
    <t>Tocopilla</t>
  </si>
  <si>
    <t>La Ligua</t>
  </si>
  <si>
    <t>Nogales</t>
  </si>
  <si>
    <t>Papudo</t>
  </si>
  <si>
    <t>Contulmo</t>
  </si>
  <si>
    <t>Curarrehue (1)</t>
  </si>
  <si>
    <t>Alto Bíobío</t>
  </si>
  <si>
    <t>Biobío (2)</t>
  </si>
  <si>
    <t>2018 (3)</t>
  </si>
  <si>
    <t>2018 (2)</t>
  </si>
  <si>
    <t>MINISTERIO DE ECONOMÍA, FOMENTO Y TURISMO</t>
  </si>
  <si>
    <r>
      <rPr>
        <sz val="10"/>
        <color rgb="FF0070C0"/>
        <rFont val="Arial"/>
        <family val="2"/>
      </rPr>
      <t xml:space="preserve">Cuadro 20:   </t>
    </r>
    <r>
      <rPr>
        <u/>
        <sz val="10"/>
        <color rgb="FF0070C0"/>
        <rFont val="Arial"/>
        <family val="2"/>
      </rPr>
      <t>Inversión Ministerio de Justicia y Derechos Humanos</t>
    </r>
  </si>
  <si>
    <r>
      <rPr>
        <sz val="10"/>
        <color rgb="FF0070C0"/>
        <rFont val="Arial"/>
        <family val="2"/>
      </rPr>
      <t xml:space="preserve">Cuadro 27:   </t>
    </r>
    <r>
      <rPr>
        <u/>
        <sz val="10"/>
        <color rgb="FF0070C0"/>
        <rFont val="Arial"/>
        <family val="2"/>
      </rPr>
      <t>Inversión Ministerio de Desarrollo Social y Familia (ex MIDEPLAN)</t>
    </r>
  </si>
  <si>
    <t>MINISTERIO DE DESARROLLO SOCIAL Y FAMILIA</t>
  </si>
  <si>
    <t>(2) Al igual que en años anteriores, no contiene la inversión del Subtítulo 31 que corresponde a Convenios de Programación. Ver dato en cuadro N° 50 Convenios de Programación.</t>
  </si>
  <si>
    <t>2010 (2)</t>
  </si>
  <si>
    <t>2012 (2)</t>
  </si>
  <si>
    <t>2013 (2)</t>
  </si>
  <si>
    <t>2014 (2)</t>
  </si>
  <si>
    <t>2015 (2)</t>
  </si>
  <si>
    <t>2016 (2)</t>
  </si>
  <si>
    <t>2017 (2)</t>
  </si>
  <si>
    <t>(5) Al igual que en años anteriores, no contiene la inversión del Subtítulo 31 que corresponde a Convenios de Programación. Ver dato en cuadro N° 51 Convenios de Programación.</t>
  </si>
  <si>
    <t>2016 (5)</t>
  </si>
  <si>
    <t>2017 (5)</t>
  </si>
  <si>
    <t>2015 (5)</t>
  </si>
  <si>
    <t>2015 (1)</t>
  </si>
  <si>
    <t>2016 (1)</t>
  </si>
  <si>
    <t>Ñuble</t>
  </si>
  <si>
    <t xml:space="preserve">2017 </t>
  </si>
  <si>
    <t xml:space="preserve">2018 </t>
  </si>
  <si>
    <t>(2) A partir de 2002 se considera la públicación del INE 2019 "Estimaciones y proyecciones de la poblácion de Chile 2002-2035 regiones y área urbano rural".</t>
  </si>
  <si>
    <t>REGIÓN DE ÑUBLE</t>
  </si>
  <si>
    <r>
      <rPr>
        <sz val="10"/>
        <color rgb="FF0070C0"/>
        <rFont val="Arial"/>
        <family val="2"/>
      </rPr>
      <t xml:space="preserve">                    Cuadro 11: </t>
    </r>
    <r>
      <rPr>
        <u/>
        <sz val="10"/>
        <color rgb="FF0070C0"/>
        <rFont val="Arial"/>
        <family val="2"/>
      </rPr>
      <t>Inversión Pública Efectiva Total Municipios Región de BioBío</t>
    </r>
  </si>
  <si>
    <r>
      <rPr>
        <sz val="10"/>
        <color rgb="FF0070C0"/>
        <rFont val="Arial"/>
        <family val="2"/>
      </rPr>
      <t xml:space="preserve">                    Cuadro 12: </t>
    </r>
    <r>
      <rPr>
        <u/>
        <sz val="10"/>
        <color rgb="FF0070C0"/>
        <rFont val="Arial"/>
        <family val="2"/>
      </rPr>
      <t>Inversión Pública Efectiva Total Municipios Región de la Araucanía</t>
    </r>
  </si>
  <si>
    <r>
      <rPr>
        <sz val="10"/>
        <color rgb="FF0070C0"/>
        <rFont val="Arial"/>
        <family val="2"/>
      </rPr>
      <t xml:space="preserve">                    Cuadro 13: </t>
    </r>
    <r>
      <rPr>
        <u/>
        <sz val="10"/>
        <color rgb="FF0070C0"/>
        <rFont val="Arial"/>
        <family val="2"/>
      </rPr>
      <t>Inversión Pública Efectiva Total Municipios Región de Los Ríos</t>
    </r>
  </si>
  <si>
    <r>
      <rPr>
        <sz val="10"/>
        <color rgb="FF0070C0"/>
        <rFont val="Arial"/>
        <family val="2"/>
      </rPr>
      <t xml:space="preserve">                    Cuadro 15: </t>
    </r>
    <r>
      <rPr>
        <u/>
        <sz val="10"/>
        <color rgb="FF0070C0"/>
        <rFont val="Arial"/>
        <family val="2"/>
      </rPr>
      <t>Inversión Pública Efectiva Total Municipios Región de Aysén</t>
    </r>
  </si>
  <si>
    <r>
      <rPr>
        <sz val="10"/>
        <color rgb="FF0070C0"/>
        <rFont val="Arial"/>
        <family val="2"/>
      </rPr>
      <t xml:space="preserve">                    Cuadro 16: </t>
    </r>
    <r>
      <rPr>
        <u/>
        <sz val="10"/>
        <color rgb="FF0070C0"/>
        <rFont val="Arial"/>
        <family val="2"/>
      </rPr>
      <t>Inversión Pública Efectiva Total Municipios Región de Magallanes</t>
    </r>
  </si>
  <si>
    <r>
      <rPr>
        <sz val="10"/>
        <color rgb="FF0070C0"/>
        <rFont val="Arial"/>
        <family val="2"/>
      </rPr>
      <t xml:space="preserve">                    Cuadro 9:  </t>
    </r>
    <r>
      <rPr>
        <u/>
        <sz val="10"/>
        <color rgb="FF0070C0"/>
        <rFont val="Arial"/>
        <family val="2"/>
      </rPr>
      <t>Inversión Pública Efectiva Total Municipios Región del Maule</t>
    </r>
  </si>
  <si>
    <r>
      <t xml:space="preserve">   </t>
    </r>
    <r>
      <rPr>
        <sz val="10"/>
        <color rgb="FF0070C0"/>
        <rFont val="Arial"/>
        <family val="2"/>
      </rPr>
      <t xml:space="preserve">                 Cuadro 10: </t>
    </r>
    <r>
      <rPr>
        <u/>
        <sz val="10"/>
        <color rgb="FF0070C0"/>
        <rFont val="Arial"/>
        <family val="2"/>
      </rPr>
      <t>Inversión Pública Efectiva Total Municipios Región del Ñuble</t>
    </r>
  </si>
  <si>
    <r>
      <rPr>
        <sz val="10"/>
        <color rgb="FF0070C0"/>
        <rFont val="Arial"/>
        <family val="2"/>
      </rPr>
      <t xml:space="preserve">                    Cuadro 14:</t>
    </r>
    <r>
      <rPr>
        <u/>
        <sz val="10"/>
        <color rgb="FF0070C0"/>
        <rFont val="Arial"/>
        <family val="2"/>
      </rPr>
      <t xml:space="preserve"> Inversión Pública Efectiva Total Municipios Región de Los Lagos</t>
    </r>
  </si>
  <si>
    <t>Huara (1)</t>
  </si>
  <si>
    <t>Calama (1)</t>
  </si>
  <si>
    <t>Algarrobo (1)</t>
  </si>
  <si>
    <t>Malloa (1)</t>
  </si>
  <si>
    <t>Cabrero (1)</t>
  </si>
  <si>
    <t>Los Lagos (1)</t>
  </si>
  <si>
    <t>Aysén (1)</t>
  </si>
  <si>
    <t>Camarones (1)</t>
  </si>
  <si>
    <t>2019 (2)</t>
  </si>
  <si>
    <r>
      <rPr>
        <sz val="10"/>
        <color rgb="FF0070C0"/>
        <rFont val="Arial"/>
        <family val="2"/>
      </rPr>
      <t xml:space="preserve">Cuadro 5:     </t>
    </r>
    <r>
      <rPr>
        <u/>
        <sz val="10"/>
        <color rgb="FF0070C0"/>
        <rFont val="Arial"/>
        <family val="2"/>
      </rPr>
      <t>Inversión Pública Efectiva Sectorial Total  (estructura porcentual)</t>
    </r>
  </si>
  <si>
    <r>
      <rPr>
        <sz val="10"/>
        <color rgb="FF0070C0"/>
        <rFont val="Arial"/>
        <family val="2"/>
      </rPr>
      <t xml:space="preserve">Cuadro 6:     </t>
    </r>
    <r>
      <rPr>
        <u/>
        <sz val="10"/>
        <color rgb="FF0070C0"/>
        <rFont val="Arial"/>
        <family val="2"/>
      </rPr>
      <t>Inversión Pública Efectiva Sectorial Per Cápita</t>
    </r>
  </si>
  <si>
    <r>
      <rPr>
        <sz val="10"/>
        <color rgb="FF0070C0"/>
        <rFont val="Arial"/>
        <family val="2"/>
      </rPr>
      <t xml:space="preserve">Cuadro 44:   </t>
    </r>
    <r>
      <rPr>
        <u/>
        <sz val="10"/>
        <color rgb="FF0070C0"/>
        <rFont val="Arial"/>
        <family val="2"/>
      </rPr>
      <t>Inversión Regional de Asignación Local (IRAL) Programa de Mejoramiento Urbano y Equipamiento Comunal</t>
    </r>
  </si>
  <si>
    <r>
      <rPr>
        <sz val="10"/>
        <color rgb="FF0070C0"/>
        <rFont val="Arial"/>
        <family val="2"/>
      </rPr>
      <t xml:space="preserve">Cuadro 45:   </t>
    </r>
    <r>
      <rPr>
        <u/>
        <sz val="10"/>
        <color rgb="FF0070C0"/>
        <rFont val="Arial"/>
        <family val="2"/>
      </rPr>
      <t>IRAL FOSIS</t>
    </r>
  </si>
  <si>
    <t>2019 (3)</t>
  </si>
  <si>
    <t>(10) Incluye la inversión realizada en el proyecto de Línea 3 y 6, CBTC, Aire Acondicionado Trenes, Accesibilidad Universal, Integración Trenes NS-16 y GR Avanzada  NS-74, Plan de Seguridad, Extensiones L2 y L3, Plan de Gestión de Fallas Alto Impacto, Mitigaciones Medioambientales, Acceso Nor-Oriente Estación Tobalaba, Intermodal Los Libertadores, Línea 7, Cocheras Vespucio Norte.</t>
  </si>
  <si>
    <r>
      <rPr>
        <sz val="10"/>
        <color rgb="FF0070C0"/>
        <rFont val="Arial"/>
        <family val="2"/>
      </rPr>
      <t xml:space="preserve">Anexo 2:      </t>
    </r>
    <r>
      <rPr>
        <u/>
        <sz val="10"/>
        <color rgb="FF0070C0"/>
        <rFont val="Arial"/>
        <family val="2"/>
      </rPr>
      <t>Empresas Sanitarias</t>
    </r>
  </si>
  <si>
    <t>Fuente: Elaboración propia a partir de información de Contraloría General de la República e INE ("Estimaciones y proyecciones de la poblácion de Chile 2002-2035 regiones y área urbano rural", 2019).</t>
  </si>
  <si>
    <t>(1)  Incluye Subtítulo 31 "Iniciativas de Inversión" de la Subsecretaría de Vivienda y Urbanismo, Programa Asentamientos Precarios y Programa Barrios, más inversión del Subtítulo 33.</t>
  </si>
  <si>
    <t>(1) Desde el año 2013 la inversión integra subítulo 29, 31 y 33. Los item considerados del Subtítulo 33 corresponden al 01 "Transferencias al Sector Privado" y 03 "A Otras Entidades Públicas"  (entidades consideradas en la Ley de Presupuestos</t>
  </si>
  <si>
    <t xml:space="preserve">      que no tienen la calidad superior de organismos).</t>
  </si>
  <si>
    <t>Departamento de Estudios y Gestión de la Inversión</t>
  </si>
  <si>
    <t>Ministerio de Desarrollo Social y Familia</t>
  </si>
  <si>
    <t>2019(10)</t>
  </si>
  <si>
    <t>2020 (2)</t>
  </si>
  <si>
    <t>2020 (3)</t>
  </si>
  <si>
    <t>2019</t>
  </si>
  <si>
    <t>Notas: (1) - Desde el año 2008 considera los subtítulos 29 " Adquisición de Activos No Financieros" y 31 " Iniciativas de Inversión" de acuerdo a la aplicación en el Sector Municipal para dicho año del decreto N° 854, de 2004 del Ministerio de Hacienda, sobre clasificaciones presupuestarias. Desde el año 2012 contempla la inversión en los Subtítulos 29, 31 y 33.</t>
  </si>
  <si>
    <t>Colchane(1)</t>
  </si>
  <si>
    <t>Pozo Almonte (1)</t>
  </si>
  <si>
    <t>Calle Larga (1)</t>
  </si>
  <si>
    <t>La Cruz (1)</t>
  </si>
  <si>
    <t>Puchuncaví (1)</t>
  </si>
  <si>
    <t>San Felipe (1)</t>
  </si>
  <si>
    <t>Alhué (1)</t>
  </si>
  <si>
    <t>La Granja</t>
  </si>
  <si>
    <t>San Ramón</t>
  </si>
  <si>
    <t>Marchigue (1)</t>
  </si>
  <si>
    <t>Placilla (1)</t>
  </si>
  <si>
    <t>Bulnes (1)</t>
  </si>
  <si>
    <t>Cobquecura (1)</t>
  </si>
  <si>
    <t>Ñiquén (1)</t>
  </si>
  <si>
    <t>Ránquil (1)</t>
  </si>
  <si>
    <t>Cañete (1)</t>
  </si>
  <si>
    <t xml:space="preserve">Concepción </t>
  </si>
  <si>
    <t xml:space="preserve">Florida </t>
  </si>
  <si>
    <t>Hualqui (2)</t>
  </si>
  <si>
    <t>Negrete (1)</t>
  </si>
  <si>
    <t>Padre Las Casas (1)</t>
  </si>
  <si>
    <t>Purén (2)</t>
  </si>
  <si>
    <t>Cochamó (1)</t>
  </si>
  <si>
    <t>Llanquihue (2)</t>
  </si>
  <si>
    <t>Queilén (2)</t>
  </si>
  <si>
    <t>Río Negro (1)</t>
  </si>
  <si>
    <t xml:space="preserve">Cochrane </t>
  </si>
  <si>
    <t>San Gregorio (1)</t>
  </si>
  <si>
    <t xml:space="preserve">(4) Notas de la fuente: </t>
  </si>
  <si>
    <t xml:space="preserve">(4) Desde el año 2019 se integra la inversión pública identificada en el subtítuo 32, referida a Préstamos. </t>
  </si>
  <si>
    <t>2019 (4)(5)</t>
  </si>
  <si>
    <t>2018 (5)</t>
  </si>
  <si>
    <t>2020 (4)(5)</t>
  </si>
  <si>
    <t>(11) Incluye la inversión realizada en el proyecto de Línea 3 y 6, CBTC, Aire Acondicionado Trenes, Accesibilidad Universal, Integración Trenes NS-16 y GR Avanzada NS-74, Plan de Seguridad, Extensiones L2 y L3, Plan de Gestión de Fallas Alto Impacto, Mitigaciones Medioambientales, Acceso Nor-Oriente Estación Tobalaba, Intermodal Los Libertadores, Línea 7, Cocheras Vespucio Norte, Proyectos Operacionales y Reconstrucción.</t>
  </si>
  <si>
    <t>2020(11)</t>
  </si>
  <si>
    <t>2021 (2)</t>
  </si>
  <si>
    <t>2021 (4)(5)</t>
  </si>
  <si>
    <t>2021 (3)</t>
  </si>
  <si>
    <t>2021 (4)</t>
  </si>
  <si>
    <t>Arica</t>
  </si>
  <si>
    <t xml:space="preserve">Putre </t>
  </si>
  <si>
    <t>Fuente: Contraloría General de la República. Estado Analítico de Situación Presupuestaria Sector Municipal.  Incluye información procesada hasta el 14 de febrero de 2022.</t>
  </si>
  <si>
    <t>(1) Municipalidad de Camarones registro a noviembre de 2021.</t>
  </si>
  <si>
    <t>Alto Hospicio</t>
  </si>
  <si>
    <t>Pica</t>
  </si>
  <si>
    <t>(1) Municipalidades de Colchane, Huara y Pozo Almonte registro a noviembre de 2021.</t>
  </si>
  <si>
    <t>Sierra Gorda (2)</t>
  </si>
  <si>
    <t>(1) Municipalidad de Calama registro a octubre de 2021.</t>
  </si>
  <si>
    <t>(2) Municipalidad de Sierra Gorda registro a noviembre de 2021.</t>
  </si>
  <si>
    <t xml:space="preserve">Chañaral </t>
  </si>
  <si>
    <t xml:space="preserve">Diego de Almagro </t>
  </si>
  <si>
    <t>Concón (1)</t>
  </si>
  <si>
    <t xml:space="preserve">Juan Fernández </t>
  </si>
  <si>
    <t>Quillota (1)</t>
  </si>
  <si>
    <t>Rinconada (2)</t>
  </si>
  <si>
    <t xml:space="preserve">Valparaíso </t>
  </si>
  <si>
    <t>(1) Municipalidades de Algarrobo, Calle Larga, Concón, La Cruz, Puchuncaví, Quillota y San Felipe registro hasta noviembre de 2021.</t>
  </si>
  <si>
    <t>(2) Municipalidad de Rinconada sin datos para el año 2021.</t>
  </si>
  <si>
    <t xml:space="preserve">Calera de Tango </t>
  </si>
  <si>
    <t>Cerro Navia (2)</t>
  </si>
  <si>
    <t>Conchalí (2)</t>
  </si>
  <si>
    <t>Estación Central (2)</t>
  </si>
  <si>
    <t>Independencia</t>
  </si>
  <si>
    <t>Isla de Maipo (2)</t>
  </si>
  <si>
    <t>Lampa (2)</t>
  </si>
  <si>
    <t>Pedro Aguirre Cerda (2)</t>
  </si>
  <si>
    <t>Peñaflor (2)</t>
  </si>
  <si>
    <t>Quilicura (2)</t>
  </si>
  <si>
    <t>Recoleta</t>
  </si>
  <si>
    <t>San Bernardo (3)</t>
  </si>
  <si>
    <t>San José de Maipo (3)</t>
  </si>
  <si>
    <t>San Miguel (2)</t>
  </si>
  <si>
    <t>San Pedro</t>
  </si>
  <si>
    <t>Tiltil (2)</t>
  </si>
  <si>
    <t>(1) Municipalidad de Alhué sin datos para el año 2021.</t>
  </si>
  <si>
    <t>(2) Municipalidades de Cerro Navia, Conchalí, Estación Central, Isla de Maipo, Lampa, Pedro Aguirre Cerda, Peñaflor, Quilicura, San Miguel y Tiltil registro a noviembre de 2021.</t>
  </si>
  <si>
    <t>(3) Municipalidades de San José de Maipo y San Bernardo registro a octubre de 2021.</t>
  </si>
  <si>
    <t>Chimbarongo (1)</t>
  </si>
  <si>
    <t>Graneros (1)</t>
  </si>
  <si>
    <t>Lolol (2)</t>
  </si>
  <si>
    <t>Machalí (1)</t>
  </si>
  <si>
    <t xml:space="preserve">Mostazal </t>
  </si>
  <si>
    <t>Nancagua (3)</t>
  </si>
  <si>
    <t>Navidad</t>
  </si>
  <si>
    <t xml:space="preserve">Pichilemu </t>
  </si>
  <si>
    <t>Quinta de Tilcoco (4)</t>
  </si>
  <si>
    <t>Santa Cruz (1)</t>
  </si>
  <si>
    <t>(1) Municipalidades de Chimbarongo, Graneros, Machalí, Malloa, Marchigue, Placilla y Santa Cruz registro a noviembre de 2021.</t>
  </si>
  <si>
    <t>(3) Municipalidad de Nancagua registro a marzo de 2021.</t>
  </si>
  <si>
    <t>(4) Municipalidad de Quinta de Tilcoco sin datos para el año 2021.</t>
  </si>
  <si>
    <t>Longaví</t>
  </si>
  <si>
    <t xml:space="preserve">Pelarco </t>
  </si>
  <si>
    <t>San Clemente (1)</t>
  </si>
  <si>
    <t xml:space="preserve">San Javier </t>
  </si>
  <si>
    <t>Vichuquén</t>
  </si>
  <si>
    <t xml:space="preserve">Yerbas Buenas </t>
  </si>
  <si>
    <t>(1) Municipalidad de San Clemente registro a noviembre de 2021.</t>
  </si>
  <si>
    <t>Chillán (1)</t>
  </si>
  <si>
    <t>Chillán Viejo (1)</t>
  </si>
  <si>
    <t>Pinto (2)</t>
  </si>
  <si>
    <t>Quillón (1)</t>
  </si>
  <si>
    <t>San Fabián (1)</t>
  </si>
  <si>
    <t>San Ignacio (1)</t>
  </si>
  <si>
    <t xml:space="preserve">Trehuaco </t>
  </si>
  <si>
    <t xml:space="preserve">Yungay </t>
  </si>
  <si>
    <t xml:space="preserve">(2) Municipalidad de Pinto registro a julio de 2021. </t>
  </si>
  <si>
    <t>Curanilahue</t>
  </si>
  <si>
    <t>Hualpén (1)</t>
  </si>
  <si>
    <t>Los Álamos (1)</t>
  </si>
  <si>
    <t xml:space="preserve">Lota </t>
  </si>
  <si>
    <t>Nacimiento (1)</t>
  </si>
  <si>
    <t>Quilaco (1)</t>
  </si>
  <si>
    <t>Quilleco (1)</t>
  </si>
  <si>
    <t>San Pedro de la Paz</t>
  </si>
  <si>
    <t>Tirúa</t>
  </si>
  <si>
    <t>Yumbel (1)</t>
  </si>
  <si>
    <t>(2) Municipalidad de Hualqui sin datos para el año 2021.</t>
  </si>
  <si>
    <t xml:space="preserve">Temuco </t>
  </si>
  <si>
    <t>Victoria</t>
  </si>
  <si>
    <t>(1) Municipalidades de Curarrehue y Padre Las Casas registro a noviembre de 2021.</t>
  </si>
  <si>
    <t xml:space="preserve">(2) Municipalidad de Purén sin datos para el año 2021. </t>
  </si>
  <si>
    <t>Paillaco (2)</t>
  </si>
  <si>
    <t>Panguipulli (2)</t>
  </si>
  <si>
    <t>(1) Municipalidad de Los Lagos registro a mayo de 2021.</t>
  </si>
  <si>
    <t>(2) Municipalidades de Paillaco y Panguipulli registro a noviembre de 2021.</t>
  </si>
  <si>
    <t xml:space="preserve">Frutillar </t>
  </si>
  <si>
    <t>Futaleufú (2)</t>
  </si>
  <si>
    <t>Los Muermos (2)</t>
  </si>
  <si>
    <t>Maullín (2)</t>
  </si>
  <si>
    <t>Palena</t>
  </si>
  <si>
    <t>Puerto Varas (2)</t>
  </si>
  <si>
    <t>Puyehue (3)</t>
  </si>
  <si>
    <t>Quemchi (2)</t>
  </si>
  <si>
    <t>San Juan de la Costa (2)</t>
  </si>
  <si>
    <t>San Pablo (2)</t>
  </si>
  <si>
    <t>(1) Municipalidades de Cochamó y Río Negro registro a septiembre de 2021.</t>
  </si>
  <si>
    <t>(2) Municipalidades de Futaleufú, Llanquihue, Los Muermos, Maullín, Puerto Varas, Queilén, Quemchi, San Juan de la Costa y San Pablo registro a noviembre de 2021.</t>
  </si>
  <si>
    <t>(3) Municipalidad de Puyehue registro a agosto de 2021.</t>
  </si>
  <si>
    <t>Lago Verde (1)</t>
  </si>
  <si>
    <t>Cabo de Hornos (1)</t>
  </si>
  <si>
    <t>Laguna Blanca (2)</t>
  </si>
  <si>
    <t>Porvenir (1)</t>
  </si>
  <si>
    <t>Río Verde (3)</t>
  </si>
  <si>
    <t>(1) Municipalidades de Cabo de Hornos, Porvenir y San Gregorio registro a noviembre de 2021.</t>
  </si>
  <si>
    <t>(2) Municipalidad de Laguna Blanca registro a junio de 2021.</t>
  </si>
  <si>
    <t>(3) Municipalidad de Río Verde registro a octubre de 2021.</t>
  </si>
  <si>
    <t>(miles de $ de 2021)</t>
  </si>
  <si>
    <t>(2) Municipalidad de Lolol registro a julio de 2021.</t>
  </si>
  <si>
    <t xml:space="preserve">(1) Municipalidades de Bulnes, Chillán, Chillán Viejo, Cobquecura, Ñiquén, Quillón, Ránquil, San Fabián y San Ignacio registro a noviembre de 2021. </t>
  </si>
  <si>
    <t>(1) Municipalidades de Cabrero, Cañete, Hualpén, Los Alamos, Nacimiento, Negrete, Quilaco, Quileco y Yumbel registro a noviembre de 2021.</t>
  </si>
  <si>
    <t>(1) Municipalidades de Aysén y Lago Verde registro a noviembre de 2021.</t>
  </si>
  <si>
    <t xml:space="preserve">(3) Se han actualizado las cifras del año 2020 acorde a los antecedentes entregados por Contraloría. </t>
  </si>
  <si>
    <t>Región de Arica y Parinacota: Municipalidad de Camarones registro a noviembre de 2021.</t>
  </si>
  <si>
    <t>Región de Tarapacá: Municipalidad de Colchane, Huara y Pozo Almonte registro a noviembre de 2021.</t>
  </si>
  <si>
    <t>Región de Antofagasta: Municipalidad de Calama registro a octubre de 2021. Municipalidad de Sierra Gorda registro a noviembre de 2021.</t>
  </si>
  <si>
    <t>Región de Valparaíso: Municipalidades de Algarrobo, Calle Larga, Concón, La Cruz, Puchuncaví, Quillota y San Felipe registro hasta noviembre de 2021. Municipalidad de Rinconada sin datos para el año 2021.</t>
  </si>
  <si>
    <t>Región Metropolitana de Santiago: Municipalidad de Alhué sin datos para el año 2021. Municipalidades de Cerro Navia, Conchalí, Estación Central, Isla de Maipo, Lampa, Pedro Aguirre Cerda, Peñaflor, Quilicura, San Miguel y Tiltil registro a noviembre de 2021. Municipalidades de San José de Maipo y San Bernardo registro a octubre de 2021.</t>
  </si>
  <si>
    <t>Región O'Higgins: Municipalidades de Chimbarongo, Graneros, Machalí, Malloa, Marchigue, Placilla y Santa Cruz registro a noviembre de 2021. Municipalidad de Lolol registro a julio de 2021. Municipalidad de Nancagua registro a marzo de 2021. Municipalidad de Quinta de Tiloco sin datos para el año 2021.</t>
  </si>
  <si>
    <t>Región del Maule: Municipalidad de San Clemente registro a noviembre de 2021.</t>
  </si>
  <si>
    <t xml:space="preserve">Región de Ñuble: Municipalidades de Bulnes, Chillán, Chillán Viejo, Cobquecura, Ñiquén, Quillón, Ránquil, San Fabián y San Ignacio registro a noviembre de 2021. Municipalidad de Pinto registro a julio de 2021. </t>
  </si>
  <si>
    <t>Región del Biobío: Municipalidades de Cabrero, Cañete, Hualpén, Los Alamos, Nacimiento, Negrete, Quilaco, Quileco y Yumbel registro a noviembre de 2021. Municipalidad de Hualqui sin datos para el año 2021.</t>
  </si>
  <si>
    <t xml:space="preserve">Región de la Araucanía: Municipalidades de Curarrehue y Padre Las Casas registro a noviembre de 2021. Municipalidad de Purén sin datos para el año 2021. </t>
  </si>
  <si>
    <t>Región de los Ríos:  Municipalidad de Los Lagos registro a mayo de 2021. Municipalidades de Paillaco y Panguipulli registro a noviembre de 2021.</t>
  </si>
  <si>
    <t>Región de Los Lagos: Municipalidades de Cochamó y Río Negro registro a septiembre de 2021. Municipalidades de Futaleufú, Llanquihue, Los Muermos, Maullín, Puerto Varas, Queilén, Quemchi, San Juan de la Costa y San Pablo registro a noviembre de 2021. Municipalidad de Puyehue registro a agosto de 2021.</t>
  </si>
  <si>
    <t>Región de Aysén: Municipalidad de Aysén y Lago Verde registro a noviembre 2021.</t>
  </si>
  <si>
    <t>Región de Magallanes: Municipalidades de Cabo de Hornos, Porvenir y San Gregorio registro a noviembe de 2021. Municipalidad de Laguna Blanca registro a junio de 2021. Municipalidad de Río Verde registro a octubre de 2021.</t>
  </si>
  <si>
    <t>($ de 2021)</t>
  </si>
  <si>
    <t>(12) Incluye la inversión realizada en el proyecto de Línea 3 y 6, Accesibilidad Universal, Integración Trenes NS-16 y GR Avanzada NS-74, Plan de Seguridad, Extensiones L2 y L3, Plan de Gestión de Fallas Alto Impacto, Mitigaciones Medioambientales, Acceso Nor-Oriente Estación Tobalaba, Intermodal Los Libertadores, Línea 7, Cocheras Vespucio Norte, Línea 8, Línea 9, Proyectos Operacionales y Reconstrucción.</t>
  </si>
  <si>
    <t>2021(12)</t>
  </si>
  <si>
    <t>Serie de Inversión Pública Regionalizada 2001-2021
(miles de $ de 2021)</t>
  </si>
  <si>
    <t>Mayo de 2022</t>
  </si>
  <si>
    <t>Continuar</t>
  </si>
  <si>
    <t>INVERSIÓN GOBIERNOS REGIONALES (1)</t>
  </si>
  <si>
    <t xml:space="preserve">Notas: </t>
  </si>
  <si>
    <t>(1) Incluye la ejecución de todas las fuentes de financiamiento de los Gobiernos Regionales tales como: Fondo Nacional de Desarrollo Regional, Subsecretaría de Desarrollo Regional y Administrativo, Fondo de Desarrollo de Magallanes, Fondo de Inversión y Reconversión Regional, Fondo de Apoyo Regional (FAR) y Programa de Convergencia, entre otros.</t>
  </si>
  <si>
    <t>INVERSIÓN GOBIERNOS REGIONALES</t>
  </si>
  <si>
    <t>INVERSIÓN PÚBLICA EFECTIVA GORE PER CÁPITA</t>
  </si>
  <si>
    <t xml:space="preserve"> - Inversión Sectorial de Asignación Regional ISAR ( MOP, MINVU, MINSAL, FOSIS, IND, </t>
  </si>
  <si>
    <t xml:space="preserve"> - Inversión GORE</t>
  </si>
  <si>
    <t xml:space="preserve">(1)  Incluye : </t>
  </si>
  <si>
    <t xml:space="preserve"> - Inversión Sectorial de 26 Instituciones entre estas el MOP, MINVU, MINSAL, MINEDUC, etc. </t>
  </si>
  <si>
    <t xml:space="preserve">Fuente: Elaboración propia a partir de información remitida por la Dirección de Presupuestos del Ministerio de Hacienda, Contraloría General de la República, MOP, MINVU, MINSAL, MINEDUC, Ministerio del Interior y Seguridad Pública, IND y FOSIS. </t>
  </si>
  <si>
    <t xml:space="preserve">Fuente: Elaboración propia a partir de información remitida por la Dirección de Presupuestos del Ministerio de Hacienda, MOP, MINVU, MINSAL, MINEDUC, Ministerio del Interior y Seguridad Pública e IND. </t>
  </si>
  <si>
    <t>Nota (1) : Incluye inversión Sectorial de 26 Instituciones entre estas el MOP, MINVU, MINSAL, MINEDUC, etc.</t>
  </si>
  <si>
    <t xml:space="preserve">Fuente : Dirección de Planeamiento del Ministerio de Obras Públicas </t>
  </si>
  <si>
    <t>Fuente : División de Finanzas del Ministerio de Vivienda y Urbanismo</t>
  </si>
  <si>
    <t>La RM Santiago incluye la inversión del Parque Metropolitano.</t>
  </si>
  <si>
    <t>Fuente: División de Inversiones de la Subsecretaría de Redes Asistenciales, Ministerio de Salud</t>
  </si>
  <si>
    <t>Fuente : División de Planificación y Presupuesto del Ministerio de Educación</t>
  </si>
  <si>
    <t>Fuente : División de Administración y Finanzas del Instituto Nacional de Deportes</t>
  </si>
  <si>
    <t xml:space="preserve">Notas: (1) Incluye:  ISAR MOP, ISAR MINVU, ISAR SALUD, ISAR FOSIS, ISAR Instituto Nacional de Deportes, Inversión GORE, IRAL FOSIS, ISAR Prog. de Mejoramiento </t>
  </si>
  <si>
    <t xml:space="preserve">quedan registradas como inversión en los GORE y Municipalidades respectivamente. </t>
  </si>
  <si>
    <t xml:space="preserve">Fuente: Elaboración propia a partir de información remitida por la Dirección de Presupuestos del Ministerio de Hacienda, MOP, MINSAL, MINVU, FOSIS, IND y Ministerio del Interior y Seguridad Pública </t>
  </si>
  <si>
    <t xml:space="preserve">Fuente: Elaboración propia a partir de información remitida por MOP, MINVU, MINSAL, FOSIS, IND y Ministerio del Interior y Seguridad Pública </t>
  </si>
  <si>
    <t>concepto de Provisiones del FNDR, que es incluida en la Inversión GORE.</t>
  </si>
  <si>
    <t xml:space="preserve">INVERSIÓN SECTORIAL DE ASIGNACIÓN REGIONAL, ISAR -MINSAL </t>
  </si>
  <si>
    <t>ISAR-Instituto Nacional de Deportes</t>
  </si>
  <si>
    <t xml:space="preserve">Fuente : Subsecretaría de Desarrollo Regional y Administrativo del Ministerio del Interior y Seguridad Pública </t>
  </si>
  <si>
    <t>Fuente : Dirección de Presupuestos del Ministerio de Hacienda en versión coordinada con SUBDERE.</t>
  </si>
  <si>
    <t>Fuente: Elaboración propia a partir de la información remitida por la Dirección de Presupuestos del Ministerio de Hacienda en versión coordinada con SUBDERE</t>
  </si>
  <si>
    <t>Fuente: Elaboración propia a partir de información remitida por la Dirección de Presupuestos del Ministerio de Hacienda en versión coordinada con SUBDERE e INE ( "Estimaciones y proyecciones de la poblácion de Chile 2002-2035 regiones y área urbano rural", 2019).</t>
  </si>
  <si>
    <t xml:space="preserve">pasa a ser Tranferencias de Capital a Municipalidades, quedan registradas como inversión en los GORE y Municipalidades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</si>
</sst>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64" formatCode="_-* #,##0.00_-;\-* #,##0.00_-;_-* &quot;-&quot;??_-;_-@_-"/>
    <numFmt numFmtId="165" formatCode="\(\2\)"/>
    <numFmt numFmtId="166" formatCode="\(\3\)"/>
    <numFmt numFmtId="167" formatCode="_-* #,##0_-;\-* #,##0_-;_-* &quot;-&quot;??_-;_-@_-"/>
    <numFmt numFmtId="168" formatCode="0.0"/>
    <numFmt numFmtId="169" formatCode="#,##0_ ;\-#,##0\ "/>
    <numFmt numFmtId="170" formatCode="_-* #,##0.0_-;\-* #,##0.0_-;_-* &quot;-&quot;??_-;_-@_-"/>
    <numFmt numFmtId="171" formatCode="#,##0.0000"/>
  </numFmts>
  <fonts count="95">
    <font>
      <sz val="10"/>
      <name val="Arial"/>
    </font>
    <font>
      <sz val="10"/>
      <name val="Arial"/>
      <family val="2"/>
    </font>
    <font>
      <b/>
      <sz val="9"/>
      <name val="Arial"/>
      <family val="2"/>
    </font>
    <font>
      <sz val="9"/>
      <name val="Arial"/>
      <family val="2"/>
    </font>
    <font>
      <sz val="10"/>
      <name val="Helv"/>
    </font>
    <font>
      <b/>
      <sz val="9"/>
      <name val="Helv"/>
    </font>
    <font>
      <b/>
      <sz val="8"/>
      <name val="Arial"/>
      <family val="2"/>
    </font>
    <font>
      <sz val="9"/>
      <name val="Helv"/>
    </font>
    <font>
      <sz val="9"/>
      <name val="Geneva"/>
      <family val="2"/>
    </font>
    <font>
      <b/>
      <sz val="10"/>
      <name val="Helv"/>
    </font>
    <font>
      <sz val="8"/>
      <name val="Arial"/>
      <family val="2"/>
    </font>
    <font>
      <sz val="10"/>
      <name val="Arial"/>
      <family val="2"/>
    </font>
    <font>
      <b/>
      <sz val="10"/>
      <name val="Arial"/>
      <family val="2"/>
    </font>
    <font>
      <sz val="9"/>
      <name val="Arial"/>
      <family val="2"/>
    </font>
    <font>
      <sz val="8"/>
      <name val="Arial"/>
      <family val="2"/>
    </font>
    <font>
      <sz val="9"/>
      <color indexed="10"/>
      <name val="Arial"/>
      <family val="2"/>
    </font>
    <font>
      <sz val="8"/>
      <color indexed="10"/>
      <name val="Arial"/>
      <family val="2"/>
    </font>
    <font>
      <sz val="10"/>
      <name val="Arial"/>
      <family val="2"/>
    </font>
    <font>
      <b/>
      <sz val="11"/>
      <color theme="0"/>
      <name val="Calibri"/>
      <family val="2"/>
      <scheme val="minor"/>
    </font>
    <font>
      <u/>
      <sz val="10"/>
      <color theme="10"/>
      <name val="Arial"/>
      <family val="2"/>
    </font>
    <font>
      <b/>
      <sz val="9"/>
      <color theme="0"/>
      <name val="Arial"/>
      <family val="2"/>
    </font>
    <font>
      <sz val="10"/>
      <color theme="0"/>
      <name val="Arial"/>
      <family val="2"/>
    </font>
    <font>
      <b/>
      <sz val="8"/>
      <color theme="0"/>
      <name val="Arial"/>
      <family val="2"/>
    </font>
    <font>
      <b/>
      <sz val="10"/>
      <color theme="0"/>
      <name val="Arial"/>
      <family val="2"/>
    </font>
    <font>
      <sz val="8"/>
      <color theme="0"/>
      <name val="Arial"/>
      <family val="2"/>
    </font>
    <font>
      <b/>
      <sz val="10.5"/>
      <color rgb="FF000000"/>
      <name val="Arial"/>
      <family val="2"/>
    </font>
    <font>
      <b/>
      <sz val="10"/>
      <color rgb="FF0070C0"/>
      <name val="Arial"/>
      <family val="2"/>
    </font>
    <font>
      <b/>
      <sz val="14"/>
      <color rgb="FF4F81BD"/>
      <name val="Arial"/>
      <family val="2"/>
    </font>
    <font>
      <b/>
      <sz val="22"/>
      <color theme="0"/>
      <name val="Arial"/>
      <family val="2"/>
    </font>
    <font>
      <sz val="12"/>
      <color rgb="FF000000"/>
      <name val="Calibri"/>
      <family val="2"/>
    </font>
    <font>
      <sz val="9"/>
      <color rgb="FFFF0000"/>
      <name val="Arial"/>
      <family val="2"/>
    </font>
    <font>
      <sz val="9"/>
      <color rgb="FFFF0000"/>
      <name val="Helv"/>
    </font>
    <font>
      <b/>
      <sz val="9"/>
      <color theme="1"/>
      <name val="Arial"/>
      <family val="2"/>
    </font>
    <font>
      <sz val="9"/>
      <color theme="0"/>
      <name val="Arial"/>
      <family val="2"/>
    </font>
    <font>
      <b/>
      <sz val="16"/>
      <color theme="0" tint="-0.499984740745262"/>
      <name val="Calibri"/>
      <family val="2"/>
      <scheme val="minor"/>
    </font>
    <font>
      <sz val="10"/>
      <color theme="0" tint="-0.499984740745262"/>
      <name val="Calibri"/>
      <family val="2"/>
      <scheme val="minor"/>
    </font>
    <font>
      <b/>
      <sz val="10.5"/>
      <color theme="0" tint="-0.499984740745262"/>
      <name val="Calibri"/>
      <family val="2"/>
      <scheme val="minor"/>
    </font>
    <font>
      <sz val="10"/>
      <color theme="9" tint="-0.249977111117893"/>
      <name val="Arial"/>
      <family val="2"/>
    </font>
    <font>
      <b/>
      <sz val="10"/>
      <color theme="9" tint="-0.249977111117893"/>
      <name val="Arial"/>
      <family val="2"/>
    </font>
    <font>
      <b/>
      <sz val="10"/>
      <color theme="1" tint="0.34998626667073579"/>
      <name val="Arial"/>
      <family val="2"/>
    </font>
    <font>
      <b/>
      <sz val="7"/>
      <color theme="1"/>
      <name val="Arial"/>
      <family val="2"/>
    </font>
    <font>
      <b/>
      <sz val="10"/>
      <color theme="6" tint="-0.499984740745262"/>
      <name val="Arial"/>
      <family val="2"/>
    </font>
    <font>
      <b/>
      <sz val="10"/>
      <color rgb="FFFF0000"/>
      <name val="Arial"/>
      <family val="2"/>
    </font>
    <font>
      <b/>
      <sz val="11"/>
      <color theme="0"/>
      <name val="Calibri"/>
      <family val="2"/>
    </font>
    <font>
      <sz val="8"/>
      <color rgb="FF0000FF"/>
      <name val="Arial"/>
      <family val="2"/>
    </font>
    <font>
      <b/>
      <sz val="7"/>
      <name val="Helv"/>
    </font>
    <font>
      <b/>
      <sz val="7"/>
      <color theme="1"/>
      <name val="Arial"/>
      <family val="2"/>
    </font>
    <font>
      <b/>
      <sz val="14"/>
      <color rgb="FF0070C0"/>
      <name val="Arial"/>
      <family val="2"/>
    </font>
    <font>
      <sz val="10"/>
      <color rgb="FF0070C0"/>
      <name val="Arial"/>
      <family val="2"/>
    </font>
    <font>
      <b/>
      <sz val="12"/>
      <color rgb="FF0070C0"/>
      <name val="Arial"/>
      <family val="2"/>
    </font>
    <font>
      <b/>
      <u/>
      <sz val="10"/>
      <color rgb="FF0070C0"/>
      <name val="Arial"/>
      <family val="2"/>
    </font>
    <font>
      <b/>
      <sz val="9"/>
      <color rgb="FF0070C0"/>
      <name val="Arial"/>
      <family val="2"/>
    </font>
    <font>
      <u/>
      <sz val="10"/>
      <color rgb="FF0070C0"/>
      <name val="Arial"/>
      <family val="2"/>
    </font>
    <font>
      <sz val="9"/>
      <color rgb="FF0070C0"/>
      <name val="Arial"/>
      <family val="2"/>
    </font>
    <font>
      <b/>
      <sz val="8"/>
      <color rgb="FF0070C0"/>
      <name val="Arial"/>
      <family val="2"/>
    </font>
    <font>
      <sz val="10"/>
      <color rgb="FF000000"/>
      <name val="Geneva"/>
    </font>
    <font>
      <sz val="10"/>
      <name val="Arial"/>
      <family val="2"/>
    </font>
    <font>
      <sz val="10"/>
      <color theme="1"/>
      <name val="Arial"/>
      <family val="2"/>
    </font>
    <font>
      <sz val="9"/>
      <color theme="1"/>
      <name val="Arial"/>
      <family val="2"/>
    </font>
    <font>
      <sz val="8"/>
      <color theme="1"/>
      <name val="Arial"/>
      <family val="2"/>
    </font>
    <font>
      <sz val="10"/>
      <color theme="1"/>
      <name val="Helv"/>
    </font>
    <font>
      <sz val="9"/>
      <color theme="0"/>
      <name val="Helv"/>
    </font>
    <font>
      <b/>
      <sz val="8"/>
      <color theme="1" tint="0.14999847407452621"/>
      <name val="Arial"/>
      <family val="2"/>
    </font>
    <font>
      <sz val="9"/>
      <color theme="1" tint="0.14999847407452621"/>
      <name val="Arial"/>
      <family val="2"/>
    </font>
    <font>
      <b/>
      <sz val="9"/>
      <color theme="1" tint="0.14999847407452621"/>
      <name val="Arial"/>
      <family val="2"/>
    </font>
    <font>
      <sz val="10"/>
      <color theme="1" tint="0.14999847407452621"/>
      <name val="Arial"/>
      <family val="2"/>
    </font>
    <font>
      <sz val="9"/>
      <color theme="1" tint="0.14999847407452621"/>
      <name val="Helv"/>
    </font>
    <font>
      <sz val="8"/>
      <color theme="1" tint="0.14999847407452621"/>
      <name val="Arial"/>
      <family val="2"/>
    </font>
    <font>
      <b/>
      <sz val="10"/>
      <color theme="1" tint="0.14999847407452621"/>
      <name val="Arial"/>
      <family val="2"/>
    </font>
    <font>
      <sz val="9"/>
      <color theme="1" tint="0.14999847407452621"/>
      <name val="MS Sans"/>
    </font>
    <font>
      <b/>
      <sz val="9"/>
      <color theme="1" tint="0.14999847407452621"/>
      <name val="Helv"/>
    </font>
    <font>
      <sz val="9"/>
      <color theme="0"/>
      <name val="MS Sans"/>
    </font>
    <font>
      <sz val="10"/>
      <color theme="1" tint="0.14999847407452621"/>
      <name val="Helv"/>
    </font>
    <font>
      <b/>
      <sz val="8"/>
      <color theme="1" tint="0.14999847407452621"/>
      <name val="Calibri"/>
      <family val="2"/>
      <scheme val="minor"/>
    </font>
    <font>
      <sz val="10"/>
      <color theme="1" tint="0.14999847407452621"/>
      <name val="Geneva"/>
      <family val="2"/>
    </font>
    <font>
      <sz val="9"/>
      <color theme="9" tint="-0.249977111117893"/>
      <name val="Arial"/>
      <family val="2"/>
    </font>
    <font>
      <sz val="8"/>
      <color theme="9" tint="-0.249977111117893"/>
      <name val="Arial"/>
      <family val="2"/>
    </font>
    <font>
      <b/>
      <sz val="9"/>
      <color theme="9" tint="-0.249977111117893"/>
      <name val="Arial"/>
      <family val="2"/>
    </font>
    <font>
      <sz val="9"/>
      <color theme="9" tint="-0.249977111117893"/>
      <name val="Geneva"/>
      <family val="2"/>
    </font>
    <font>
      <b/>
      <sz val="8"/>
      <color theme="9" tint="-0.249977111117893"/>
      <name val="Arial"/>
      <family val="2"/>
    </font>
    <font>
      <sz val="9"/>
      <color theme="9" tint="-0.249977111117893"/>
      <name val="MS Sans"/>
    </font>
    <font>
      <sz val="9"/>
      <color theme="9" tint="-0.249977111117893"/>
      <name val="Helv"/>
    </font>
    <font>
      <b/>
      <sz val="10"/>
      <color theme="4"/>
      <name val="Arial"/>
      <family val="2"/>
    </font>
    <font>
      <sz val="8"/>
      <color theme="1"/>
      <name val="Calibri"/>
      <family val="2"/>
      <scheme val="minor"/>
    </font>
    <font>
      <sz val="8"/>
      <name val="Calibri"/>
      <family val="2"/>
    </font>
    <font>
      <sz val="7"/>
      <color theme="1"/>
      <name val="Arial"/>
      <family val="2"/>
    </font>
    <font>
      <b/>
      <sz val="10"/>
      <name val="Calibri"/>
      <family val="2"/>
      <scheme val="minor"/>
    </font>
    <font>
      <sz val="10"/>
      <color rgb="FFFF0000"/>
      <name val="Helv"/>
    </font>
    <font>
      <b/>
      <sz val="11"/>
      <color rgb="FFFF0000"/>
      <name val="Segoe UI"/>
      <family val="2"/>
    </font>
    <font>
      <b/>
      <sz val="10"/>
      <name val="Century Gothic"/>
      <family val="2"/>
    </font>
    <font>
      <sz val="8"/>
      <name val="Arial"/>
      <family val="2"/>
    </font>
    <font>
      <sz val="10"/>
      <name val="Arial"/>
      <family val="2"/>
    </font>
    <font>
      <sz val="10"/>
      <color rgb="FFFF0000"/>
      <name val="Arial"/>
      <family val="2"/>
    </font>
    <font>
      <u/>
      <sz val="14"/>
      <color theme="0" tint="-0.499984740745262"/>
      <name val="Arial"/>
      <family val="2"/>
    </font>
    <font>
      <u/>
      <sz val="14"/>
      <color theme="10"/>
      <name val="Arial"/>
      <family val="2"/>
    </font>
  </fonts>
  <fills count="1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bgColor indexed="64"/>
      </patternFill>
    </fill>
  </fills>
  <borders count="51">
    <border>
      <left/>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right/>
      <top style="thin">
        <color theme="4" tint="0.39997558519241921"/>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6" tint="0.39994506668294322"/>
      </bottom>
      <diagonal/>
    </border>
    <border>
      <left/>
      <right/>
      <top style="thin">
        <color theme="6" tint="0.39994506668294322"/>
      </top>
      <bottom style="thin">
        <color theme="6" tint="0.39994506668294322"/>
      </bottom>
      <diagonal/>
    </border>
    <border>
      <left/>
      <right style="thin">
        <color theme="0"/>
      </right>
      <top style="double">
        <color theme="6" tint="-0.24994659260841701"/>
      </top>
      <bottom/>
      <diagonal/>
    </border>
    <border>
      <left style="thin">
        <color theme="0"/>
      </left>
      <right style="thin">
        <color theme="0"/>
      </right>
      <top style="double">
        <color theme="6" tint="-0.24994659260841701"/>
      </top>
      <bottom/>
      <diagonal/>
    </border>
    <border>
      <left style="thin">
        <color theme="0"/>
      </left>
      <right/>
      <top style="double">
        <color theme="6" tint="-0.24994659260841701"/>
      </top>
      <bottom/>
      <diagonal/>
    </border>
    <border>
      <left/>
      <right/>
      <top style="thin">
        <color theme="9" tint="0.39994506668294322"/>
      </top>
      <bottom style="thin">
        <color theme="9" tint="0.39994506668294322"/>
      </bottom>
      <diagonal/>
    </border>
    <border>
      <left/>
      <right/>
      <top style="thin">
        <color theme="9" tint="0.39994506668294322"/>
      </top>
      <bottom/>
      <diagonal/>
    </border>
    <border>
      <left/>
      <right style="thin">
        <color theme="0"/>
      </right>
      <top/>
      <bottom style="thin">
        <color theme="9" tint="0.39994506668294322"/>
      </bottom>
      <diagonal/>
    </border>
    <border>
      <left style="thin">
        <color theme="0"/>
      </left>
      <right style="thin">
        <color theme="0"/>
      </right>
      <top/>
      <bottom style="thin">
        <color theme="9" tint="0.39994506668294322"/>
      </bottom>
      <diagonal/>
    </border>
    <border>
      <left style="thin">
        <color theme="0"/>
      </left>
      <right/>
      <top/>
      <bottom style="thin">
        <color theme="9" tint="0.39994506668294322"/>
      </bottom>
      <diagonal/>
    </border>
    <border>
      <left/>
      <right style="thin">
        <color theme="0"/>
      </right>
      <top style="thin">
        <color theme="9" tint="0.39988402966399123"/>
      </top>
      <bottom style="thin">
        <color theme="9" tint="0.39994506668294322"/>
      </bottom>
      <diagonal/>
    </border>
    <border>
      <left style="thin">
        <color theme="0"/>
      </left>
      <right style="thin">
        <color theme="0"/>
      </right>
      <top style="thin">
        <color theme="9" tint="0.39988402966399123"/>
      </top>
      <bottom style="thin">
        <color theme="9" tint="0.39994506668294322"/>
      </bottom>
      <diagonal/>
    </border>
    <border>
      <left style="thin">
        <color theme="0"/>
      </left>
      <right/>
      <top style="thin">
        <color theme="9" tint="0.39988402966399123"/>
      </top>
      <bottom style="thin">
        <color theme="9" tint="0.39994506668294322"/>
      </bottom>
      <diagonal/>
    </border>
    <border>
      <left/>
      <right/>
      <top style="thin">
        <color rgb="FFFF9933"/>
      </top>
      <bottom style="thin">
        <color rgb="FFFF9933"/>
      </bottom>
      <diagonal/>
    </border>
    <border>
      <left/>
      <right style="thin">
        <color theme="0"/>
      </right>
      <top/>
      <bottom style="thin">
        <color rgb="FFFF9933"/>
      </bottom>
      <diagonal/>
    </border>
    <border>
      <left style="thin">
        <color theme="0"/>
      </left>
      <right style="thin">
        <color theme="0"/>
      </right>
      <top/>
      <bottom style="thin">
        <color rgb="FFFF9933"/>
      </bottom>
      <diagonal/>
    </border>
    <border>
      <left style="thin">
        <color theme="0"/>
      </left>
      <right/>
      <top/>
      <bottom style="thin">
        <color rgb="FFFF9933"/>
      </bottom>
      <diagonal/>
    </border>
    <border>
      <left/>
      <right style="thin">
        <color theme="0"/>
      </right>
      <top style="thin">
        <color rgb="FFFF9933"/>
      </top>
      <bottom/>
      <diagonal/>
    </border>
    <border>
      <left style="thin">
        <color theme="0"/>
      </left>
      <right style="thin">
        <color theme="0"/>
      </right>
      <top style="thin">
        <color rgb="FFFF9933"/>
      </top>
      <bottom/>
      <diagonal/>
    </border>
    <border>
      <left style="thin">
        <color theme="0"/>
      </left>
      <right/>
      <top style="thin">
        <color rgb="FFFF9933"/>
      </top>
      <bottom/>
      <diagonal/>
    </border>
    <border>
      <left/>
      <right/>
      <top style="thin">
        <color theme="3" tint="0.59996337778862885"/>
      </top>
      <bottom style="thin">
        <color theme="3" tint="0.59996337778862885"/>
      </bottom>
      <diagonal/>
    </border>
    <border>
      <left/>
      <right style="thin">
        <color theme="0"/>
      </right>
      <top/>
      <bottom style="thin">
        <color theme="3" tint="0.59996337778862885"/>
      </bottom>
      <diagonal/>
    </border>
    <border>
      <left style="thin">
        <color theme="0"/>
      </left>
      <right style="thin">
        <color theme="0"/>
      </right>
      <top/>
      <bottom style="thin">
        <color theme="3" tint="0.59996337778862885"/>
      </bottom>
      <diagonal/>
    </border>
    <border>
      <left style="thin">
        <color theme="0"/>
      </left>
      <right/>
      <top/>
      <bottom style="thin">
        <color theme="3" tint="0.59996337778862885"/>
      </bottom>
      <diagonal/>
    </border>
    <border>
      <left/>
      <right style="thin">
        <color theme="0"/>
      </right>
      <top style="thin">
        <color theme="3" tint="0.59996337778862885"/>
      </top>
      <bottom/>
      <diagonal/>
    </border>
    <border>
      <left style="thin">
        <color theme="0"/>
      </left>
      <right style="thin">
        <color theme="0"/>
      </right>
      <top style="thin">
        <color theme="3" tint="0.59996337778862885"/>
      </top>
      <bottom/>
      <diagonal/>
    </border>
    <border>
      <left style="thin">
        <color theme="0"/>
      </left>
      <right/>
      <top style="thin">
        <color theme="3" tint="0.59996337778862885"/>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hair">
        <color theme="0" tint="-0.24994659260841701"/>
      </left>
      <right style="thin">
        <color theme="0" tint="-0.24994659260841701"/>
      </right>
      <top style="hair">
        <color theme="0" tint="-0.24994659260841701"/>
      </top>
      <bottom/>
      <diagonal/>
    </border>
    <border>
      <left/>
      <right style="thin">
        <color theme="0"/>
      </right>
      <top style="hair">
        <color theme="0" tint="-0.24994659260841701"/>
      </top>
      <bottom style="thin">
        <color theme="0" tint="-0.34998626667073579"/>
      </bottom>
      <diagonal/>
    </border>
    <border>
      <left style="thin">
        <color theme="0"/>
      </left>
      <right style="thin">
        <color theme="0"/>
      </right>
      <top style="hair">
        <color theme="0" tint="-0.24994659260841701"/>
      </top>
      <bottom style="thin">
        <color theme="0" tint="-0.34998626667073579"/>
      </bottom>
      <diagonal/>
    </border>
    <border>
      <left style="thin">
        <color theme="0"/>
      </left>
      <right style="hair">
        <color theme="0" tint="-0.24994659260841701"/>
      </right>
      <top style="hair">
        <color theme="0" tint="-0.24994659260841701"/>
      </top>
      <bottom style="thin">
        <color theme="0" tint="-0.34998626667073579"/>
      </bottom>
      <diagonal/>
    </border>
    <border>
      <left style="hair">
        <color theme="0" tint="-0.24994659260841701"/>
      </left>
      <right style="thin">
        <color theme="0" tint="-0.24994659260841701"/>
      </right>
      <top/>
      <bottom style="hair">
        <color theme="0" tint="-0.24994659260841701"/>
      </bottom>
      <diagonal/>
    </border>
    <border>
      <left/>
      <right style="thin">
        <color theme="0" tint="-0.14996795556505021"/>
      </right>
      <top style="thin">
        <color theme="0" tint="-0.34998626667073579"/>
      </top>
      <bottom style="hair">
        <color theme="0" tint="-0.24994659260841701"/>
      </bottom>
      <diagonal/>
    </border>
    <border>
      <left style="thin">
        <color theme="0" tint="-0.14996795556505021"/>
      </left>
      <right style="thin">
        <color theme="0" tint="-0.14996795556505021"/>
      </right>
      <top style="thin">
        <color theme="0" tint="-0.34998626667073579"/>
      </top>
      <bottom style="hair">
        <color theme="0" tint="-0.24994659260841701"/>
      </bottom>
      <diagonal/>
    </border>
    <border>
      <left style="thin">
        <color theme="0" tint="-0.14996795556505021"/>
      </left>
      <right style="hair">
        <color theme="0" tint="-0.24994659260841701"/>
      </right>
      <top style="thin">
        <color theme="0" tint="-0.34998626667073579"/>
      </top>
      <bottom style="hair">
        <color theme="0" tint="-0.24994659260841701"/>
      </bottom>
      <diagonal/>
    </border>
    <border>
      <left/>
      <right/>
      <top style="thin">
        <color theme="9" tint="0.79998168889431442"/>
      </top>
      <bottom style="thin">
        <color theme="9" tint="0.79998168889431442"/>
      </bottom>
      <diagonal/>
    </border>
    <border>
      <left/>
      <right/>
      <top style="thin">
        <color theme="3" tint="0.59996337778862885"/>
      </top>
      <bottom/>
      <diagonal/>
    </border>
  </borders>
  <cellStyleXfs count="6">
    <xf numFmtId="0" fontId="0" fillId="0" borderId="0"/>
    <xf numFmtId="0" fontId="19"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41" fontId="56" fillId="0" borderId="0" applyFont="0" applyFill="0" applyBorder="0" applyAlignment="0" applyProtection="0"/>
    <xf numFmtId="9" fontId="91" fillId="0" borderId="0" applyFont="0" applyFill="0" applyBorder="0" applyAlignment="0" applyProtection="0"/>
  </cellStyleXfs>
  <cellXfs count="517">
    <xf numFmtId="0" fontId="0" fillId="0" borderId="0" xfId="0"/>
    <xf numFmtId="0" fontId="2" fillId="0" borderId="0" xfId="0" applyFont="1" applyAlignment="1">
      <alignment horizontal="left"/>
    </xf>
    <xf numFmtId="0" fontId="3" fillId="0" borderId="0" xfId="0" applyFont="1" applyAlignment="1">
      <alignment horizontal="left"/>
    </xf>
    <xf numFmtId="0" fontId="4" fillId="0" borderId="0" xfId="0" applyFont="1" applyBorder="1" applyAlignment="1">
      <alignment horizontal="left"/>
    </xf>
    <xf numFmtId="0" fontId="4" fillId="0" borderId="0" xfId="0" applyFont="1" applyAlignment="1">
      <alignment horizontal="left"/>
    </xf>
    <xf numFmtId="0" fontId="4" fillId="0" borderId="0" xfId="0" applyFont="1"/>
    <xf numFmtId="3" fontId="3" fillId="0" borderId="0" xfId="0" applyNumberFormat="1" applyFont="1" applyAlignment="1">
      <alignment horizontal="left"/>
    </xf>
    <xf numFmtId="0" fontId="4" fillId="0" borderId="0" xfId="0" applyFont="1" applyAlignment="1">
      <alignment horizontal="center"/>
    </xf>
    <xf numFmtId="0" fontId="9" fillId="0" borderId="0" xfId="0" applyFont="1" applyAlignment="1">
      <alignment horizontal="right"/>
    </xf>
    <xf numFmtId="0" fontId="10" fillId="0" borderId="0" xfId="0" quotePrefix="1" applyFont="1" applyAlignment="1">
      <alignment horizontal="left"/>
    </xf>
    <xf numFmtId="0" fontId="10" fillId="0" borderId="0" xfId="0" applyFont="1" applyAlignment="1">
      <alignment horizontal="left"/>
    </xf>
    <xf numFmtId="0" fontId="3" fillId="0" borderId="0" xfId="0" applyFont="1"/>
    <xf numFmtId="3" fontId="3" fillId="0" borderId="0" xfId="0" applyNumberFormat="1" applyFont="1"/>
    <xf numFmtId="0" fontId="4" fillId="0" borderId="0" xfId="0" applyFont="1" applyBorder="1"/>
    <xf numFmtId="0" fontId="2" fillId="0" borderId="0" xfId="0" quotePrefix="1" applyFont="1" applyAlignment="1">
      <alignment horizontal="left"/>
    </xf>
    <xf numFmtId="0" fontId="2" fillId="0" borderId="0" xfId="0" applyFont="1"/>
    <xf numFmtId="3" fontId="4" fillId="0" borderId="0" xfId="0" applyNumberFormat="1" applyFont="1" applyBorder="1"/>
    <xf numFmtId="0" fontId="9" fillId="0" borderId="0" xfId="0" applyFont="1"/>
    <xf numFmtId="0" fontId="2" fillId="0" borderId="0" xfId="0" applyFont="1" applyAlignment="1">
      <alignment horizontal="center"/>
    </xf>
    <xf numFmtId="0" fontId="10" fillId="0" borderId="0" xfId="0" applyFont="1"/>
    <xf numFmtId="0" fontId="7" fillId="0" borderId="0" xfId="0" applyFont="1"/>
    <xf numFmtId="0" fontId="11" fillId="0" borderId="0" xfId="0" applyFont="1"/>
    <xf numFmtId="0" fontId="12" fillId="0" borderId="0" xfId="0" applyFont="1"/>
    <xf numFmtId="0" fontId="0" fillId="0" borderId="0" xfId="0" applyBorder="1"/>
    <xf numFmtId="0" fontId="8" fillId="0" borderId="0" xfId="0" applyFont="1"/>
    <xf numFmtId="0" fontId="3" fillId="0" borderId="0" xfId="0" applyFont="1" applyBorder="1"/>
    <xf numFmtId="0" fontId="3" fillId="0" borderId="0" xfId="0" applyFont="1" applyAlignment="1">
      <alignment horizontal="center"/>
    </xf>
    <xf numFmtId="0" fontId="7" fillId="0" borderId="0" xfId="0" applyFont="1" applyBorder="1"/>
    <xf numFmtId="0" fontId="3" fillId="0" borderId="0" xfId="0" applyFont="1" applyFill="1" applyAlignment="1">
      <alignment horizontal="left"/>
    </xf>
    <xf numFmtId="0" fontId="3" fillId="0" borderId="0" xfId="0" applyFont="1" applyFill="1" applyAlignment="1">
      <alignment horizontal="center"/>
    </xf>
    <xf numFmtId="0" fontId="7" fillId="0" borderId="0" xfId="0" applyFont="1" applyFill="1" applyBorder="1"/>
    <xf numFmtId="0" fontId="7" fillId="0" borderId="0" xfId="0" applyFont="1" applyFill="1"/>
    <xf numFmtId="3" fontId="7" fillId="0" borderId="0" xfId="0" applyNumberFormat="1" applyFont="1"/>
    <xf numFmtId="0" fontId="2" fillId="0" borderId="0" xfId="0" applyFont="1" applyBorder="1" applyAlignment="1">
      <alignment horizontal="center"/>
    </xf>
    <xf numFmtId="0" fontId="5" fillId="0" borderId="0" xfId="0" applyFont="1"/>
    <xf numFmtId="3" fontId="2" fillId="0" borderId="0" xfId="0" applyNumberFormat="1" applyFont="1" applyBorder="1" applyAlignment="1">
      <alignment horizontal="right"/>
    </xf>
    <xf numFmtId="3" fontId="0" fillId="0" borderId="0" xfId="0" applyNumberFormat="1"/>
    <xf numFmtId="3" fontId="3" fillId="0" borderId="0" xfId="0" applyNumberFormat="1" applyFont="1" applyBorder="1" applyAlignment="1">
      <alignment horizontal="center"/>
    </xf>
    <xf numFmtId="0" fontId="2" fillId="0" borderId="0" xfId="0" applyFont="1" applyBorder="1"/>
    <xf numFmtId="0" fontId="3" fillId="0" borderId="0" xfId="0" applyFont="1" applyBorder="1" applyAlignment="1">
      <alignment horizontal="center"/>
    </xf>
    <xf numFmtId="0" fontId="7"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xf>
    <xf numFmtId="0" fontId="5" fillId="0" borderId="0" xfId="0" applyFont="1" applyBorder="1"/>
    <xf numFmtId="3" fontId="10" fillId="0" borderId="0" xfId="0" applyNumberFormat="1" applyFont="1"/>
    <xf numFmtId="0" fontId="13" fillId="0" borderId="0" xfId="0" applyFont="1" applyAlignment="1">
      <alignment horizontal="center"/>
    </xf>
    <xf numFmtId="0" fontId="13" fillId="0" borderId="0" xfId="0" applyFont="1"/>
    <xf numFmtId="0" fontId="10" fillId="0" borderId="0" xfId="0" applyFont="1" applyAlignment="1">
      <alignment horizontal="center"/>
    </xf>
    <xf numFmtId="3" fontId="3" fillId="0" borderId="0" xfId="0" applyNumberFormat="1" applyFont="1" applyAlignment="1">
      <alignment horizontal="center"/>
    </xf>
    <xf numFmtId="0" fontId="10" fillId="0" borderId="0" xfId="0" applyFont="1" applyAlignment="1"/>
    <xf numFmtId="0" fontId="15" fillId="0" borderId="0" xfId="0" applyFont="1" applyAlignment="1"/>
    <xf numFmtId="3" fontId="15"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left"/>
    </xf>
    <xf numFmtId="0" fontId="11" fillId="0" borderId="0" xfId="0" applyFont="1" applyAlignment="1">
      <alignment horizontal="center"/>
    </xf>
    <xf numFmtId="0" fontId="10" fillId="0" borderId="0" xfId="0" quotePrefix="1" applyFont="1" applyBorder="1" applyAlignment="1">
      <alignment horizontal="left"/>
    </xf>
    <xf numFmtId="49" fontId="10" fillId="0" borderId="0" xfId="0" applyNumberFormat="1" applyFont="1" applyAlignment="1">
      <alignment horizontal="left"/>
    </xf>
    <xf numFmtId="0" fontId="16" fillId="0" borderId="0" xfId="0" quotePrefix="1" applyFont="1" applyAlignment="1">
      <alignment horizontal="left"/>
    </xf>
    <xf numFmtId="0" fontId="16" fillId="0" borderId="0" xfId="0" applyFont="1"/>
    <xf numFmtId="0" fontId="15" fillId="0" borderId="0" xfId="0" applyFont="1"/>
    <xf numFmtId="0" fontId="16" fillId="0" borderId="0" xfId="0" applyFont="1" applyAlignment="1">
      <alignment horizontal="left"/>
    </xf>
    <xf numFmtId="2" fontId="3" fillId="0" borderId="0" xfId="0" applyNumberFormat="1" applyFont="1" applyFill="1" applyBorder="1" applyAlignment="1">
      <alignment horizontal="right"/>
    </xf>
    <xf numFmtId="0" fontId="0" fillId="0" borderId="0" xfId="0" applyAlignment="1">
      <alignment horizontal="center"/>
    </xf>
    <xf numFmtId="0" fontId="0" fillId="0" borderId="0" xfId="0" applyFill="1"/>
    <xf numFmtId="0" fontId="17" fillId="0" borderId="0" xfId="0" applyFont="1"/>
    <xf numFmtId="0" fontId="10" fillId="0" borderId="0" xfId="0" applyFont="1" applyFill="1" applyAlignment="1"/>
    <xf numFmtId="0" fontId="1" fillId="0" borderId="0" xfId="0" applyFont="1"/>
    <xf numFmtId="0" fontId="20" fillId="2" borderId="2" xfId="0" applyFont="1" applyFill="1" applyBorder="1" applyAlignment="1">
      <alignment horizontal="center"/>
    </xf>
    <xf numFmtId="0" fontId="21" fillId="2" borderId="2" xfId="0" applyFont="1" applyFill="1" applyBorder="1"/>
    <xf numFmtId="0" fontId="22" fillId="2" borderId="2" xfId="0" applyFont="1" applyFill="1" applyBorder="1" applyAlignment="1">
      <alignment horizontal="left"/>
    </xf>
    <xf numFmtId="3" fontId="21" fillId="2" borderId="2" xfId="0" applyNumberFormat="1" applyFont="1" applyFill="1" applyBorder="1"/>
    <xf numFmtId="0" fontId="20" fillId="2" borderId="2" xfId="0" quotePrefix="1" applyFont="1" applyFill="1" applyBorder="1" applyAlignment="1">
      <alignment horizontal="center"/>
    </xf>
    <xf numFmtId="0" fontId="21" fillId="2" borderId="0" xfId="0" applyFont="1" applyFill="1"/>
    <xf numFmtId="0" fontId="21" fillId="2" borderId="0" xfId="0" applyFont="1" applyFill="1" applyBorder="1"/>
    <xf numFmtId="0" fontId="20" fillId="2" borderId="0" xfId="0" applyFont="1" applyFill="1" applyBorder="1" applyAlignment="1">
      <alignment horizontal="center"/>
    </xf>
    <xf numFmtId="0" fontId="22" fillId="2" borderId="0" xfId="0" applyFont="1" applyFill="1" applyBorder="1" applyAlignment="1">
      <alignment horizontal="left"/>
    </xf>
    <xf numFmtId="0" fontId="20" fillId="2" borderId="0" xfId="0" quotePrefix="1" applyFont="1" applyFill="1" applyBorder="1" applyAlignment="1">
      <alignment horizontal="center"/>
    </xf>
    <xf numFmtId="3" fontId="20" fillId="2" borderId="0" xfId="0" applyNumberFormat="1" applyFont="1" applyFill="1" applyBorder="1" applyAlignment="1">
      <alignment horizontal="center"/>
    </xf>
    <xf numFmtId="0" fontId="24" fillId="2" borderId="0" xfId="0" quotePrefix="1" applyFont="1" applyFill="1" applyBorder="1" applyAlignment="1">
      <alignment horizontal="left"/>
    </xf>
    <xf numFmtId="0" fontId="10" fillId="0" borderId="0" xfId="0" applyFont="1" applyFill="1" applyBorder="1"/>
    <xf numFmtId="0" fontId="25" fillId="0" borderId="0" xfId="0" applyFont="1" applyAlignment="1">
      <alignment horizontal="center" vertical="center"/>
    </xf>
    <xf numFmtId="0" fontId="0" fillId="0" borderId="0" xfId="0" applyAlignment="1"/>
    <xf numFmtId="0" fontId="26" fillId="0" borderId="0" xfId="1" applyFont="1" applyAlignment="1" applyProtection="1">
      <alignment horizontal="center"/>
    </xf>
    <xf numFmtId="3" fontId="2" fillId="0" borderId="0" xfId="0" applyNumberFormat="1" applyFont="1" applyFill="1" applyBorder="1" applyAlignment="1">
      <alignment horizontal="right"/>
    </xf>
    <xf numFmtId="3" fontId="3" fillId="0" borderId="0" xfId="0" applyNumberFormat="1" applyFont="1" applyFill="1" applyBorder="1" applyAlignment="1">
      <alignment horizontal="right"/>
    </xf>
    <xf numFmtId="0" fontId="0" fillId="0" borderId="0" xfId="0" applyAlignment="1"/>
    <xf numFmtId="0" fontId="3" fillId="0" borderId="0" xfId="0" applyFont="1" applyFill="1"/>
    <xf numFmtId="0" fontId="2" fillId="0" borderId="0" xfId="0" quotePrefix="1" applyFont="1" applyFill="1" applyBorder="1" applyAlignment="1">
      <alignment horizontal="center"/>
    </xf>
    <xf numFmtId="0" fontId="7" fillId="0" borderId="0" xfId="0" applyFont="1" applyFill="1" applyBorder="1" applyAlignment="1">
      <alignment horizontal="right"/>
    </xf>
    <xf numFmtId="0" fontId="28" fillId="0" borderId="0" xfId="1" applyFont="1" applyAlignment="1" applyProtection="1"/>
    <xf numFmtId="0" fontId="1" fillId="0" borderId="0" xfId="0" applyFont="1" applyAlignment="1">
      <alignment horizontal="center"/>
    </xf>
    <xf numFmtId="0" fontId="29" fillId="0" borderId="0" xfId="0" applyFont="1" applyAlignment="1">
      <alignment horizontal="left" readingOrder="1"/>
    </xf>
    <xf numFmtId="3" fontId="7" fillId="0" borderId="0" xfId="0" applyNumberFormat="1" applyFont="1" applyBorder="1"/>
    <xf numFmtId="3" fontId="3" fillId="0" borderId="0" xfId="0" applyNumberFormat="1" applyFont="1" applyBorder="1"/>
    <xf numFmtId="0" fontId="1" fillId="0" borderId="0" xfId="0" applyFont="1" applyAlignment="1">
      <alignment horizontal="justify" wrapText="1"/>
    </xf>
    <xf numFmtId="0" fontId="33" fillId="2" borderId="0" xfId="0" applyFont="1" applyFill="1"/>
    <xf numFmtId="0" fontId="33" fillId="2" borderId="0" xfId="0" applyFont="1" applyFill="1" applyBorder="1"/>
    <xf numFmtId="167" fontId="33" fillId="2" borderId="0" xfId="2" applyNumberFormat="1" applyFont="1" applyFill="1" applyBorder="1"/>
    <xf numFmtId="3" fontId="33" fillId="2" borderId="2" xfId="2" applyNumberFormat="1" applyFont="1" applyFill="1" applyBorder="1"/>
    <xf numFmtId="3" fontId="33" fillId="2" borderId="2" xfId="0" applyNumberFormat="1" applyFont="1" applyFill="1" applyBorder="1"/>
    <xf numFmtId="0" fontId="33" fillId="2" borderId="2" xfId="0" applyFont="1" applyFill="1" applyBorder="1"/>
    <xf numFmtId="3" fontId="11" fillId="0" borderId="0" xfId="0" applyNumberFormat="1" applyFont="1"/>
    <xf numFmtId="3" fontId="4" fillId="0" borderId="0" xfId="0" applyNumberFormat="1" applyFont="1"/>
    <xf numFmtId="0" fontId="37" fillId="0" borderId="0" xfId="0" applyFont="1"/>
    <xf numFmtId="0" fontId="38" fillId="0" borderId="0" xfId="1" applyFont="1" applyAlignment="1" applyProtection="1">
      <alignment horizontal="center"/>
    </xf>
    <xf numFmtId="3" fontId="10" fillId="0" borderId="0" xfId="0" applyNumberFormat="1" applyFont="1" applyAlignment="1">
      <alignment horizontal="left"/>
    </xf>
    <xf numFmtId="0" fontId="41" fillId="0" borderId="0" xfId="1" applyFont="1" applyAlignment="1" applyProtection="1">
      <alignment horizontal="center"/>
    </xf>
    <xf numFmtId="0" fontId="33" fillId="0" borderId="0" xfId="0" applyFont="1" applyAlignment="1">
      <alignment horizontal="left"/>
    </xf>
    <xf numFmtId="0" fontId="42" fillId="0" borderId="0" xfId="1" applyFont="1" applyAlignment="1" applyProtection="1">
      <alignment horizontal="center"/>
    </xf>
    <xf numFmtId="0" fontId="39" fillId="0" borderId="0" xfId="1" applyFont="1" applyAlignment="1" applyProtection="1">
      <alignment horizontal="center"/>
    </xf>
    <xf numFmtId="3" fontId="10" fillId="0" borderId="0" xfId="0" quotePrefix="1" applyNumberFormat="1" applyFont="1" applyAlignment="1">
      <alignment horizontal="left"/>
    </xf>
    <xf numFmtId="3" fontId="10" fillId="0" borderId="0" xfId="0" quotePrefix="1" applyNumberFormat="1" applyFont="1" applyFill="1" applyAlignment="1">
      <alignment horizontal="left"/>
    </xf>
    <xf numFmtId="165" fontId="10" fillId="0" borderId="0" xfId="0" applyNumberFormat="1" applyFont="1" applyFill="1" applyAlignment="1">
      <alignment horizontal="left"/>
    </xf>
    <xf numFmtId="0" fontId="5" fillId="0" borderId="0" xfId="0" applyFont="1" applyFill="1"/>
    <xf numFmtId="0" fontId="41" fillId="0" borderId="0" xfId="1" applyFont="1" applyFill="1" applyAlignment="1" applyProtection="1">
      <alignment horizontal="center"/>
    </xf>
    <xf numFmtId="0" fontId="1" fillId="0" borderId="0" xfId="0" applyFont="1" applyFill="1"/>
    <xf numFmtId="0" fontId="13" fillId="0" borderId="0" xfId="0" applyFont="1" applyFill="1" applyAlignment="1">
      <alignment horizontal="center"/>
    </xf>
    <xf numFmtId="0" fontId="21" fillId="0" borderId="2" xfId="0" applyFont="1" applyFill="1" applyBorder="1"/>
    <xf numFmtId="3" fontId="21" fillId="0" borderId="2" xfId="0" applyNumberFormat="1" applyFont="1" applyFill="1" applyBorder="1"/>
    <xf numFmtId="3" fontId="23" fillId="0" borderId="2" xfId="0" applyNumberFormat="1" applyFont="1" applyFill="1" applyBorder="1"/>
    <xf numFmtId="0" fontId="0" fillId="0" borderId="0" xfId="0" applyFill="1" applyAlignment="1">
      <alignment horizontal="center"/>
    </xf>
    <xf numFmtId="167" fontId="7" fillId="0" borderId="0" xfId="0" applyNumberFormat="1" applyFont="1"/>
    <xf numFmtId="0" fontId="44" fillId="0" borderId="0" xfId="0" applyFont="1" applyAlignment="1">
      <alignment horizontal="left"/>
    </xf>
    <xf numFmtId="3" fontId="10" fillId="0" borderId="0" xfId="0" applyNumberFormat="1" applyFont="1" applyFill="1"/>
    <xf numFmtId="0" fontId="4" fillId="0" borderId="0" xfId="0" applyFont="1" applyFill="1"/>
    <xf numFmtId="3" fontId="45" fillId="0" borderId="0" xfId="0" applyNumberFormat="1" applyFont="1"/>
    <xf numFmtId="3" fontId="40" fillId="0" borderId="0" xfId="0" applyNumberFormat="1" applyFont="1" applyFill="1" applyBorder="1"/>
    <xf numFmtId="3" fontId="1" fillId="0" borderId="0" xfId="0" applyNumberFormat="1" applyFont="1" applyFill="1"/>
    <xf numFmtId="3" fontId="3" fillId="0" borderId="0" xfId="0" applyNumberFormat="1" applyFont="1" applyFill="1"/>
    <xf numFmtId="0" fontId="47" fillId="0" borderId="0" xfId="0" applyFont="1" applyAlignment="1">
      <alignment horizontal="center"/>
    </xf>
    <xf numFmtId="0" fontId="48" fillId="0" borderId="0" xfId="0" applyFont="1"/>
    <xf numFmtId="0" fontId="49" fillId="0" borderId="0" xfId="1" applyFont="1" applyAlignment="1" applyProtection="1">
      <alignment horizontal="center"/>
    </xf>
    <xf numFmtId="0" fontId="50" fillId="0" borderId="0" xfId="1" applyFont="1" applyFill="1" applyAlignment="1" applyProtection="1"/>
    <xf numFmtId="0" fontId="52" fillId="0" borderId="0" xfId="1" applyFont="1" applyAlignment="1" applyProtection="1"/>
    <xf numFmtId="0" fontId="52" fillId="0" borderId="0" xfId="1" applyFont="1" applyFill="1" applyAlignment="1" applyProtection="1"/>
    <xf numFmtId="0" fontId="50" fillId="0" borderId="0" xfId="1" applyFont="1" applyAlignment="1" applyProtection="1"/>
    <xf numFmtId="3" fontId="3" fillId="0" borderId="0" xfId="0" applyNumberFormat="1" applyFont="1" applyFill="1" applyAlignment="1">
      <alignment horizontal="center"/>
    </xf>
    <xf numFmtId="0" fontId="43" fillId="4" borderId="0" xfId="0" applyFont="1" applyFill="1"/>
    <xf numFmtId="0" fontId="21" fillId="4" borderId="0" xfId="0" applyFont="1" applyFill="1"/>
    <xf numFmtId="0" fontId="20" fillId="4" borderId="0" xfId="0" applyFont="1" applyFill="1"/>
    <xf numFmtId="0" fontId="23" fillId="4" borderId="0" xfId="0" applyFont="1" applyFill="1"/>
    <xf numFmtId="3" fontId="10" fillId="0" borderId="0" xfId="0" applyNumberFormat="1" applyFont="1" applyAlignment="1">
      <alignment horizontal="center"/>
    </xf>
    <xf numFmtId="167" fontId="10" fillId="0" borderId="0" xfId="0" applyNumberFormat="1" applyFont="1" applyAlignment="1">
      <alignment horizontal="left"/>
    </xf>
    <xf numFmtId="0" fontId="57" fillId="0" borderId="0" xfId="0" applyFont="1" applyFill="1"/>
    <xf numFmtId="3" fontId="59" fillId="0" borderId="0" xfId="0" quotePrefix="1" applyNumberFormat="1" applyFont="1" applyFill="1" applyAlignment="1">
      <alignment horizontal="left"/>
    </xf>
    <xf numFmtId="3" fontId="57" fillId="0" borderId="0" xfId="0" applyNumberFormat="1" applyFont="1" applyFill="1"/>
    <xf numFmtId="0" fontId="60" fillId="0" borderId="0" xfId="0" applyFont="1" applyFill="1"/>
    <xf numFmtId="3" fontId="0" fillId="0" borderId="0" xfId="0" applyNumberFormat="1" applyFill="1"/>
    <xf numFmtId="0" fontId="20" fillId="8" borderId="6" xfId="0" applyFont="1" applyFill="1" applyBorder="1" applyAlignment="1">
      <alignment horizontal="center"/>
    </xf>
    <xf numFmtId="0" fontId="20" fillId="8" borderId="7" xfId="0" quotePrefix="1" applyFont="1" applyFill="1" applyBorder="1" applyAlignment="1">
      <alignment horizontal="center"/>
    </xf>
    <xf numFmtId="0" fontId="20" fillId="8" borderId="7" xfId="0" applyFont="1" applyFill="1" applyBorder="1" applyAlignment="1">
      <alignment horizontal="center"/>
    </xf>
    <xf numFmtId="0" fontId="20" fillId="7" borderId="8" xfId="0" applyFont="1" applyFill="1" applyBorder="1" applyAlignment="1">
      <alignment horizontal="center"/>
    </xf>
    <xf numFmtId="3" fontId="31" fillId="0" borderId="0" xfId="0" applyNumberFormat="1" applyFont="1" applyBorder="1" applyAlignment="1">
      <alignment horizontal="right"/>
    </xf>
    <xf numFmtId="0" fontId="30" fillId="0" borderId="0" xfId="0" applyFont="1" applyBorder="1"/>
    <xf numFmtId="37" fontId="30" fillId="0" borderId="0" xfId="0" applyNumberFormat="1" applyFont="1" applyBorder="1"/>
    <xf numFmtId="3" fontId="7" fillId="0" borderId="0" xfId="0" applyNumberFormat="1" applyFont="1" applyFill="1" applyBorder="1"/>
    <xf numFmtId="0" fontId="6" fillId="0" borderId="10" xfId="0" applyFont="1" applyBorder="1" applyAlignment="1">
      <alignment horizontal="left"/>
    </xf>
    <xf numFmtId="3" fontId="3" fillId="0" borderId="10" xfId="0" applyNumberFormat="1" applyFont="1" applyBorder="1" applyAlignment="1">
      <alignment horizontal="right"/>
    </xf>
    <xf numFmtId="37" fontId="3" fillId="0" borderId="10" xfId="0" applyNumberFormat="1" applyFont="1" applyBorder="1"/>
    <xf numFmtId="3" fontId="3" fillId="0" borderId="10" xfId="0" applyNumberFormat="1" applyFont="1" applyBorder="1"/>
    <xf numFmtId="3" fontId="3" fillId="0" borderId="10" xfId="0" applyNumberFormat="1" applyFont="1" applyFill="1" applyBorder="1"/>
    <xf numFmtId="164" fontId="31" fillId="0" borderId="0" xfId="0" applyNumberFormat="1" applyFont="1" applyBorder="1" applyAlignment="1">
      <alignment horizontal="right"/>
    </xf>
    <xf numFmtId="164" fontId="30" fillId="0" borderId="0" xfId="0" applyNumberFormat="1" applyFont="1" applyBorder="1"/>
    <xf numFmtId="164" fontId="7" fillId="0" borderId="0" xfId="0" applyNumberFormat="1" applyFont="1" applyBorder="1"/>
    <xf numFmtId="164" fontId="7" fillId="0" borderId="0" xfId="0" applyNumberFormat="1" applyFont="1" applyFill="1" applyBorder="1"/>
    <xf numFmtId="0" fontId="20" fillId="8" borderId="0" xfId="0" applyFont="1" applyFill="1"/>
    <xf numFmtId="0" fontId="33" fillId="8" borderId="0" xfId="0" applyFont="1" applyFill="1" applyAlignment="1">
      <alignment horizontal="center"/>
    </xf>
    <xf numFmtId="0" fontId="2" fillId="8" borderId="0" xfId="0" applyFont="1" applyFill="1" applyBorder="1"/>
    <xf numFmtId="0" fontId="3" fillId="8" borderId="0" xfId="0" applyFont="1" applyFill="1" applyBorder="1" applyAlignment="1">
      <alignment horizontal="center"/>
    </xf>
    <xf numFmtId="0" fontId="20" fillId="8" borderId="11" xfId="0" quotePrefix="1" applyFont="1" applyFill="1" applyBorder="1" applyAlignment="1">
      <alignment horizontal="center"/>
    </xf>
    <xf numFmtId="3" fontId="20" fillId="8" borderId="12" xfId="0" applyNumberFormat="1" applyFont="1" applyFill="1" applyBorder="1" applyAlignment="1">
      <alignment horizontal="right"/>
    </xf>
    <xf numFmtId="3" fontId="20" fillId="7" borderId="13" xfId="0" applyNumberFormat="1" applyFont="1" applyFill="1" applyBorder="1" applyAlignment="1">
      <alignment horizontal="right"/>
    </xf>
    <xf numFmtId="0" fontId="20" fillId="8" borderId="0" xfId="0" applyFont="1" applyFill="1" applyAlignment="1">
      <alignment horizontal="left"/>
    </xf>
    <xf numFmtId="0" fontId="20" fillId="8" borderId="0" xfId="0" quotePrefix="1" applyFont="1" applyFill="1" applyAlignment="1">
      <alignment horizontal="left"/>
    </xf>
    <xf numFmtId="0" fontId="21" fillId="8" borderId="0" xfId="0" applyFont="1" applyFill="1"/>
    <xf numFmtId="41" fontId="31" fillId="0" borderId="0" xfId="0" applyNumberFormat="1" applyFont="1" applyBorder="1" applyAlignment="1">
      <alignment horizontal="right"/>
    </xf>
    <xf numFmtId="41" fontId="30" fillId="0" borderId="0" xfId="0" applyNumberFormat="1" applyFont="1" applyBorder="1"/>
    <xf numFmtId="41" fontId="20" fillId="8" borderId="12" xfId="0" applyNumberFormat="1" applyFont="1" applyFill="1" applyBorder="1" applyAlignment="1">
      <alignment horizontal="right"/>
    </xf>
    <xf numFmtId="0" fontId="62" fillId="0" borderId="9" xfId="0" applyFont="1" applyBorder="1" applyAlignment="1">
      <alignment horizontal="left"/>
    </xf>
    <xf numFmtId="41" fontId="63" fillId="0" borderId="9" xfId="2" applyNumberFormat="1" applyFont="1" applyBorder="1" applyAlignment="1">
      <alignment horizontal="center"/>
    </xf>
    <xf numFmtId="0" fontId="62" fillId="0" borderId="10" xfId="0" applyFont="1" applyBorder="1" applyAlignment="1">
      <alignment horizontal="left"/>
    </xf>
    <xf numFmtId="41" fontId="63" fillId="0" borderId="10" xfId="0" applyNumberFormat="1" applyFont="1" applyBorder="1" applyAlignment="1">
      <alignment horizontal="right"/>
    </xf>
    <xf numFmtId="41" fontId="63" fillId="0" borderId="10" xfId="0" applyNumberFormat="1" applyFont="1" applyBorder="1"/>
    <xf numFmtId="41" fontId="63" fillId="0" borderId="10" xfId="2" applyNumberFormat="1" applyFont="1" applyBorder="1" applyAlignment="1">
      <alignment horizontal="center"/>
    </xf>
    <xf numFmtId="167" fontId="63" fillId="0" borderId="9" xfId="2" applyNumberFormat="1" applyFont="1" applyBorder="1" applyAlignment="1">
      <alignment horizontal="center"/>
    </xf>
    <xf numFmtId="37" fontId="63" fillId="0" borderId="9" xfId="0" applyNumberFormat="1" applyFont="1" applyBorder="1"/>
    <xf numFmtId="3" fontId="63" fillId="0" borderId="9" xfId="0" applyNumberFormat="1" applyFont="1" applyBorder="1"/>
    <xf numFmtId="3" fontId="63" fillId="0" borderId="9" xfId="0" applyNumberFormat="1" applyFont="1" applyFill="1" applyBorder="1"/>
    <xf numFmtId="3" fontId="63" fillId="0" borderId="10" xfId="0" applyNumberFormat="1" applyFont="1" applyBorder="1" applyAlignment="1">
      <alignment horizontal="right"/>
    </xf>
    <xf numFmtId="37" fontId="63" fillId="0" borderId="10" xfId="0" applyNumberFormat="1" applyFont="1" applyBorder="1"/>
    <xf numFmtId="3" fontId="63" fillId="0" borderId="10" xfId="0" applyNumberFormat="1" applyFont="1" applyBorder="1"/>
    <xf numFmtId="3" fontId="63" fillId="0" borderId="10" xfId="0" applyNumberFormat="1" applyFont="1" applyFill="1" applyBorder="1"/>
    <xf numFmtId="167" fontId="63" fillId="0" borderId="10" xfId="2" applyNumberFormat="1" applyFont="1" applyBorder="1" applyAlignment="1">
      <alignment horizontal="center"/>
    </xf>
    <xf numFmtId="164" fontId="63" fillId="0" borderId="9" xfId="0" applyNumberFormat="1" applyFont="1" applyBorder="1"/>
    <xf numFmtId="164" fontId="63" fillId="0" borderId="9" xfId="0" applyNumberFormat="1" applyFont="1" applyFill="1" applyBorder="1"/>
    <xf numFmtId="164" fontId="63" fillId="0" borderId="10" xfId="0" applyNumberFormat="1" applyFont="1" applyBorder="1" applyAlignment="1">
      <alignment horizontal="right"/>
    </xf>
    <xf numFmtId="164" fontId="63" fillId="0" borderId="10" xfId="0" applyNumberFormat="1" applyFont="1" applyBorder="1"/>
    <xf numFmtId="41" fontId="63" fillId="0" borderId="9" xfId="4" applyFont="1" applyBorder="1" applyAlignment="1">
      <alignment horizontal="right"/>
    </xf>
    <xf numFmtId="41" fontId="63" fillId="0" borderId="9" xfId="4" applyFont="1" applyFill="1" applyBorder="1" applyAlignment="1">
      <alignment horizontal="right"/>
    </xf>
    <xf numFmtId="41" fontId="63" fillId="0" borderId="10" xfId="4" applyFont="1" applyBorder="1" applyAlignment="1">
      <alignment horizontal="right"/>
    </xf>
    <xf numFmtId="41" fontId="63" fillId="0" borderId="10" xfId="4" applyFont="1" applyFill="1" applyBorder="1" applyAlignment="1">
      <alignment horizontal="right"/>
    </xf>
    <xf numFmtId="0" fontId="64" fillId="0" borderId="0" xfId="0" applyFont="1" applyBorder="1" applyAlignment="1">
      <alignment horizontal="center"/>
    </xf>
    <xf numFmtId="3" fontId="66" fillId="0" borderId="0" xfId="0" applyNumberFormat="1" applyFont="1" applyBorder="1" applyAlignment="1">
      <alignment horizontal="right"/>
    </xf>
    <xf numFmtId="0" fontId="63" fillId="0" borderId="0" xfId="0" applyFont="1" applyBorder="1"/>
    <xf numFmtId="37" fontId="63" fillId="0" borderId="0" xfId="0" applyNumberFormat="1" applyFont="1" applyBorder="1"/>
    <xf numFmtId="3" fontId="66" fillId="0" borderId="0" xfId="0" applyNumberFormat="1" applyFont="1" applyBorder="1"/>
    <xf numFmtId="3" fontId="66" fillId="0" borderId="0" xfId="0" applyNumberFormat="1" applyFont="1" applyFill="1" applyBorder="1"/>
    <xf numFmtId="0" fontId="67" fillId="0" borderId="0" xfId="0" quotePrefix="1" applyFont="1" applyBorder="1" applyAlignment="1">
      <alignment horizontal="left"/>
    </xf>
    <xf numFmtId="0" fontId="67" fillId="0" borderId="0" xfId="0" applyFont="1" applyBorder="1" applyAlignment="1">
      <alignment horizontal="left"/>
    </xf>
    <xf numFmtId="0" fontId="67" fillId="0" borderId="0" xfId="0" applyFont="1"/>
    <xf numFmtId="0" fontId="64" fillId="0" borderId="0" xfId="0" applyFont="1"/>
    <xf numFmtId="0" fontId="64" fillId="0" borderId="0" xfId="0" quotePrefix="1" applyFont="1" applyAlignment="1">
      <alignment horizontal="left"/>
    </xf>
    <xf numFmtId="0" fontId="67" fillId="0" borderId="0" xfId="0" applyFont="1" applyAlignment="1">
      <alignment horizontal="left"/>
    </xf>
    <xf numFmtId="0" fontId="67" fillId="0" borderId="0" xfId="0" quotePrefix="1" applyFont="1" applyAlignment="1">
      <alignment horizontal="left"/>
    </xf>
    <xf numFmtId="0" fontId="67" fillId="0" borderId="0" xfId="0" applyFont="1" applyAlignment="1">
      <alignment horizontal="right"/>
    </xf>
    <xf numFmtId="165" fontId="67" fillId="0" borderId="0" xfId="0" applyNumberFormat="1" applyFont="1"/>
    <xf numFmtId="0" fontId="63" fillId="0" borderId="0" xfId="0" applyFont="1"/>
    <xf numFmtId="166" fontId="67" fillId="0" borderId="0" xfId="0" applyNumberFormat="1" applyFont="1"/>
    <xf numFmtId="0" fontId="63" fillId="0" borderId="0" xfId="0" applyFont="1" applyAlignment="1">
      <alignment horizontal="center"/>
    </xf>
    <xf numFmtId="0" fontId="67" fillId="0" borderId="0" xfId="0" applyFont="1" applyAlignment="1">
      <alignment horizontal="justify" wrapText="1"/>
    </xf>
    <xf numFmtId="41" fontId="66" fillId="0" borderId="0" xfId="0" applyNumberFormat="1" applyFont="1" applyBorder="1" applyAlignment="1">
      <alignment horizontal="right"/>
    </xf>
    <xf numFmtId="41" fontId="63" fillId="0" borderId="0" xfId="0" applyNumberFormat="1" applyFont="1" applyBorder="1"/>
    <xf numFmtId="0" fontId="33" fillId="8" borderId="0" xfId="0" applyFont="1" applyFill="1"/>
    <xf numFmtId="0" fontId="67" fillId="0" borderId="0" xfId="0" applyFont="1" applyFill="1"/>
    <xf numFmtId="0" fontId="67" fillId="0" borderId="0" xfId="0" applyFont="1" applyFill="1" applyAlignment="1">
      <alignment horizontal="left"/>
    </xf>
    <xf numFmtId="0" fontId="64" fillId="0" borderId="0" xfId="0" applyFont="1" applyBorder="1"/>
    <xf numFmtId="0" fontId="65" fillId="0" borderId="0" xfId="0" applyFont="1"/>
    <xf numFmtId="0" fontId="64" fillId="0" borderId="0" xfId="0" applyFont="1" applyAlignment="1">
      <alignment horizontal="left"/>
    </xf>
    <xf numFmtId="0" fontId="13" fillId="8" borderId="0" xfId="0" applyFont="1" applyFill="1" applyAlignment="1">
      <alignment horizontal="center"/>
    </xf>
    <xf numFmtId="169" fontId="46" fillId="0" borderId="0" xfId="0" applyNumberFormat="1" applyFont="1" applyFill="1" applyBorder="1"/>
    <xf numFmtId="0" fontId="2" fillId="0" borderId="15" xfId="0" applyFont="1" applyBorder="1" applyAlignment="1">
      <alignment horizontal="center"/>
    </xf>
    <xf numFmtId="3" fontId="40" fillId="0" borderId="15" xfId="0" applyNumberFormat="1" applyFont="1" applyFill="1" applyBorder="1"/>
    <xf numFmtId="0" fontId="20" fillId="11" borderId="16" xfId="0" applyFont="1" applyFill="1" applyBorder="1" applyAlignment="1">
      <alignment horizontal="center"/>
    </xf>
    <xf numFmtId="0" fontId="20" fillId="11" borderId="17" xfId="0" quotePrefix="1" applyFont="1" applyFill="1" applyBorder="1" applyAlignment="1">
      <alignment horizontal="center"/>
    </xf>
    <xf numFmtId="0" fontId="20" fillId="11" borderId="17" xfId="0" applyFont="1" applyFill="1" applyBorder="1" applyAlignment="1">
      <alignment horizontal="center"/>
    </xf>
    <xf numFmtId="0" fontId="20" fillId="11" borderId="18" xfId="0" quotePrefix="1" applyFont="1" applyFill="1" applyBorder="1" applyAlignment="1">
      <alignment horizontal="center"/>
    </xf>
    <xf numFmtId="0" fontId="62" fillId="0" borderId="14" xfId="0" applyFont="1" applyBorder="1" applyAlignment="1">
      <alignment horizontal="left"/>
    </xf>
    <xf numFmtId="167" fontId="65" fillId="0" borderId="14" xfId="2" applyNumberFormat="1" applyFont="1" applyBorder="1"/>
    <xf numFmtId="3" fontId="63" fillId="0" borderId="14" xfId="0" applyNumberFormat="1" applyFont="1" applyBorder="1"/>
    <xf numFmtId="3" fontId="63" fillId="0" borderId="14" xfId="0" applyNumberFormat="1" applyFont="1" applyFill="1" applyBorder="1"/>
    <xf numFmtId="0" fontId="20" fillId="11" borderId="19" xfId="0" quotePrefix="1" applyFont="1" applyFill="1" applyBorder="1" applyAlignment="1">
      <alignment horizontal="center"/>
    </xf>
    <xf numFmtId="3" fontId="20" fillId="11" borderId="20" xfId="0" applyNumberFormat="1" applyFont="1" applyFill="1" applyBorder="1" applyAlignment="1">
      <alignment horizontal="right"/>
    </xf>
    <xf numFmtId="3" fontId="20" fillId="11" borderId="21" xfId="0" applyNumberFormat="1" applyFont="1" applyFill="1" applyBorder="1" applyAlignment="1">
      <alignment horizontal="right"/>
    </xf>
    <xf numFmtId="0" fontId="20" fillId="11" borderId="0" xfId="0" applyFont="1" applyFill="1"/>
    <xf numFmtId="0" fontId="33" fillId="11" borderId="0" xfId="0" applyFont="1" applyFill="1"/>
    <xf numFmtId="0" fontId="20" fillId="11" borderId="0" xfId="0" applyFont="1" applyFill="1" applyBorder="1"/>
    <xf numFmtId="0" fontId="33" fillId="11" borderId="0" xfId="0" applyFont="1" applyFill="1" applyBorder="1" applyAlignment="1">
      <alignment horizontal="center"/>
    </xf>
    <xf numFmtId="0" fontId="33" fillId="11" borderId="0" xfId="0" applyFont="1" applyFill="1" applyAlignment="1">
      <alignment horizontal="center"/>
    </xf>
    <xf numFmtId="0" fontId="66" fillId="0" borderId="0" xfId="0" applyFont="1"/>
    <xf numFmtId="3" fontId="66" fillId="0" borderId="0" xfId="0" applyNumberFormat="1" applyFont="1"/>
    <xf numFmtId="0" fontId="63" fillId="0" borderId="0" xfId="0" applyFont="1" applyFill="1" applyAlignment="1">
      <alignment horizontal="center"/>
    </xf>
    <xf numFmtId="0" fontId="68" fillId="0" borderId="0" xfId="1" applyFont="1" applyAlignment="1" applyProtection="1">
      <alignment horizontal="center"/>
    </xf>
    <xf numFmtId="0" fontId="67" fillId="0" borderId="0" xfId="0" applyFont="1" applyAlignment="1">
      <alignment horizontal="center"/>
    </xf>
    <xf numFmtId="3" fontId="63" fillId="0" borderId="0" xfId="0" applyNumberFormat="1" applyFont="1" applyBorder="1" applyAlignment="1">
      <alignment horizontal="right"/>
    </xf>
    <xf numFmtId="0" fontId="67" fillId="0" borderId="0" xfId="0" applyFont="1" applyAlignment="1"/>
    <xf numFmtId="3" fontId="63" fillId="0" borderId="0" xfId="0" applyNumberFormat="1" applyFont="1" applyAlignment="1">
      <alignment horizontal="center"/>
    </xf>
    <xf numFmtId="0" fontId="63" fillId="0" borderId="0" xfId="0" applyFont="1" applyBorder="1" applyAlignment="1">
      <alignment horizontal="right"/>
    </xf>
    <xf numFmtId="3" fontId="64" fillId="0" borderId="0" xfId="0" applyNumberFormat="1" applyFont="1" applyBorder="1" applyAlignment="1">
      <alignment horizontal="right"/>
    </xf>
    <xf numFmtId="3" fontId="63" fillId="0" borderId="0" xfId="0" applyNumberFormat="1" applyFont="1"/>
    <xf numFmtId="0" fontId="65" fillId="0" borderId="0" xfId="0" applyFont="1" applyAlignment="1">
      <alignment horizontal="center"/>
    </xf>
    <xf numFmtId="0" fontId="63" fillId="0" borderId="0" xfId="0" applyFont="1" applyAlignment="1">
      <alignment horizontal="left"/>
    </xf>
    <xf numFmtId="0" fontId="64" fillId="0" borderId="0" xfId="0" applyFont="1" applyAlignment="1">
      <alignment horizontal="center"/>
    </xf>
    <xf numFmtId="0" fontId="64" fillId="0" borderId="1" xfId="0" applyFont="1" applyFill="1" applyBorder="1" applyAlignment="1">
      <alignment horizontal="center"/>
    </xf>
    <xf numFmtId="0" fontId="64" fillId="0" borderId="0" xfId="0" applyFont="1" applyFill="1" applyBorder="1" applyAlignment="1">
      <alignment horizontal="center"/>
    </xf>
    <xf numFmtId="3" fontId="63" fillId="0" borderId="0" xfId="0" applyNumberFormat="1" applyFont="1" applyFill="1" applyBorder="1" applyAlignment="1">
      <alignment horizontal="right"/>
    </xf>
    <xf numFmtId="0" fontId="63" fillId="0" borderId="0" xfId="0" applyFont="1" applyFill="1" applyBorder="1" applyAlignment="1">
      <alignment horizontal="right"/>
    </xf>
    <xf numFmtId="3" fontId="64" fillId="0" borderId="0" xfId="0" applyNumberFormat="1" applyFont="1" applyFill="1" applyBorder="1" applyAlignment="1">
      <alignment horizontal="right"/>
    </xf>
    <xf numFmtId="3" fontId="62" fillId="0" borderId="0" xfId="0" applyNumberFormat="1" applyFont="1" applyBorder="1" applyAlignment="1">
      <alignment horizontal="center"/>
    </xf>
    <xf numFmtId="0" fontId="62" fillId="0" borderId="0" xfId="0" applyFont="1" applyBorder="1" applyAlignment="1">
      <alignment horizontal="center"/>
    </xf>
    <xf numFmtId="0" fontId="69" fillId="0" borderId="0" xfId="0" applyFont="1"/>
    <xf numFmtId="0" fontId="70" fillId="0" borderId="0" xfId="0" applyFont="1"/>
    <xf numFmtId="0" fontId="69" fillId="0" borderId="0" xfId="0" applyFont="1" applyAlignment="1">
      <alignment horizontal="right"/>
    </xf>
    <xf numFmtId="0" fontId="62" fillId="0" borderId="0" xfId="0" applyFont="1"/>
    <xf numFmtId="0" fontId="66" fillId="0" borderId="0" xfId="0" applyFont="1" applyAlignment="1">
      <alignment horizontal="center"/>
    </xf>
    <xf numFmtId="0" fontId="64" fillId="0" borderId="0" xfId="0" quotePrefix="1" applyFont="1" applyFill="1" applyAlignment="1">
      <alignment horizontal="left"/>
    </xf>
    <xf numFmtId="0" fontId="66" fillId="0" borderId="0" xfId="0" applyFont="1" applyFill="1" applyAlignment="1">
      <alignment horizontal="center"/>
    </xf>
    <xf numFmtId="0" fontId="63" fillId="0" borderId="0" xfId="0" applyFont="1" applyFill="1"/>
    <xf numFmtId="3" fontId="63" fillId="0" borderId="0" xfId="0" applyNumberFormat="1" applyFont="1" applyFill="1" applyBorder="1"/>
    <xf numFmtId="0" fontId="63" fillId="0" borderId="0" xfId="0" applyFont="1" applyFill="1" applyBorder="1"/>
    <xf numFmtId="3" fontId="64" fillId="0" borderId="0" xfId="0" applyNumberFormat="1" applyFont="1" applyFill="1" applyBorder="1"/>
    <xf numFmtId="0" fontId="70" fillId="0" borderId="0" xfId="0" applyFont="1" applyBorder="1" applyAlignment="1">
      <alignment horizontal="center"/>
    </xf>
    <xf numFmtId="0" fontId="64" fillId="0" borderId="0" xfId="0" quotePrefix="1" applyFont="1" applyBorder="1" applyAlignment="1">
      <alignment horizontal="left"/>
    </xf>
    <xf numFmtId="0" fontId="64" fillId="0" borderId="0" xfId="0" applyFont="1" applyFill="1" applyBorder="1"/>
    <xf numFmtId="0" fontId="20" fillId="11" borderId="18" xfId="0" applyFont="1" applyFill="1" applyBorder="1" applyAlignment="1">
      <alignment horizontal="center"/>
    </xf>
    <xf numFmtId="0" fontId="67" fillId="0" borderId="0" xfId="0" applyFont="1" applyBorder="1" applyAlignment="1">
      <alignment horizontal="center"/>
    </xf>
    <xf numFmtId="167" fontId="63" fillId="0" borderId="14" xfId="2" applyNumberFormat="1" applyFont="1" applyBorder="1"/>
    <xf numFmtId="3" fontId="32" fillId="0" borderId="15" xfId="0" applyNumberFormat="1" applyFont="1" applyFill="1" applyBorder="1"/>
    <xf numFmtId="0" fontId="33" fillId="11" borderId="0" xfId="0" applyFont="1" applyFill="1" applyAlignment="1">
      <alignment horizontal="left"/>
    </xf>
    <xf numFmtId="0" fontId="65" fillId="0" borderId="0" xfId="0" applyFont="1" applyFill="1"/>
    <xf numFmtId="168" fontId="67" fillId="0" borderId="0" xfId="0" applyNumberFormat="1" applyFont="1"/>
    <xf numFmtId="168" fontId="63" fillId="0" borderId="0" xfId="0" applyNumberFormat="1" applyFont="1"/>
    <xf numFmtId="168" fontId="65" fillId="0" borderId="0" xfId="0" applyNumberFormat="1" applyFont="1"/>
    <xf numFmtId="168" fontId="65" fillId="0" borderId="0" xfId="0" applyNumberFormat="1" applyFont="1" applyFill="1"/>
    <xf numFmtId="3" fontId="67" fillId="0" borderId="0" xfId="0" applyNumberFormat="1" applyFont="1"/>
    <xf numFmtId="3" fontId="67" fillId="0" borderId="0" xfId="0" applyNumberFormat="1" applyFont="1" applyFill="1"/>
    <xf numFmtId="0" fontId="64" fillId="0" borderId="0" xfId="0" applyFont="1" applyFill="1"/>
    <xf numFmtId="0" fontId="33" fillId="11" borderId="0" xfId="0" applyFont="1" applyFill="1" applyBorder="1"/>
    <xf numFmtId="0" fontId="61" fillId="11" borderId="0" xfId="0" applyFont="1" applyFill="1"/>
    <xf numFmtId="0" fontId="71" fillId="11" borderId="0" xfId="0" applyFont="1" applyFill="1"/>
    <xf numFmtId="0" fontId="66" fillId="0" borderId="0" xfId="0" applyFont="1" applyBorder="1"/>
    <xf numFmtId="0" fontId="66" fillId="0" borderId="0" xfId="0" applyFont="1" applyFill="1"/>
    <xf numFmtId="165" fontId="67" fillId="0" borderId="0" xfId="0" applyNumberFormat="1" applyFont="1" applyAlignment="1">
      <alignment horizontal="left"/>
    </xf>
    <xf numFmtId="4" fontId="64" fillId="0" borderId="0" xfId="0" applyNumberFormat="1" applyFont="1" applyBorder="1" applyAlignment="1">
      <alignment horizontal="right"/>
    </xf>
    <xf numFmtId="3" fontId="64" fillId="0" borderId="0" xfId="0" applyNumberFormat="1" applyFont="1" applyBorder="1" applyAlignment="1">
      <alignment horizontal="center"/>
    </xf>
    <xf numFmtId="0" fontId="62" fillId="0" borderId="0" xfId="0" applyFont="1" applyAlignment="1">
      <alignment horizontal="center"/>
    </xf>
    <xf numFmtId="0" fontId="70" fillId="0" borderId="0" xfId="0" applyFont="1" applyAlignment="1">
      <alignment horizontal="center"/>
    </xf>
    <xf numFmtId="0" fontId="70" fillId="0" borderId="0" xfId="0" applyFont="1" applyBorder="1"/>
    <xf numFmtId="4" fontId="63" fillId="0" borderId="0" xfId="0" applyNumberFormat="1" applyFont="1"/>
    <xf numFmtId="2" fontId="63" fillId="0" borderId="0" xfId="0" applyNumberFormat="1" applyFont="1"/>
    <xf numFmtId="170" fontId="63" fillId="0" borderId="14" xfId="2" applyNumberFormat="1" applyFont="1" applyBorder="1"/>
    <xf numFmtId="170" fontId="63" fillId="0" borderId="14" xfId="0" applyNumberFormat="1" applyFont="1" applyBorder="1"/>
    <xf numFmtId="170" fontId="63" fillId="0" borderId="14" xfId="0" applyNumberFormat="1" applyFont="1" applyFill="1" applyBorder="1"/>
    <xf numFmtId="0" fontId="20" fillId="11" borderId="0" xfId="0" quotePrefix="1" applyFont="1" applyFill="1" applyAlignment="1">
      <alignment horizontal="left"/>
    </xf>
    <xf numFmtId="0" fontId="6" fillId="0" borderId="22" xfId="0" applyFont="1" applyBorder="1" applyAlignment="1">
      <alignment horizontal="left"/>
    </xf>
    <xf numFmtId="167" fontId="3" fillId="0" borderId="22" xfId="2" applyNumberFormat="1" applyFont="1" applyFill="1" applyBorder="1" applyAlignment="1">
      <alignment horizontal="center"/>
    </xf>
    <xf numFmtId="3" fontId="3" fillId="0" borderId="22" xfId="0" applyNumberFormat="1" applyFont="1" applyBorder="1" applyAlignment="1">
      <alignment horizontal="right"/>
    </xf>
    <xf numFmtId="3" fontId="3" fillId="0" borderId="22" xfId="0" applyNumberFormat="1" applyFont="1" applyBorder="1"/>
    <xf numFmtId="37" fontId="3" fillId="0" borderId="22" xfId="0" applyNumberFormat="1" applyFont="1" applyBorder="1"/>
    <xf numFmtId="37" fontId="3" fillId="0" borderId="22" xfId="0" applyNumberFormat="1" applyFont="1" applyFill="1" applyBorder="1"/>
    <xf numFmtId="37" fontId="58" fillId="0" borderId="22" xfId="0" applyNumberFormat="1" applyFont="1" applyFill="1" applyBorder="1"/>
    <xf numFmtId="3" fontId="3" fillId="0" borderId="22" xfId="0" applyNumberFormat="1" applyFont="1" applyFill="1" applyBorder="1" applyAlignment="1">
      <alignment horizontal="right"/>
    </xf>
    <xf numFmtId="0" fontId="3" fillId="0" borderId="22" xfId="0" applyFont="1" applyBorder="1" applyAlignment="1">
      <alignment horizontal="right"/>
    </xf>
    <xf numFmtId="0" fontId="3" fillId="0" borderId="22" xfId="0" applyFont="1" applyBorder="1"/>
    <xf numFmtId="164" fontId="3" fillId="0" borderId="22" xfId="0" applyNumberFormat="1" applyFont="1" applyBorder="1" applyAlignment="1">
      <alignment horizontal="right"/>
    </xf>
    <xf numFmtId="164" fontId="3" fillId="0" borderId="22" xfId="0" applyNumberFormat="1" applyFont="1" applyBorder="1"/>
    <xf numFmtId="164" fontId="3" fillId="0" borderId="22" xfId="0" applyNumberFormat="1" applyFont="1" applyFill="1" applyBorder="1"/>
    <xf numFmtId="164" fontId="58" fillId="0" borderId="22" xfId="0" applyNumberFormat="1" applyFont="1" applyFill="1" applyBorder="1"/>
    <xf numFmtId="164" fontId="3" fillId="0" borderId="22" xfId="0" applyNumberFormat="1" applyFont="1" applyFill="1" applyBorder="1" applyAlignment="1">
      <alignment horizontal="right"/>
    </xf>
    <xf numFmtId="0" fontId="20" fillId="10" borderId="0" xfId="0" applyFont="1" applyFill="1" applyAlignment="1">
      <alignment horizontal="left"/>
    </xf>
    <xf numFmtId="0" fontId="20" fillId="10" borderId="23" xfId="0" applyFont="1" applyFill="1" applyBorder="1" applyAlignment="1">
      <alignment horizontal="center"/>
    </xf>
    <xf numFmtId="0" fontId="20" fillId="10" borderId="24" xfId="0" quotePrefix="1" applyFont="1" applyFill="1" applyBorder="1" applyAlignment="1">
      <alignment horizontal="center"/>
    </xf>
    <xf numFmtId="0" fontId="20" fillId="10" borderId="24" xfId="0" applyFont="1" applyFill="1" applyBorder="1" applyAlignment="1">
      <alignment horizontal="center"/>
    </xf>
    <xf numFmtId="0" fontId="20" fillId="3" borderId="25" xfId="0" applyFont="1" applyFill="1" applyBorder="1" applyAlignment="1">
      <alignment horizontal="center"/>
    </xf>
    <xf numFmtId="0" fontId="20" fillId="10" borderId="26" xfId="0" quotePrefix="1" applyFont="1" applyFill="1" applyBorder="1" applyAlignment="1">
      <alignment horizontal="center"/>
    </xf>
    <xf numFmtId="3" fontId="20" fillId="10" borderId="27" xfId="0" applyNumberFormat="1" applyFont="1" applyFill="1" applyBorder="1" applyAlignment="1">
      <alignment horizontal="right"/>
    </xf>
    <xf numFmtId="3" fontId="20" fillId="3" borderId="28" xfId="0" applyNumberFormat="1" applyFont="1" applyFill="1" applyBorder="1" applyAlignment="1">
      <alignment horizontal="right"/>
    </xf>
    <xf numFmtId="0" fontId="20" fillId="10" borderId="0" xfId="0" quotePrefix="1" applyFont="1" applyFill="1" applyAlignment="1">
      <alignment horizontal="left"/>
    </xf>
    <xf numFmtId="0" fontId="20" fillId="10" borderId="0" xfId="0" applyFont="1" applyFill="1"/>
    <xf numFmtId="0" fontId="33" fillId="10" borderId="0" xfId="0" applyFont="1" applyFill="1"/>
    <xf numFmtId="0" fontId="20" fillId="6" borderId="0" xfId="0" applyFont="1" applyFill="1"/>
    <xf numFmtId="4" fontId="63" fillId="0" borderId="14" xfId="0" applyNumberFormat="1" applyFont="1" applyBorder="1"/>
    <xf numFmtId="4" fontId="63" fillId="0" borderId="14" xfId="0" applyNumberFormat="1" applyFont="1" applyFill="1" applyBorder="1"/>
    <xf numFmtId="4" fontId="32" fillId="0" borderId="15" xfId="0" applyNumberFormat="1" applyFont="1" applyFill="1" applyBorder="1"/>
    <xf numFmtId="0" fontId="20" fillId="12" borderId="18" xfId="0" quotePrefix="1" applyFont="1" applyFill="1" applyBorder="1" applyAlignment="1">
      <alignment horizontal="center"/>
    </xf>
    <xf numFmtId="3" fontId="20" fillId="12" borderId="21" xfId="0" applyNumberFormat="1" applyFont="1" applyFill="1" applyBorder="1" applyAlignment="1">
      <alignment horizontal="right"/>
    </xf>
    <xf numFmtId="0" fontId="64" fillId="0" borderId="15" xfId="0" applyFont="1" applyBorder="1" applyAlignment="1">
      <alignment horizontal="center"/>
    </xf>
    <xf numFmtId="3" fontId="64" fillId="0" borderId="15" xfId="0" applyNumberFormat="1" applyFont="1" applyFill="1" applyBorder="1"/>
    <xf numFmtId="3" fontId="65" fillId="0" borderId="0" xfId="0" applyNumberFormat="1" applyFont="1"/>
    <xf numFmtId="3" fontId="65" fillId="0" borderId="0" xfId="0" applyNumberFormat="1" applyFont="1" applyFill="1"/>
    <xf numFmtId="0" fontId="72" fillId="0" borderId="0" xfId="0" applyFont="1"/>
    <xf numFmtId="3" fontId="72" fillId="0" borderId="0" xfId="0" applyNumberFormat="1" applyFont="1"/>
    <xf numFmtId="0" fontId="62" fillId="0" borderId="0" xfId="0" applyFont="1" applyFill="1"/>
    <xf numFmtId="3" fontId="67" fillId="0" borderId="0" xfId="0" quotePrefix="1" applyNumberFormat="1" applyFont="1" applyAlignment="1">
      <alignment horizontal="left"/>
    </xf>
    <xf numFmtId="3" fontId="67" fillId="0" borderId="0" xfId="0" quotePrefix="1" applyNumberFormat="1" applyFont="1" applyFill="1" applyAlignment="1">
      <alignment horizontal="left"/>
    </xf>
    <xf numFmtId="0" fontId="21" fillId="0" borderId="0" xfId="0" applyFont="1"/>
    <xf numFmtId="0" fontId="21" fillId="11" borderId="0" xfId="0" applyFont="1" applyFill="1"/>
    <xf numFmtId="0" fontId="72" fillId="0" borderId="0" xfId="0" applyFont="1" applyFill="1"/>
    <xf numFmtId="3" fontId="63" fillId="0" borderId="0" xfId="0" applyNumberFormat="1" applyFont="1" applyFill="1"/>
    <xf numFmtId="0" fontId="74" fillId="0" borderId="0" xfId="0" applyFont="1"/>
    <xf numFmtId="0" fontId="74" fillId="0" borderId="0" xfId="0" applyFont="1" applyFill="1"/>
    <xf numFmtId="0" fontId="63" fillId="0" borderId="0" xfId="0" quotePrefix="1" applyFont="1" applyAlignment="1">
      <alignment horizontal="left"/>
    </xf>
    <xf numFmtId="0" fontId="67" fillId="0" borderId="0" xfId="0" applyNumberFormat="1" applyFont="1" applyFill="1" applyBorder="1" applyAlignment="1"/>
    <xf numFmtId="3" fontId="66" fillId="0" borderId="0" xfId="0" applyNumberFormat="1" applyFont="1" applyFill="1"/>
    <xf numFmtId="4" fontId="73" fillId="0" borderId="0" xfId="0" applyNumberFormat="1" applyFont="1" applyFill="1" applyBorder="1"/>
    <xf numFmtId="0" fontId="62" fillId="0" borderId="29" xfId="0" applyFont="1" applyBorder="1" applyAlignment="1">
      <alignment horizontal="left"/>
    </xf>
    <xf numFmtId="167" fontId="63" fillId="0" borderId="29" xfId="2" applyNumberFormat="1" applyFont="1" applyBorder="1"/>
    <xf numFmtId="167" fontId="63" fillId="0" borderId="29" xfId="2" applyNumberFormat="1" applyFont="1" applyBorder="1" applyAlignment="1">
      <alignment horizontal="right"/>
    </xf>
    <xf numFmtId="167" fontId="63" fillId="0" borderId="29" xfId="2" applyNumberFormat="1" applyFont="1" applyFill="1" applyBorder="1" applyAlignment="1">
      <alignment horizontal="right"/>
    </xf>
    <xf numFmtId="0" fontId="64" fillId="0" borderId="29" xfId="0" applyFont="1" applyBorder="1" applyAlignment="1">
      <alignment horizontal="center"/>
    </xf>
    <xf numFmtId="0" fontId="20" fillId="13" borderId="30" xfId="0" applyFont="1" applyFill="1" applyBorder="1" applyAlignment="1">
      <alignment horizontal="center"/>
    </xf>
    <xf numFmtId="0" fontId="20" fillId="13" borderId="31" xfId="0" applyFont="1" applyFill="1" applyBorder="1" applyAlignment="1">
      <alignment horizontal="center"/>
    </xf>
    <xf numFmtId="0" fontId="20" fillId="13" borderId="33" xfId="0" quotePrefix="1" applyFont="1" applyFill="1" applyBorder="1" applyAlignment="1">
      <alignment horizontal="center"/>
    </xf>
    <xf numFmtId="3" fontId="20" fillId="13" borderId="34" xfId="0" applyNumberFormat="1" applyFont="1" applyFill="1" applyBorder="1" applyAlignment="1">
      <alignment horizontal="right"/>
    </xf>
    <xf numFmtId="0" fontId="63" fillId="13" borderId="0" xfId="0" applyFont="1" applyFill="1"/>
    <xf numFmtId="0" fontId="20" fillId="13" borderId="0" xfId="0" applyFont="1" applyFill="1"/>
    <xf numFmtId="0" fontId="33" fillId="13" borderId="0" xfId="0" applyFont="1" applyFill="1"/>
    <xf numFmtId="0" fontId="20" fillId="7" borderId="7" xfId="0" applyFont="1" applyFill="1" applyBorder="1" applyAlignment="1">
      <alignment horizontal="center"/>
    </xf>
    <xf numFmtId="41" fontId="20" fillId="7" borderId="12" xfId="0" applyNumberFormat="1" applyFont="1" applyFill="1" applyBorder="1" applyAlignment="1">
      <alignment horizontal="right"/>
    </xf>
    <xf numFmtId="0" fontId="20" fillId="5" borderId="32" xfId="0" applyFont="1" applyFill="1" applyBorder="1" applyAlignment="1">
      <alignment horizontal="center"/>
    </xf>
    <xf numFmtId="3" fontId="20" fillId="5" borderId="35" xfId="0" applyNumberFormat="1" applyFont="1" applyFill="1" applyBorder="1" applyAlignment="1">
      <alignment horizontal="right"/>
    </xf>
    <xf numFmtId="3" fontId="73" fillId="0" borderId="5" xfId="0" applyNumberFormat="1" applyFont="1" applyFill="1" applyBorder="1"/>
    <xf numFmtId="0" fontId="65" fillId="0" borderId="3" xfId="0" applyFont="1" applyFill="1" applyBorder="1"/>
    <xf numFmtId="0" fontId="65" fillId="0" borderId="0" xfId="0" applyFont="1" applyFill="1" applyBorder="1"/>
    <xf numFmtId="0" fontId="65" fillId="0" borderId="4" xfId="0" applyFont="1" applyFill="1" applyBorder="1"/>
    <xf numFmtId="0" fontId="20" fillId="6" borderId="36" xfId="0" applyFont="1" applyFill="1" applyBorder="1" applyAlignment="1">
      <alignment horizontal="center"/>
    </xf>
    <xf numFmtId="0" fontId="20" fillId="6" borderId="36" xfId="0" quotePrefix="1" applyFont="1" applyFill="1" applyBorder="1" applyAlignment="1">
      <alignment horizontal="center"/>
    </xf>
    <xf numFmtId="0" fontId="6" fillId="0" borderId="37" xfId="0" applyFont="1" applyBorder="1" applyAlignment="1">
      <alignment horizontal="left"/>
    </xf>
    <xf numFmtId="3" fontId="3" fillId="0" borderId="37" xfId="0" applyNumberFormat="1" applyFont="1" applyBorder="1" applyAlignment="1">
      <alignment horizontal="right"/>
    </xf>
    <xf numFmtId="0" fontId="2" fillId="0" borderId="37" xfId="0" applyFont="1" applyBorder="1" applyAlignment="1">
      <alignment horizontal="center"/>
    </xf>
    <xf numFmtId="0" fontId="20" fillId="6" borderId="38" xfId="0" quotePrefix="1" applyFont="1" applyFill="1" applyBorder="1" applyAlignment="1">
      <alignment horizontal="center"/>
    </xf>
    <xf numFmtId="3" fontId="20" fillId="6" borderId="38" xfId="0" applyNumberFormat="1" applyFont="1" applyFill="1" applyBorder="1" applyAlignment="1">
      <alignment horizontal="right"/>
    </xf>
    <xf numFmtId="0" fontId="61" fillId="6" borderId="0" xfId="0" applyFont="1" applyFill="1"/>
    <xf numFmtId="0" fontId="6" fillId="0" borderId="36" xfId="0" applyFont="1" applyBorder="1" applyAlignment="1">
      <alignment horizontal="left"/>
    </xf>
    <xf numFmtId="0" fontId="12" fillId="0" borderId="37" xfId="0" applyFont="1" applyBorder="1" applyAlignment="1">
      <alignment horizontal="center"/>
    </xf>
    <xf numFmtId="0" fontId="23" fillId="6" borderId="6" xfId="0" applyFont="1" applyFill="1" applyBorder="1" applyAlignment="1">
      <alignment horizontal="center"/>
    </xf>
    <xf numFmtId="0" fontId="20" fillId="6" borderId="7" xfId="0" applyNumberFormat="1" applyFont="1" applyFill="1" applyBorder="1" applyAlignment="1">
      <alignment horizontal="center"/>
    </xf>
    <xf numFmtId="0" fontId="20" fillId="6" borderId="7" xfId="0" quotePrefix="1" applyNumberFormat="1" applyFont="1" applyFill="1" applyBorder="1" applyAlignment="1">
      <alignment horizontal="center"/>
    </xf>
    <xf numFmtId="0" fontId="20" fillId="6" borderId="7" xfId="0" quotePrefix="1" applyFont="1" applyFill="1" applyBorder="1" applyAlignment="1">
      <alignment horizontal="center"/>
    </xf>
    <xf numFmtId="164" fontId="3" fillId="0" borderId="36" xfId="2" applyNumberFormat="1" applyFont="1" applyBorder="1" applyAlignment="1">
      <alignment horizontal="right"/>
    </xf>
    <xf numFmtId="164" fontId="3" fillId="0" borderId="36" xfId="2" applyNumberFormat="1" applyFont="1" applyFill="1" applyBorder="1" applyAlignment="1">
      <alignment horizontal="right"/>
    </xf>
    <xf numFmtId="0" fontId="20" fillId="9" borderId="8" xfId="0" quotePrefix="1" applyFont="1" applyFill="1" applyBorder="1" applyAlignment="1">
      <alignment horizontal="center"/>
    </xf>
    <xf numFmtId="0" fontId="20" fillId="6" borderId="39" xfId="0" applyFont="1" applyFill="1" applyBorder="1" applyAlignment="1">
      <alignment horizontal="center" vertical="center"/>
    </xf>
    <xf numFmtId="0" fontId="3" fillId="0" borderId="0" xfId="0" applyFont="1" applyAlignment="1">
      <alignment vertical="center"/>
    </xf>
    <xf numFmtId="41" fontId="3" fillId="0" borderId="36" xfId="4" applyFont="1" applyBorder="1" applyAlignment="1">
      <alignment horizontal="right"/>
    </xf>
    <xf numFmtId="41" fontId="3" fillId="0" borderId="36" xfId="4" applyFont="1" applyFill="1" applyBorder="1" applyAlignment="1">
      <alignment horizontal="right"/>
    </xf>
    <xf numFmtId="41" fontId="3" fillId="0" borderId="37" xfId="4" applyFont="1" applyBorder="1" applyAlignment="1">
      <alignment horizontal="right"/>
    </xf>
    <xf numFmtId="41" fontId="3" fillId="0" borderId="37" xfId="4" applyFont="1" applyFill="1" applyBorder="1" applyAlignment="1">
      <alignment horizontal="right"/>
    </xf>
    <xf numFmtId="41" fontId="3" fillId="0" borderId="37" xfId="4" applyFont="1" applyBorder="1" applyAlignment="1">
      <alignment horizontal="center"/>
    </xf>
    <xf numFmtId="41" fontId="8" fillId="0" borderId="37" xfId="4" applyFont="1" applyBorder="1"/>
    <xf numFmtId="41" fontId="3" fillId="0" borderId="37" xfId="4" applyFont="1" applyBorder="1"/>
    <xf numFmtId="41" fontId="0" fillId="0" borderId="37" xfId="4" applyFont="1" applyBorder="1"/>
    <xf numFmtId="41" fontId="20" fillId="6" borderId="40" xfId="4" applyFont="1" applyFill="1" applyBorder="1" applyAlignment="1">
      <alignment vertical="center"/>
    </xf>
    <xf numFmtId="0" fontId="75" fillId="0" borderId="0" xfId="0" applyFont="1" applyAlignment="1">
      <alignment horizontal="center"/>
    </xf>
    <xf numFmtId="0" fontId="76" fillId="0" borderId="0" xfId="0" applyFont="1" applyAlignment="1">
      <alignment horizontal="center"/>
    </xf>
    <xf numFmtId="0" fontId="77" fillId="0" borderId="0" xfId="0" applyFont="1" applyBorder="1" applyAlignment="1">
      <alignment horizontal="center"/>
    </xf>
    <xf numFmtId="3" fontId="75" fillId="0" borderId="0" xfId="0" applyNumberFormat="1" applyFont="1" applyBorder="1" applyAlignment="1">
      <alignment horizontal="right"/>
    </xf>
    <xf numFmtId="0" fontId="75" fillId="0" borderId="0" xfId="0" applyFont="1" applyBorder="1" applyAlignment="1">
      <alignment horizontal="right"/>
    </xf>
    <xf numFmtId="3" fontId="77" fillId="0" borderId="0" xfId="0" applyNumberFormat="1" applyFont="1" applyBorder="1" applyAlignment="1">
      <alignment horizontal="right"/>
    </xf>
    <xf numFmtId="0" fontId="78" fillId="0" borderId="0" xfId="0" applyFont="1" applyAlignment="1">
      <alignment horizontal="center"/>
    </xf>
    <xf numFmtId="0" fontId="77" fillId="0" borderId="0" xfId="0" applyFont="1" applyFill="1" applyBorder="1" applyAlignment="1">
      <alignment horizontal="center"/>
    </xf>
    <xf numFmtId="3" fontId="75" fillId="0" borderId="0" xfId="0" applyNumberFormat="1" applyFont="1" applyFill="1" applyBorder="1" applyAlignment="1">
      <alignment horizontal="right"/>
    </xf>
    <xf numFmtId="0" fontId="75" fillId="0" borderId="0" xfId="0" applyFont="1" applyFill="1" applyBorder="1" applyAlignment="1">
      <alignment horizontal="right"/>
    </xf>
    <xf numFmtId="3" fontId="77" fillId="0" borderId="0" xfId="0" applyNumberFormat="1" applyFont="1" applyFill="1" applyBorder="1" applyAlignment="1">
      <alignment horizontal="right"/>
    </xf>
    <xf numFmtId="3" fontId="79" fillId="0" borderId="0" xfId="0" applyNumberFormat="1" applyFont="1" applyBorder="1" applyAlignment="1">
      <alignment horizontal="center"/>
    </xf>
    <xf numFmtId="0" fontId="80" fillId="0" borderId="0" xfId="0" applyFont="1"/>
    <xf numFmtId="0" fontId="75" fillId="0" borderId="0" xfId="0" applyFont="1"/>
    <xf numFmtId="0" fontId="80" fillId="0" borderId="0" xfId="0" applyFont="1" applyAlignment="1">
      <alignment horizontal="right"/>
    </xf>
    <xf numFmtId="0" fontId="76" fillId="0" borderId="0" xfId="0" applyFont="1"/>
    <xf numFmtId="0" fontId="79" fillId="0" borderId="0" xfId="0" applyFont="1"/>
    <xf numFmtId="0" fontId="81" fillId="0" borderId="0" xfId="0" applyFont="1"/>
    <xf numFmtId="0" fontId="75" fillId="0" borderId="0" xfId="0" applyFont="1" applyFill="1" applyAlignment="1">
      <alignment horizontal="center"/>
    </xf>
    <xf numFmtId="0" fontId="81" fillId="0" borderId="0" xfId="0" applyFont="1" applyAlignment="1">
      <alignment horizontal="center"/>
    </xf>
    <xf numFmtId="3" fontId="75" fillId="0" borderId="0" xfId="0" applyNumberFormat="1" applyFont="1" applyFill="1" applyBorder="1"/>
    <xf numFmtId="0" fontId="75" fillId="0" borderId="0" xfId="0" applyFont="1" applyFill="1" applyBorder="1"/>
    <xf numFmtId="3" fontId="77" fillId="0" borderId="0" xfId="0" applyNumberFormat="1" applyFont="1" applyFill="1" applyBorder="1"/>
    <xf numFmtId="0" fontId="82" fillId="0" borderId="0" xfId="1" applyFont="1" applyAlignment="1" applyProtection="1">
      <alignment horizontal="center"/>
    </xf>
    <xf numFmtId="0" fontId="82" fillId="0" borderId="0" xfId="1" applyFont="1" applyFill="1" applyAlignment="1" applyProtection="1">
      <alignment horizontal="center"/>
    </xf>
    <xf numFmtId="0" fontId="20" fillId="6" borderId="42" xfId="0" quotePrefix="1" applyFont="1" applyFill="1" applyBorder="1" applyAlignment="1">
      <alignment horizontal="center"/>
    </xf>
    <xf numFmtId="0" fontId="20" fillId="6" borderId="43" xfId="0" quotePrefix="1" applyFont="1" applyFill="1" applyBorder="1" applyAlignment="1">
      <alignment horizontal="center"/>
    </xf>
    <xf numFmtId="0" fontId="20" fillId="6" borderId="43" xfId="0" applyFont="1" applyFill="1" applyBorder="1" applyAlignment="1">
      <alignment horizontal="center"/>
    </xf>
    <xf numFmtId="0" fontId="20" fillId="9" borderId="44" xfId="0" applyFont="1" applyFill="1" applyBorder="1" applyAlignment="1">
      <alignment horizontal="center"/>
    </xf>
    <xf numFmtId="3" fontId="3" fillId="0" borderId="46" xfId="0" applyNumberFormat="1" applyFont="1" applyBorder="1" applyAlignment="1">
      <alignment horizontal="right"/>
    </xf>
    <xf numFmtId="3" fontId="3" fillId="0" borderId="47" xfId="0" applyNumberFormat="1" applyFont="1" applyBorder="1" applyAlignment="1">
      <alignment horizontal="right"/>
    </xf>
    <xf numFmtId="3" fontId="3" fillId="0" borderId="48" xfId="0" applyNumberFormat="1" applyFont="1" applyBorder="1" applyAlignment="1">
      <alignment horizontal="right"/>
    </xf>
    <xf numFmtId="0" fontId="83" fillId="0" borderId="0" xfId="0" applyFont="1"/>
    <xf numFmtId="41" fontId="40" fillId="0" borderId="0" xfId="0" applyNumberFormat="1" applyFont="1" applyBorder="1"/>
    <xf numFmtId="3" fontId="67" fillId="0" borderId="0" xfId="0" applyNumberFormat="1" applyFont="1" applyBorder="1" applyAlignment="1">
      <alignment horizontal="left"/>
    </xf>
    <xf numFmtId="41" fontId="85" fillId="0" borderId="49" xfId="0" applyNumberFormat="1" applyFont="1" applyBorder="1"/>
    <xf numFmtId="41" fontId="16" fillId="0" borderId="0" xfId="0" quotePrefix="1" applyNumberFormat="1" applyFont="1" applyAlignment="1">
      <alignment horizontal="left"/>
    </xf>
    <xf numFmtId="3" fontId="10" fillId="0" borderId="0" xfId="0" quotePrefix="1" applyNumberFormat="1" applyFont="1" applyBorder="1" applyAlignment="1">
      <alignment horizontal="left"/>
    </xf>
    <xf numFmtId="3" fontId="10" fillId="0" borderId="0" xfId="0" quotePrefix="1" applyNumberFormat="1" applyFont="1" applyFill="1" applyBorder="1" applyAlignment="1">
      <alignment horizontal="left"/>
    </xf>
    <xf numFmtId="0" fontId="10" fillId="0" borderId="0" xfId="0" applyFont="1" applyFill="1" applyBorder="1" applyAlignment="1"/>
    <xf numFmtId="167" fontId="3" fillId="0" borderId="0" xfId="0" applyNumberFormat="1" applyFont="1" applyAlignment="1">
      <alignment horizontal="left"/>
    </xf>
    <xf numFmtId="167" fontId="3" fillId="0" borderId="0" xfId="0" applyNumberFormat="1" applyFont="1"/>
    <xf numFmtId="41" fontId="3" fillId="0" borderId="0" xfId="0" applyNumberFormat="1" applyFont="1"/>
    <xf numFmtId="41" fontId="10" fillId="0" borderId="0" xfId="4" applyFont="1" applyAlignment="1">
      <alignment horizontal="justify" wrapText="1"/>
    </xf>
    <xf numFmtId="41" fontId="10" fillId="0" borderId="0" xfId="4" applyFont="1" applyAlignment="1">
      <alignment horizontal="center"/>
    </xf>
    <xf numFmtId="41" fontId="20" fillId="9" borderId="8" xfId="4" quotePrefix="1" applyFont="1" applyFill="1" applyBorder="1" applyAlignment="1">
      <alignment horizontal="center"/>
    </xf>
    <xf numFmtId="0" fontId="86" fillId="0" borderId="0" xfId="0" applyFont="1"/>
    <xf numFmtId="0" fontId="67" fillId="2" borderId="0" xfId="0" applyFont="1" applyFill="1" applyAlignment="1">
      <alignment horizontal="left"/>
    </xf>
    <xf numFmtId="0" fontId="67" fillId="2" borderId="0" xfId="0" applyFont="1" applyFill="1"/>
    <xf numFmtId="0" fontId="72" fillId="2" borderId="0" xfId="0" applyFont="1" applyFill="1"/>
    <xf numFmtId="4" fontId="73" fillId="2" borderId="0" xfId="0" applyNumberFormat="1" applyFont="1" applyFill="1" applyBorder="1"/>
    <xf numFmtId="3" fontId="63" fillId="2" borderId="0" xfId="0" applyNumberFormat="1" applyFont="1" applyFill="1"/>
    <xf numFmtId="167" fontId="63" fillId="2" borderId="0" xfId="0" applyNumberFormat="1" applyFont="1" applyFill="1"/>
    <xf numFmtId="0" fontId="66" fillId="2" borderId="0" xfId="0" applyFont="1" applyFill="1"/>
    <xf numFmtId="0" fontId="63" fillId="2" borderId="0" xfId="0" applyFont="1" applyFill="1"/>
    <xf numFmtId="0" fontId="74" fillId="2" borderId="0" xfId="0" applyFont="1" applyFill="1"/>
    <xf numFmtId="0" fontId="87" fillId="0" borderId="0" xfId="0" applyFont="1"/>
    <xf numFmtId="0" fontId="62" fillId="0" borderId="50" xfId="0" applyFont="1" applyBorder="1" applyAlignment="1">
      <alignment horizontal="left"/>
    </xf>
    <xf numFmtId="167" fontId="63" fillId="0" borderId="50" xfId="2" applyNumberFormat="1" applyFont="1" applyBorder="1" applyAlignment="1">
      <alignment horizontal="right"/>
    </xf>
    <xf numFmtId="167" fontId="63" fillId="0" borderId="50" xfId="2" applyNumberFormat="1" applyFont="1" applyFill="1" applyBorder="1" applyAlignment="1">
      <alignment horizontal="right"/>
    </xf>
    <xf numFmtId="0" fontId="62" fillId="0" borderId="29" xfId="0" applyFont="1" applyFill="1" applyBorder="1" applyAlignment="1">
      <alignment horizontal="left"/>
    </xf>
    <xf numFmtId="0" fontId="88" fillId="0" borderId="0" xfId="0" applyFont="1" applyAlignment="1">
      <alignment vertical="center" wrapText="1"/>
    </xf>
    <xf numFmtId="0" fontId="62" fillId="0" borderId="0" xfId="0" applyFont="1" applyFill="1" applyBorder="1"/>
    <xf numFmtId="0" fontId="84" fillId="0" borderId="0" xfId="0" applyFont="1" applyFill="1" applyAlignment="1">
      <alignment vertical="center"/>
    </xf>
    <xf numFmtId="0" fontId="63" fillId="0" borderId="0" xfId="0" quotePrefix="1" applyFont="1" applyFill="1" applyAlignment="1">
      <alignment horizontal="left"/>
    </xf>
    <xf numFmtId="170" fontId="63" fillId="0" borderId="14" xfId="2" applyNumberFormat="1" applyFont="1" applyBorder="1" applyAlignment="1"/>
    <xf numFmtId="0" fontId="89" fillId="0" borderId="0" xfId="0" applyFont="1" applyFill="1"/>
    <xf numFmtId="0" fontId="2" fillId="0" borderId="0" xfId="0" applyFont="1" applyFill="1"/>
    <xf numFmtId="0" fontId="10" fillId="0" borderId="0" xfId="0" applyNumberFormat="1" applyFont="1" applyFill="1" applyBorder="1" applyAlignment="1"/>
    <xf numFmtId="167" fontId="3" fillId="0" borderId="37" xfId="0" applyNumberFormat="1" applyFont="1" applyBorder="1" applyAlignment="1">
      <alignment horizontal="center"/>
    </xf>
    <xf numFmtId="3" fontId="45" fillId="0" borderId="0" xfId="0" applyNumberFormat="1" applyFont="1" applyFill="1"/>
    <xf numFmtId="41" fontId="0" fillId="0" borderId="0" xfId="0" applyNumberFormat="1"/>
    <xf numFmtId="164" fontId="3" fillId="0" borderId="36" xfId="2" applyFont="1" applyBorder="1" applyAlignment="1">
      <alignment horizontal="right"/>
    </xf>
    <xf numFmtId="167" fontId="20" fillId="8" borderId="12" xfId="0" applyNumberFormat="1" applyFont="1" applyFill="1" applyBorder="1" applyAlignment="1">
      <alignment horizontal="right"/>
    </xf>
    <xf numFmtId="167" fontId="20" fillId="7" borderId="13" xfId="0" applyNumberFormat="1" applyFont="1" applyFill="1" applyBorder="1" applyAlignment="1">
      <alignment horizontal="right"/>
    </xf>
    <xf numFmtId="9" fontId="4" fillId="0" borderId="0" xfId="5" applyFont="1"/>
    <xf numFmtId="3" fontId="5" fillId="0" borderId="0" xfId="0" applyNumberFormat="1" applyFont="1"/>
    <xf numFmtId="9" fontId="5" fillId="0" borderId="0" xfId="5" applyFont="1"/>
    <xf numFmtId="9" fontId="7" fillId="0" borderId="0" xfId="5" applyFont="1"/>
    <xf numFmtId="9" fontId="0" fillId="0" borderId="0" xfId="5" applyFont="1"/>
    <xf numFmtId="41" fontId="66" fillId="0" borderId="0" xfId="4" applyFont="1"/>
    <xf numFmtId="164" fontId="3" fillId="0" borderId="36" xfId="2" applyFont="1" applyFill="1" applyBorder="1" applyAlignment="1">
      <alignment horizontal="right"/>
    </xf>
    <xf numFmtId="171" fontId="3" fillId="0" borderId="37" xfId="0" applyNumberFormat="1" applyFont="1" applyBorder="1" applyAlignment="1">
      <alignment horizontal="right"/>
    </xf>
    <xf numFmtId="0" fontId="30" fillId="0" borderId="0" xfId="0" applyFont="1" applyAlignment="1">
      <alignment horizontal="center"/>
    </xf>
    <xf numFmtId="0" fontId="92" fillId="0" borderId="0" xfId="0" applyFont="1"/>
    <xf numFmtId="41" fontId="65" fillId="0" borderId="0" xfId="4" applyFont="1"/>
    <xf numFmtId="41" fontId="20" fillId="12" borderId="18" xfId="4" quotePrefix="1" applyFont="1" applyFill="1" applyBorder="1" applyAlignment="1">
      <alignment horizontal="center"/>
    </xf>
    <xf numFmtId="0" fontId="37" fillId="0" borderId="0" xfId="3" applyFont="1"/>
    <xf numFmtId="0" fontId="1" fillId="0" borderId="0" xfId="3"/>
    <xf numFmtId="0" fontId="27" fillId="0" borderId="0" xfId="3" applyFont="1" applyAlignment="1">
      <alignment horizontal="center"/>
    </xf>
    <xf numFmtId="0" fontId="94" fillId="0" borderId="0" xfId="1" applyFont="1" applyAlignment="1" applyProtection="1">
      <alignment horizontal="center"/>
    </xf>
    <xf numFmtId="0" fontId="33" fillId="0" borderId="0" xfId="0" applyFont="1" applyFill="1" applyAlignment="1">
      <alignment horizontal="center"/>
    </xf>
    <xf numFmtId="0" fontId="33" fillId="0" borderId="0" xfId="0" applyFont="1" applyFill="1" applyAlignment="1">
      <alignment horizontal="left"/>
    </xf>
    <xf numFmtId="0" fontId="93" fillId="0" borderId="0" xfId="1" applyFont="1" applyFill="1" applyAlignment="1" applyProtection="1">
      <alignment horizontal="left" readingOrder="1"/>
    </xf>
    <xf numFmtId="0" fontId="18" fillId="4" borderId="0" xfId="0" applyFont="1" applyFill="1" applyAlignment="1">
      <alignment horizontal="center" vertical="center"/>
    </xf>
    <xf numFmtId="0" fontId="0" fillId="4" borderId="0" xfId="0" applyFill="1" applyAlignment="1"/>
    <xf numFmtId="0" fontId="34" fillId="0" borderId="0" xfId="0" applyFont="1" applyAlignment="1">
      <alignment horizontal="center" vertical="center"/>
    </xf>
    <xf numFmtId="0" fontId="35" fillId="0" borderId="0" xfId="0" applyFont="1" applyAlignment="1"/>
    <xf numFmtId="0" fontId="36" fillId="0" borderId="0" xfId="0" applyFont="1" applyAlignment="1">
      <alignment horizontal="center" vertical="center"/>
    </xf>
    <xf numFmtId="0" fontId="28" fillId="4" borderId="0" xfId="1" applyFont="1" applyFill="1" applyAlignment="1" applyProtection="1">
      <alignment horizontal="center" vertical="center" wrapText="1"/>
    </xf>
    <xf numFmtId="0" fontId="28" fillId="4" borderId="0" xfId="1" applyFont="1" applyFill="1" applyAlignment="1" applyProtection="1">
      <alignment horizontal="center" vertical="center"/>
    </xf>
    <xf numFmtId="0" fontId="67" fillId="2" borderId="0" xfId="0" applyFont="1" applyFill="1" applyAlignment="1">
      <alignment horizontal="center"/>
    </xf>
    <xf numFmtId="0" fontId="22" fillId="6" borderId="41" xfId="0" applyFont="1" applyFill="1" applyBorder="1" applyAlignment="1">
      <alignment horizontal="center" vertical="center"/>
    </xf>
    <xf numFmtId="0" fontId="21" fillId="6" borderId="45" xfId="0" applyFont="1" applyFill="1" applyBorder="1" applyAlignment="1">
      <alignment horizontal="center" vertical="center"/>
    </xf>
  </cellXfs>
  <cellStyles count="6">
    <cellStyle name="Hipervínculo" xfId="1" builtinId="8"/>
    <cellStyle name="Millares" xfId="2" builtinId="3"/>
    <cellStyle name="Millares [0]" xfId="4" builtinId="6"/>
    <cellStyle name="Normal" xfId="0" builtinId="0"/>
    <cellStyle name="Normal 2" xfId="3" xr:uid="{00000000-0005-0000-0000-000004000000}"/>
    <cellStyle name="Porcentaje" xfId="5" builtinId="5"/>
  </cellStyles>
  <dxfs count="0"/>
  <tableStyles count="0" defaultTableStyle="TableStyleMedium9" defaultPivotStyle="PivotStyleLight16"/>
  <colors>
    <mruColors>
      <color rgb="FFFF9933"/>
      <color rgb="FF0000FF"/>
      <color rgb="FFE5FF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Helv"/>
                <a:ea typeface="Helv"/>
                <a:cs typeface="Helv"/>
              </a:defRPr>
            </a:pPr>
            <a:r>
              <a:rPr lang="es-ES"/>
              <a:t>Participación de la región en la inversión sectorial.Inversión Ministerio de Obras Públicas. Año 1997</a:t>
            </a:r>
          </a:p>
        </c:rich>
      </c:tx>
      <c:overlay val="0"/>
      <c:spPr>
        <a:noFill/>
        <a:ln w="12700">
          <a:solidFill>
            <a:srgbClr val="000000"/>
          </a:solidFill>
          <a:prstDash val="solid"/>
        </a:ln>
      </c:spPr>
    </c:title>
    <c:autoTitleDeleted val="0"/>
    <c:plotArea>
      <c:layout/>
      <c:barChart>
        <c:barDir val="col"/>
        <c:grouping val="stacked"/>
        <c:varyColors val="0"/>
        <c:ser>
          <c:idx val="0"/>
          <c:order val="0"/>
          <c:tx>
            <c:v>ISAR-MOP</c:v>
          </c:tx>
          <c:spPr>
            <a:solidFill>
              <a:srgbClr val="0000FF"/>
            </a:solidFill>
            <a:ln w="12700">
              <a:solidFill>
                <a:srgbClr val="000000"/>
              </a:solidFill>
              <a:prstDash val="solid"/>
            </a:ln>
          </c:spPr>
          <c:invertIfNegative val="0"/>
          <c:cat>
            <c:strRef>
              <c:f>'[1]ISARMOP2000-2010(M$c-año)'!$A$7:$A$21</c:f>
              <c:strCache>
                <c:ptCount val="15"/>
                <c:pt idx="0">
                  <c:v>Tarapacá</c:v>
                </c:pt>
                <c:pt idx="1">
                  <c:v>Antofagasta</c:v>
                </c:pt>
                <c:pt idx="2">
                  <c:v>Atacama</c:v>
                </c:pt>
                <c:pt idx="3">
                  <c:v>Coquimbo</c:v>
                </c:pt>
                <c:pt idx="4">
                  <c:v>Valparaíso</c:v>
                </c:pt>
                <c:pt idx="5">
                  <c:v>RM Santiago</c:v>
                </c:pt>
                <c:pt idx="6">
                  <c:v>O'Higgins</c:v>
                </c:pt>
                <c:pt idx="7">
                  <c:v>Maule</c:v>
                </c:pt>
                <c:pt idx="8">
                  <c:v>Biobío</c:v>
                </c:pt>
                <c:pt idx="9">
                  <c:v>Araucanía</c:v>
                </c:pt>
                <c:pt idx="10">
                  <c:v>Los Ríos</c:v>
                </c:pt>
                <c:pt idx="11">
                  <c:v>Los Lagos</c:v>
                </c:pt>
                <c:pt idx="12">
                  <c:v>Aisén</c:v>
                </c:pt>
                <c:pt idx="13">
                  <c:v>Magallanes</c:v>
                </c:pt>
                <c:pt idx="14">
                  <c:v>No Regionalizado</c:v>
                </c:pt>
              </c:strCache>
            </c:strRef>
          </c:cat>
          <c:val>
            <c:numRef>
              <c:f>'[1]ISARMOP2000-2010(M$c-año)'!$E$7:$E$21</c:f>
              <c:numCache>
                <c:formatCode>General</c:formatCode>
                <c:ptCount val="15"/>
                <c:pt idx="0">
                  <c:v>356065</c:v>
                </c:pt>
                <c:pt idx="1">
                  <c:v>59586</c:v>
                </c:pt>
                <c:pt idx="2">
                  <c:v>251564</c:v>
                </c:pt>
                <c:pt idx="3">
                  <c:v>1171341</c:v>
                </c:pt>
                <c:pt idx="4">
                  <c:v>889187</c:v>
                </c:pt>
                <c:pt idx="5">
                  <c:v>488609</c:v>
                </c:pt>
                <c:pt idx="6">
                  <c:v>400524</c:v>
                </c:pt>
                <c:pt idx="7">
                  <c:v>2488165</c:v>
                </c:pt>
                <c:pt idx="8">
                  <c:v>1478484</c:v>
                </c:pt>
                <c:pt idx="9">
                  <c:v>699600</c:v>
                </c:pt>
                <c:pt idx="10">
                  <c:v>0</c:v>
                </c:pt>
                <c:pt idx="11">
                  <c:v>1535898</c:v>
                </c:pt>
                <c:pt idx="12">
                  <c:v>191481</c:v>
                </c:pt>
                <c:pt idx="13">
                  <c:v>44998</c:v>
                </c:pt>
                <c:pt idx="14">
                  <c:v>0</c:v>
                </c:pt>
              </c:numCache>
            </c:numRef>
          </c:val>
          <c:extLst>
            <c:ext xmlns:c16="http://schemas.microsoft.com/office/drawing/2014/chart" uri="{C3380CC4-5D6E-409C-BE32-E72D297353CC}">
              <c16:uniqueId val="{00000000-AF97-44D8-937C-F13E1BE904E4}"/>
            </c:ext>
          </c:extLst>
        </c:ser>
        <c:ser>
          <c:idx val="1"/>
          <c:order val="1"/>
          <c:tx>
            <c:v>INVERSION MOP</c:v>
          </c:tx>
          <c:spPr>
            <a:pattFill prst="pct10">
              <a:fgClr>
                <a:srgbClr val="FF0000"/>
              </a:fgClr>
              <a:bgClr>
                <a:srgbClr val="FFFFFF"/>
              </a:bgClr>
            </a:pattFill>
            <a:ln w="12700">
              <a:solidFill>
                <a:srgbClr val="000000"/>
              </a:solidFill>
              <a:prstDash val="solid"/>
            </a:ln>
          </c:spPr>
          <c:invertIfNegative val="0"/>
          <c:cat>
            <c:strRef>
              <c:f>'[1]ISARMOP2000-2010(M$c-año)'!$A$7:$A$21</c:f>
              <c:strCache>
                <c:ptCount val="15"/>
                <c:pt idx="0">
                  <c:v>Tarapacá</c:v>
                </c:pt>
                <c:pt idx="1">
                  <c:v>Antofagasta</c:v>
                </c:pt>
                <c:pt idx="2">
                  <c:v>Atacama</c:v>
                </c:pt>
                <c:pt idx="3">
                  <c:v>Coquimbo</c:v>
                </c:pt>
                <c:pt idx="4">
                  <c:v>Valparaíso</c:v>
                </c:pt>
                <c:pt idx="5">
                  <c:v>RM Santiago</c:v>
                </c:pt>
                <c:pt idx="6">
                  <c:v>O'Higgins</c:v>
                </c:pt>
                <c:pt idx="7">
                  <c:v>Maule</c:v>
                </c:pt>
                <c:pt idx="8">
                  <c:v>Biobío</c:v>
                </c:pt>
                <c:pt idx="9">
                  <c:v>Araucanía</c:v>
                </c:pt>
                <c:pt idx="10">
                  <c:v>Los Ríos</c:v>
                </c:pt>
                <c:pt idx="11">
                  <c:v>Los Lagos</c:v>
                </c:pt>
                <c:pt idx="12">
                  <c:v>Aisén</c:v>
                </c:pt>
                <c:pt idx="13">
                  <c:v>Magallanes</c:v>
                </c:pt>
                <c:pt idx="14">
                  <c:v>No Regionalizado</c:v>
                </c:pt>
              </c:strCache>
            </c:strRef>
          </c:cat>
          <c:val>
            <c:numRef>
              <c:f>'[1]ISARMOP2000-2010(M$c-año)'!$F$7:$F$21</c:f>
              <c:numCache>
                <c:formatCode>General</c:formatCode>
                <c:ptCount val="15"/>
                <c:pt idx="0">
                  <c:v>363943</c:v>
                </c:pt>
                <c:pt idx="1">
                  <c:v>47765</c:v>
                </c:pt>
                <c:pt idx="2">
                  <c:v>360994</c:v>
                </c:pt>
                <c:pt idx="3">
                  <c:v>1242337</c:v>
                </c:pt>
                <c:pt idx="4">
                  <c:v>573534</c:v>
                </c:pt>
                <c:pt idx="5">
                  <c:v>594386</c:v>
                </c:pt>
                <c:pt idx="6">
                  <c:v>1840247</c:v>
                </c:pt>
                <c:pt idx="7">
                  <c:v>1481683</c:v>
                </c:pt>
                <c:pt idx="8">
                  <c:v>1231197</c:v>
                </c:pt>
                <c:pt idx="9">
                  <c:v>638963</c:v>
                </c:pt>
                <c:pt idx="10">
                  <c:v>0</c:v>
                </c:pt>
                <c:pt idx="11">
                  <c:v>1019845</c:v>
                </c:pt>
                <c:pt idx="12">
                  <c:v>362436</c:v>
                </c:pt>
                <c:pt idx="13">
                  <c:v>427555</c:v>
                </c:pt>
                <c:pt idx="14">
                  <c:v>0</c:v>
                </c:pt>
              </c:numCache>
            </c:numRef>
          </c:val>
          <c:extLst>
            <c:ext xmlns:c16="http://schemas.microsoft.com/office/drawing/2014/chart" uri="{C3380CC4-5D6E-409C-BE32-E72D297353CC}">
              <c16:uniqueId val="{00000001-AF97-44D8-937C-F13E1BE904E4}"/>
            </c:ext>
          </c:extLst>
        </c:ser>
        <c:dLbls>
          <c:showLegendKey val="0"/>
          <c:showVal val="0"/>
          <c:showCatName val="0"/>
          <c:showSerName val="0"/>
          <c:showPercent val="0"/>
          <c:showBubbleSize val="0"/>
        </c:dLbls>
        <c:gapWidth val="50"/>
        <c:overlap val="100"/>
        <c:axId val="108836736"/>
        <c:axId val="130180608"/>
      </c:barChart>
      <c:catAx>
        <c:axId val="108836736"/>
        <c:scaling>
          <c:orientation val="minMax"/>
        </c:scaling>
        <c:delete val="0"/>
        <c:axPos val="b"/>
        <c:title>
          <c:tx>
            <c:rich>
              <a:bodyPr/>
              <a:lstStyle/>
              <a:p>
                <a:pPr>
                  <a:defRPr sz="800" b="1" i="0" u="none" strike="noStrike" baseline="0">
                    <a:solidFill>
                      <a:srgbClr val="000000"/>
                    </a:solidFill>
                    <a:latin typeface="Helv"/>
                    <a:ea typeface="Helv"/>
                    <a:cs typeface="Helv"/>
                  </a:defRPr>
                </a:pPr>
                <a:r>
                  <a:rPr lang="es-ES"/>
                  <a:t>Regiones</a:t>
                </a:r>
              </a:p>
            </c:rich>
          </c:tx>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Helv"/>
                <a:ea typeface="Helv"/>
                <a:cs typeface="Helv"/>
              </a:defRPr>
            </a:pPr>
            <a:endParaRPr lang="es-CL"/>
          </a:p>
        </c:txPr>
        <c:crossAx val="130180608"/>
        <c:crosses val="autoZero"/>
        <c:auto val="0"/>
        <c:lblAlgn val="ctr"/>
        <c:lblOffset val="100"/>
        <c:tickLblSkip val="39"/>
        <c:tickMarkSkip val="1"/>
        <c:noMultiLvlLbl val="0"/>
      </c:catAx>
      <c:valAx>
        <c:axId val="130180608"/>
        <c:scaling>
          <c:orientation val="minMax"/>
        </c:scaling>
        <c:delete val="0"/>
        <c:axPos val="l"/>
        <c:title>
          <c:tx>
            <c:rich>
              <a:bodyPr/>
              <a:lstStyle/>
              <a:p>
                <a:pPr>
                  <a:defRPr sz="800" b="1" i="0" u="none" strike="noStrike" baseline="0">
                    <a:solidFill>
                      <a:srgbClr val="000000"/>
                    </a:solidFill>
                    <a:latin typeface="Helv"/>
                    <a:ea typeface="Helv"/>
                    <a:cs typeface="Helv"/>
                  </a:defRPr>
                </a:pPr>
                <a:r>
                  <a:rPr lang="es-ES"/>
                  <a:t>Inversión (M$ 1997)</a:t>
                </a:r>
              </a:p>
            </c:rich>
          </c:tx>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Helv"/>
                <a:ea typeface="Helv"/>
                <a:cs typeface="Helv"/>
              </a:defRPr>
            </a:pPr>
            <a:endParaRPr lang="es-CL"/>
          </a:p>
        </c:txPr>
        <c:crossAx val="108836736"/>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Helv"/>
              <a:ea typeface="Helv"/>
              <a:cs typeface="Helv"/>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Helv"/>
          <a:ea typeface="Helv"/>
          <a:cs typeface="Helv"/>
        </a:defRPr>
      </a:pPr>
      <a:endParaRPr lang="es-CL"/>
    </a:p>
  </c:txPr>
  <c:printSettings>
    <c:headerFooter alignWithMargins="0">
      <c:oddHeader>&amp;N</c:oddHeader>
      <c:oddFooter>Página &amp;P</c:oddFooter>
    </c:headerFooter>
    <c:pageMargins b="1" l="0.75000000000001465" r="0.75000000000001465" t="1" header="0.511811024" footer="0.511811024"/>
    <c:pageSetup orientation="portrait" horizontalDpi="-4" verticalDpi="-4"/>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Notas Aclaratorias'!A1"/><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hyperlink" Target="#'Notas Conceptuales'!A1"/></Relationships>
</file>

<file path=xl/drawings/_rels/drawing3.xml.rels><?xml version="1.0" encoding="UTF-8" standalone="yes"?>
<Relationships xmlns="http://schemas.openxmlformats.org/package/2006/relationships"><Relationship Id="rId2" Type="http://schemas.openxmlformats.org/officeDocument/2006/relationships/hyperlink" Target="#'Notas T&#233;cnicas'!A1"/><Relationship Id="rId1" Type="http://schemas.openxmlformats.org/officeDocument/2006/relationships/hyperlink" Target="#'Indice Regiones'!A1"/></Relationships>
</file>

<file path=xl/drawings/_rels/drawing4.xml.rels><?xml version="1.0" encoding="UTF-8" standalone="yes"?>
<Relationships xmlns="http://schemas.openxmlformats.org/package/2006/relationships"><Relationship Id="rId2" Type="http://schemas.openxmlformats.org/officeDocument/2006/relationships/hyperlink" Target="#'Indice Municipios'!A1"/><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hyperlink" Target="#'Indice Regiones'!A1"/><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78872</xdr:rowOff>
    </xdr:from>
    <xdr:to>
      <xdr:col>2</xdr:col>
      <xdr:colOff>447675</xdr:colOff>
      <xdr:row>6</xdr:row>
      <xdr:rowOff>159253</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90525" y="78872"/>
          <a:ext cx="1209675" cy="1109081"/>
        </a:xfrm>
        <a:prstGeom prst="rect">
          <a:avLst/>
        </a:prstGeom>
        <a:noFill/>
        <a:ln w="9525">
          <a:noFill/>
          <a:miter lim="800000"/>
          <a:headEnd/>
          <a:tailEnd/>
        </a:ln>
      </xdr:spPr>
    </xdr:pic>
    <xdr:clientData/>
  </xdr:twoCellAnchor>
  <xdr:twoCellAnchor editAs="oneCell">
    <xdr:from>
      <xdr:col>6</xdr:col>
      <xdr:colOff>104775</xdr:colOff>
      <xdr:row>3</xdr:row>
      <xdr:rowOff>27484</xdr:rowOff>
    </xdr:from>
    <xdr:to>
      <xdr:col>8</xdr:col>
      <xdr:colOff>600075</xdr:colOff>
      <xdr:row>12</xdr:row>
      <xdr:rowOff>142875</xdr:rowOff>
    </xdr:to>
    <xdr:pic>
      <xdr:nvPicPr>
        <xdr:cNvPr id="7174" name="Picture 6">
          <a:hlinkClick xmlns:r="http://schemas.openxmlformats.org/officeDocument/2006/relationships" r:id="rId1"/>
          <a:extLst>
            <a:ext uri="{FF2B5EF4-FFF2-40B4-BE49-F238E27FC236}">
              <a16:creationId xmlns:a16="http://schemas.microsoft.com/office/drawing/2014/main" id="{00000000-0008-0000-0000-0000061C0000}"/>
            </a:ext>
          </a:extLst>
        </xdr:cNvPr>
        <xdr:cNvPicPr>
          <a:picLocks noChangeAspect="1" noChangeArrowheads="1"/>
        </xdr:cNvPicPr>
      </xdr:nvPicPr>
      <xdr:blipFill>
        <a:blip xmlns:r="http://schemas.openxmlformats.org/officeDocument/2006/relationships" r:embed="rId3" cstate="print">
          <a:duotone>
            <a:schemeClr val="accent1">
              <a:shade val="45000"/>
              <a:satMod val="135000"/>
            </a:schemeClr>
            <a:prstClr val="white"/>
          </a:duotone>
        </a:blip>
        <a:srcRect/>
        <a:stretch>
          <a:fillRect/>
        </a:stretch>
      </xdr:blipFill>
      <xdr:spPr bwMode="auto">
        <a:xfrm>
          <a:off x="4752975" y="579934"/>
          <a:ext cx="2190750" cy="1544141"/>
        </a:xfrm>
        <a:prstGeom prst="rect">
          <a:avLst/>
        </a:prstGeom>
        <a:noFill/>
      </xdr:spPr>
    </xdr:pic>
    <xdr:clientData/>
  </xdr:twoCellAnchor>
  <xdr:twoCellAnchor editAs="oneCell">
    <xdr:from>
      <xdr:col>1</xdr:col>
      <xdr:colOff>0</xdr:colOff>
      <xdr:row>18</xdr:row>
      <xdr:rowOff>9524</xdr:rowOff>
    </xdr:from>
    <xdr:to>
      <xdr:col>13</xdr:col>
      <xdr:colOff>819152</xdr:colOff>
      <xdr:row>30</xdr:row>
      <xdr:rowOff>114298</xdr:rowOff>
    </xdr:to>
    <xdr:pic>
      <xdr:nvPicPr>
        <xdr:cNvPr id="8194" name="Picture 2">
          <a:hlinkClick xmlns:r="http://schemas.openxmlformats.org/officeDocument/2006/relationships" r:id="rId1"/>
          <a:extLst>
            <a:ext uri="{FF2B5EF4-FFF2-40B4-BE49-F238E27FC236}">
              <a16:creationId xmlns:a16="http://schemas.microsoft.com/office/drawing/2014/main" id="{00000000-0008-0000-0000-000002200000}"/>
            </a:ext>
          </a:extLst>
        </xdr:cNvPr>
        <xdr:cNvPicPr>
          <a:picLocks noChangeAspect="1" noChangeArrowheads="1"/>
        </xdr:cNvPicPr>
      </xdr:nvPicPr>
      <xdr:blipFill>
        <a:blip xmlns:r="http://schemas.openxmlformats.org/officeDocument/2006/relationships" r:embed="rId4" cstate="print">
          <a:duotone>
            <a:schemeClr val="accent1">
              <a:shade val="45000"/>
              <a:satMod val="135000"/>
            </a:schemeClr>
            <a:prstClr val="white"/>
          </a:duotone>
        </a:blip>
        <a:srcRect/>
        <a:stretch>
          <a:fillRect/>
        </a:stretch>
      </xdr:blipFill>
      <xdr:spPr bwMode="auto">
        <a:xfrm rot="16200000">
          <a:off x="4567239" y="-1176340"/>
          <a:ext cx="2552699" cy="1090612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104775</xdr:colOff>
      <xdr:row>1</xdr:row>
      <xdr:rowOff>17036</xdr:rowOff>
    </xdr:from>
    <xdr:to>
      <xdr:col>13</xdr:col>
      <xdr:colOff>495300</xdr:colOff>
      <xdr:row>2</xdr:row>
      <xdr:rowOff>139358</xdr:rowOff>
    </xdr:to>
    <xdr:sp macro="" textlink="">
      <xdr:nvSpPr>
        <xdr:cNvPr id="2" name="4 CuadroTexto">
          <a:hlinkClick xmlns:r="http://schemas.openxmlformats.org/officeDocument/2006/relationships" r:id="rId1"/>
          <a:extLst>
            <a:ext uri="{FF2B5EF4-FFF2-40B4-BE49-F238E27FC236}">
              <a16:creationId xmlns:a16="http://schemas.microsoft.com/office/drawing/2014/main" id="{1176F149-9123-4E88-BC1F-CF01EF916988}"/>
            </a:ext>
          </a:extLst>
        </xdr:cNvPr>
        <xdr:cNvSpPr txBox="1"/>
      </xdr:nvSpPr>
      <xdr:spPr>
        <a:xfrm>
          <a:off x="11020425" y="178961"/>
          <a:ext cx="1152525" cy="2842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12</xdr:col>
      <xdr:colOff>747462</xdr:colOff>
      <xdr:row>43</xdr:row>
      <xdr:rowOff>0</xdr:rowOff>
    </xdr:from>
    <xdr:to>
      <xdr:col>14</xdr:col>
      <xdr:colOff>375987</xdr:colOff>
      <xdr:row>44</xdr:row>
      <xdr:rowOff>114300</xdr:rowOff>
    </xdr:to>
    <xdr:sp macro="" textlink="">
      <xdr:nvSpPr>
        <xdr:cNvPr id="3" name="5 CuadroTexto">
          <a:hlinkClick xmlns:r="http://schemas.openxmlformats.org/officeDocument/2006/relationships" r:id="rId1"/>
          <a:extLst>
            <a:ext uri="{FF2B5EF4-FFF2-40B4-BE49-F238E27FC236}">
              <a16:creationId xmlns:a16="http://schemas.microsoft.com/office/drawing/2014/main" id="{EAF29997-B2C3-4455-B4B6-041E63846325}"/>
            </a:ext>
          </a:extLst>
        </xdr:cNvPr>
        <xdr:cNvSpPr txBox="1"/>
      </xdr:nvSpPr>
      <xdr:spPr>
        <a:xfrm>
          <a:off x="11663112" y="6962775"/>
          <a:ext cx="11525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12</xdr:col>
      <xdr:colOff>43114</xdr:colOff>
      <xdr:row>42</xdr:row>
      <xdr:rowOff>150395</xdr:rowOff>
    </xdr:from>
    <xdr:to>
      <xdr:col>13</xdr:col>
      <xdr:colOff>62164</xdr:colOff>
      <xdr:row>44</xdr:row>
      <xdr:rowOff>104274</xdr:rowOff>
    </xdr:to>
    <xdr:sp macro="" textlink="">
      <xdr:nvSpPr>
        <xdr:cNvPr id="4" name="6 CuadroTexto">
          <a:hlinkClick xmlns:r="http://schemas.openxmlformats.org/officeDocument/2006/relationships" r:id="rId2"/>
          <a:extLst>
            <a:ext uri="{FF2B5EF4-FFF2-40B4-BE49-F238E27FC236}">
              <a16:creationId xmlns:a16="http://schemas.microsoft.com/office/drawing/2014/main" id="{BBB6E962-71E3-44C1-976F-CD08C991E8E6}"/>
            </a:ext>
          </a:extLst>
        </xdr:cNvPr>
        <xdr:cNvSpPr txBox="1"/>
      </xdr:nvSpPr>
      <xdr:spPr>
        <a:xfrm>
          <a:off x="10958764" y="6951245"/>
          <a:ext cx="781050" cy="277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twoCellAnchor>
    <xdr:from>
      <xdr:col>11</xdr:col>
      <xdr:colOff>171450</xdr:colOff>
      <xdr:row>1</xdr:row>
      <xdr:rowOff>17035</xdr:rowOff>
    </xdr:from>
    <xdr:to>
      <xdr:col>12</xdr:col>
      <xdr:colOff>190500</xdr:colOff>
      <xdr:row>3</xdr:row>
      <xdr:rowOff>7511</xdr:rowOff>
    </xdr:to>
    <xdr:sp macro="" textlink="">
      <xdr:nvSpPr>
        <xdr:cNvPr id="5" name="7 CuadroTexto">
          <a:hlinkClick xmlns:r="http://schemas.openxmlformats.org/officeDocument/2006/relationships" r:id="rId2"/>
          <a:extLst>
            <a:ext uri="{FF2B5EF4-FFF2-40B4-BE49-F238E27FC236}">
              <a16:creationId xmlns:a16="http://schemas.microsoft.com/office/drawing/2014/main" id="{C998F36F-C4C6-4A37-A73F-8B68962E6F44}"/>
            </a:ext>
          </a:extLst>
        </xdr:cNvPr>
        <xdr:cNvSpPr txBox="1"/>
      </xdr:nvSpPr>
      <xdr:spPr>
        <a:xfrm>
          <a:off x="10325100" y="178960"/>
          <a:ext cx="781050"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twoCellAnchor>
    <xdr:from>
      <xdr:col>1</xdr:col>
      <xdr:colOff>594336</xdr:colOff>
      <xdr:row>5</xdr:row>
      <xdr:rowOff>120316</xdr:rowOff>
    </xdr:from>
    <xdr:to>
      <xdr:col>14</xdr:col>
      <xdr:colOff>370973</xdr:colOff>
      <xdr:row>16</xdr:row>
      <xdr:rowOff>140368</xdr:rowOff>
    </xdr:to>
    <xdr:sp macro="" textlink="">
      <xdr:nvSpPr>
        <xdr:cNvPr id="6" name="8 CuadroTexto">
          <a:extLst>
            <a:ext uri="{FF2B5EF4-FFF2-40B4-BE49-F238E27FC236}">
              <a16:creationId xmlns:a16="http://schemas.microsoft.com/office/drawing/2014/main" id="{5EA26041-CBCB-492F-80A5-F0D0BA9203ED}"/>
            </a:ext>
          </a:extLst>
        </xdr:cNvPr>
        <xdr:cNvSpPr txBox="1"/>
      </xdr:nvSpPr>
      <xdr:spPr>
        <a:xfrm>
          <a:off x="1308711" y="929941"/>
          <a:ext cx="11501912" cy="1801227"/>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L" sz="800" b="1">
            <a:solidFill>
              <a:schemeClr val="bg1"/>
            </a:solidFill>
          </a:endParaRPr>
        </a:p>
        <a:p>
          <a:pPr algn="just"/>
          <a:r>
            <a:rPr lang="es-CL" sz="1400" baseline="0">
              <a:solidFill>
                <a:schemeClr val="bg1"/>
              </a:solidFill>
            </a:rPr>
            <a:t>La Serie de Inversión Pública Regionalizada es una herrramienta que registra la inversión efectivamente ejecutada por las instituciones públicas de nivel sectorial, regional y municipal, independientemente del subtítulo del cual provengan los recursos públicos. Esta herramienta es actualizada año a año e incorpora información desde el año 2001. Se construye a partir de la información reportada por las siguientes instituciones: Dirección de Presupuestos del Ministerio de Hacienda, Contraloría General de la República, Ministerio de Obras Públicas, Ministerio de Educación, Ministerio de Salud, Ministerio de Vivienda y Urbanismo, Instituto Nacional del Deporte, Ministerio del Interior y Seguridad Pública, FOSIS y Metro de Santiago.</a:t>
          </a:r>
          <a:r>
            <a:rPr lang="es-CL" sz="1200" baseline="0">
              <a:solidFill>
                <a:schemeClr val="bg1"/>
              </a:solidFill>
            </a:rPr>
            <a:t>	</a:t>
          </a:r>
        </a:p>
        <a:p>
          <a:endParaRPr lang="es-CL" sz="1200" baseline="0">
            <a:solidFill>
              <a:schemeClr val="bg1"/>
            </a:solidFill>
          </a:endParaRPr>
        </a:p>
        <a:p>
          <a:endParaRPr lang="es-CL" sz="1200" baseline="0">
            <a:solidFill>
              <a:schemeClr val="bg1"/>
            </a:solidFill>
          </a:endParaRPr>
        </a:p>
        <a:p>
          <a:endParaRPr lang="es-CL" sz="1100">
            <a:solidFill>
              <a:schemeClr val="bg1"/>
            </a:solidFill>
          </a:endParaRPr>
        </a:p>
      </xdr:txBody>
    </xdr:sp>
    <xdr:clientData/>
  </xdr:twoCellAnchor>
  <xdr:twoCellAnchor>
    <xdr:from>
      <xdr:col>1</xdr:col>
      <xdr:colOff>531394</xdr:colOff>
      <xdr:row>18</xdr:row>
      <xdr:rowOff>50130</xdr:rowOff>
    </xdr:from>
    <xdr:to>
      <xdr:col>14</xdr:col>
      <xdr:colOff>401052</xdr:colOff>
      <xdr:row>42</xdr:row>
      <xdr:rowOff>140369</xdr:rowOff>
    </xdr:to>
    <xdr:sp macro="" textlink="">
      <xdr:nvSpPr>
        <xdr:cNvPr id="7" name="CuadroTexto 6">
          <a:extLst>
            <a:ext uri="{FF2B5EF4-FFF2-40B4-BE49-F238E27FC236}">
              <a16:creationId xmlns:a16="http://schemas.microsoft.com/office/drawing/2014/main" id="{93306CF1-472E-4B74-A5B1-A65D5C99CBDB}"/>
            </a:ext>
          </a:extLst>
        </xdr:cNvPr>
        <xdr:cNvSpPr txBox="1"/>
      </xdr:nvSpPr>
      <xdr:spPr>
        <a:xfrm>
          <a:off x="1245769" y="2964780"/>
          <a:ext cx="11594933" cy="3976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L" sz="1400" b="1">
              <a:solidFill>
                <a:schemeClr val="dk1"/>
              </a:solidFill>
              <a:effectLst/>
              <a:latin typeface="+mn-lt"/>
              <a:ea typeface="+mn-ea"/>
              <a:cs typeface="+mn-cs"/>
            </a:rPr>
            <a:t>Notas Técnicas:</a:t>
          </a:r>
        </a:p>
        <a:p>
          <a:pPr algn="just"/>
          <a:endParaRPr lang="es-CL" sz="1400">
            <a:effectLst/>
          </a:endParaRPr>
        </a:p>
        <a:p>
          <a:pPr marL="342900" lvl="2" indent="-342900" algn="just">
            <a:spcAft>
              <a:spcPts val="600"/>
            </a:spcAft>
            <a:buFont typeface="+mj-lt"/>
            <a:buAutoNum type="arabicPeriod"/>
          </a:pPr>
          <a:r>
            <a:rPr lang="es-CL" sz="1400">
              <a:solidFill>
                <a:schemeClr val="dk1"/>
              </a:solidFill>
              <a:effectLst/>
              <a:latin typeface="+mn-lt"/>
              <a:ea typeface="+mn-ea"/>
              <a:cs typeface="+mn-cs"/>
            </a:rPr>
            <a:t>En</a:t>
          </a:r>
          <a:r>
            <a:rPr lang="es-CL" sz="1400" baseline="0">
              <a:solidFill>
                <a:schemeClr val="dk1"/>
              </a:solidFill>
              <a:effectLst/>
              <a:latin typeface="+mn-lt"/>
              <a:ea typeface="+mn-ea"/>
              <a:cs typeface="+mn-cs"/>
            </a:rPr>
            <a:t> "Inversión Municipal" se integra la inversión de cada Municipio por región desde el año 2001 al 2021. A partir del año 2012, se suma a los subtítulos 29 y 31 lo que se ha identificado como inversión en el Subtítulo 33.</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Desde el 2018 se integra la Inversión del Ministerio de las Culturas, las Artes y el Patrimonio.</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Se excluye en toda la serie  lo correspondiente a Empresas Públicas del Metro y Sanitarias. Su inversión es posible de consultar en anexos.</a:t>
          </a:r>
          <a:endParaRPr lang="es-CL" sz="1400">
            <a:effectLst/>
          </a:endParaRP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Para la población e Inversión Per cápita se considera a partir del año 2002 la públicación del INE 2019 "estimaciones y proyecciones de la   población de Chile 2002-2035 regiones y área urbano rural".</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Desde el 2019 se identifica la inversión de la nueva Región de Ñuble, creada a partir de la Región del Biobío en septiembre de 2018 de acuerdo   a la ley 21.033.</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Para la Inversión Pública Efectiva Total (Cuadro 1), las regiones de Arica y Parinacota y Los Ríos no muestran inversión desde el 2001 al 2007, debido a que su creación fue en octubre del año 2007. La inversión de dichas regiones para ese período se registra en las regiones de Tarapacá y Los Lagos, respectivamente. Lo mismo sucede con la Región del Ñuble que se desprende de la Región de Biobío con información desde el año 2019.  No obstante, para la Inversión Pública Efectiva de Municipalidades (Cuadro 53), en razón de que se cuenta con información desagregada por comunas, sí se registra información desde el año 2001 en adelante.     </a:t>
          </a:r>
          <a:endParaRPr lang="es-CL"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31749</xdr:colOff>
      <xdr:row>0</xdr:row>
      <xdr:rowOff>47163</xdr:rowOff>
    </xdr:from>
    <xdr:to>
      <xdr:col>13</xdr:col>
      <xdr:colOff>727074</xdr:colOff>
      <xdr:row>45</xdr:row>
      <xdr:rowOff>130342</xdr:rowOff>
    </xdr:to>
    <xdr:sp macro="" textlink="">
      <xdr:nvSpPr>
        <xdr:cNvPr id="2" name="10 CuadroTexto">
          <a:extLst>
            <a:ext uri="{FF2B5EF4-FFF2-40B4-BE49-F238E27FC236}">
              <a16:creationId xmlns:a16="http://schemas.microsoft.com/office/drawing/2014/main" id="{A507D4F9-8EEF-4AD0-BE9A-DF4D34D3A7BF}"/>
            </a:ext>
          </a:extLst>
        </xdr:cNvPr>
        <xdr:cNvSpPr txBox="1"/>
      </xdr:nvSpPr>
      <xdr:spPr>
        <a:xfrm>
          <a:off x="746124" y="47163"/>
          <a:ext cx="11658600" cy="7369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hangingPunct="0"/>
          <a:r>
            <a:rPr lang="es-ES_tradnl" sz="2800" b="1">
              <a:solidFill>
                <a:schemeClr val="tx2">
                  <a:lumMod val="60000"/>
                  <a:lumOff val="40000"/>
                </a:schemeClr>
              </a:solidFill>
              <a:latin typeface="+mn-lt"/>
              <a:ea typeface="+mn-ea"/>
              <a:cs typeface="+mn-cs"/>
            </a:rPr>
            <a:t>NOTAS CONCEPTUALES</a:t>
          </a:r>
          <a:r>
            <a:rPr lang="es-ES_tradnl" sz="1400" b="1">
              <a:solidFill>
                <a:schemeClr val="accent1"/>
              </a:solidFill>
              <a:latin typeface="+mn-lt"/>
              <a:ea typeface="+mn-ea"/>
              <a:cs typeface="+mn-cs"/>
            </a:rPr>
            <a:t>							</a:t>
          </a:r>
          <a:r>
            <a:rPr lang="es-ES_tradnl" sz="1000" b="1">
              <a:solidFill>
                <a:schemeClr val="accent1"/>
              </a:solidFill>
              <a:latin typeface="+mn-lt"/>
              <a:ea typeface="+mn-ea"/>
              <a:cs typeface="+mn-cs"/>
            </a:rPr>
            <a:t>		</a:t>
          </a:r>
          <a:r>
            <a:rPr lang="es-ES" sz="1000" b="1" i="0" u="sng" strike="noStrike">
              <a:solidFill>
                <a:schemeClr val="accent1"/>
              </a:solidFill>
              <a:latin typeface="+mn-lt"/>
              <a:ea typeface="+mn-ea"/>
              <a:cs typeface="+mn-cs"/>
              <a:hlinkClick xmlns:r="http://schemas.openxmlformats.org/officeDocument/2006/relationships" r:id=""/>
            </a:rPr>
            <a:t> </a:t>
          </a:r>
          <a:r>
            <a:rPr lang="es-ES" sz="1000" b="1" i="0" u="none" strike="noStrike">
              <a:solidFill>
                <a:schemeClr val="dk1"/>
              </a:solidFill>
              <a:latin typeface="+mn-lt"/>
              <a:ea typeface="+mn-ea"/>
              <a:cs typeface="+mn-cs"/>
              <a:hlinkClick xmlns:r="http://schemas.openxmlformats.org/officeDocument/2006/relationships" r:id=""/>
            </a:rPr>
            <a:t>  </a:t>
          </a:r>
          <a:r>
            <a:rPr lang="es-ES" sz="1000"/>
            <a:t> </a:t>
          </a:r>
          <a:endParaRPr lang="es-ES" sz="1000">
            <a:solidFill>
              <a:schemeClr val="accent1"/>
            </a:solidFill>
            <a:latin typeface="+mn-lt"/>
            <a:ea typeface="+mn-ea"/>
            <a:cs typeface="+mn-cs"/>
          </a:endParaRPr>
        </a:p>
        <a:p>
          <a:pPr hangingPunct="0"/>
          <a:endParaRPr lang="es-ES" sz="1000" b="1">
            <a:solidFill>
              <a:schemeClr val="accent1"/>
            </a:solidFill>
            <a:latin typeface="+mn-lt"/>
            <a:ea typeface="+mn-ea"/>
            <a:cs typeface="+mn-cs"/>
          </a:endParaRPr>
        </a:p>
        <a:p>
          <a:pPr marL="342900" indent="-342900" algn="just" hangingPunct="0">
            <a:spcAft>
              <a:spcPts val="600"/>
            </a:spcAft>
            <a:buFont typeface="+mj-lt"/>
            <a:buAutoNum type="arabicPeriod"/>
          </a:pPr>
          <a:r>
            <a:rPr lang="es-ES_tradnl" sz="1400" b="0">
              <a:solidFill>
                <a:schemeClr val="dk1"/>
              </a:solidFill>
              <a:latin typeface="+mn-lt"/>
              <a:ea typeface="+mn-ea"/>
              <a:cs typeface="+mn-cs"/>
            </a:rPr>
            <a:t>Se entiende por </a:t>
          </a:r>
          <a:r>
            <a:rPr lang="es-ES_tradnl" sz="1400" b="1">
              <a:solidFill>
                <a:schemeClr val="dk1"/>
              </a:solidFill>
              <a:latin typeface="+mn-lt"/>
              <a:ea typeface="+mn-ea"/>
              <a:cs typeface="+mn-cs"/>
            </a:rPr>
            <a:t>Inversión Pública Efectiva</a:t>
          </a:r>
          <a:r>
            <a:rPr lang="es-ES_tradnl" sz="1400" b="0">
              <a:solidFill>
                <a:schemeClr val="dk1"/>
              </a:solidFill>
              <a:latin typeface="+mn-lt"/>
              <a:ea typeface="+mn-ea"/>
              <a:cs typeface="+mn-cs"/>
            </a:rPr>
            <a:t>: la continuación y ampliación de obras; la construcción de obras nuevas; proyectos de conservación, mantención y reparaciones mayores de obras y las obligaciones devengadas por estos conceptos</a:t>
          </a:r>
          <a:r>
            <a:rPr lang="es-ES_tradnl" sz="1400" b="0" baseline="0">
              <a:solidFill>
                <a:schemeClr val="dk1"/>
              </a:solidFill>
              <a:latin typeface="+mn-lt"/>
              <a:ea typeface="+mn-ea"/>
              <a:cs typeface="+mn-cs"/>
            </a:rPr>
            <a:t> </a:t>
          </a:r>
          <a:r>
            <a:rPr lang="es-ES_tradnl" sz="1400" b="0">
              <a:solidFill>
                <a:schemeClr val="dk1"/>
              </a:solidFill>
              <a:latin typeface="+mn-lt"/>
              <a:ea typeface="+mn-ea"/>
              <a:cs typeface="+mn-cs"/>
            </a:rPr>
            <a:t>al 31 de diciembre del año anterior de acuerdo a la Ley de Presupuestos del Sector Público.</a:t>
          </a:r>
          <a:endParaRPr lang="es-ES" sz="1400" b="0">
            <a:solidFill>
              <a:schemeClr val="dk1"/>
            </a:solidFill>
            <a:latin typeface="+mn-lt"/>
            <a:ea typeface="+mn-ea"/>
            <a:cs typeface="+mn-cs"/>
          </a:endParaRPr>
        </a:p>
        <a:p>
          <a:pPr marL="342900" indent="-342900" algn="just" hangingPunct="0">
            <a:spcAft>
              <a:spcPts val="600"/>
            </a:spcAft>
            <a:buFont typeface="+mj-lt"/>
            <a:buAutoNum type="arabicPeriod"/>
          </a:pPr>
          <a:r>
            <a:rPr lang="es-ES_tradnl" sz="1400" b="0">
              <a:solidFill>
                <a:schemeClr val="dk1"/>
              </a:solidFill>
              <a:latin typeface="+mn-lt"/>
              <a:ea typeface="+mn-ea"/>
              <a:cs typeface="+mn-cs"/>
            </a:rPr>
            <a:t>Para efectos de esta Serie, la Inversión Pública Efectiva comprende: </a:t>
          </a:r>
          <a:endParaRPr lang="es-ES" sz="1000">
            <a:solidFill>
              <a:schemeClr val="dk1"/>
            </a:solidFill>
            <a:latin typeface="+mn-lt"/>
            <a:ea typeface="+mn-ea"/>
            <a:cs typeface="+mn-cs"/>
          </a:endParaRPr>
        </a:p>
        <a:p>
          <a:pPr marL="800100" lvl="1" indent="-342900" algn="just" hangingPunct="0">
            <a:buFont typeface="+mj-lt"/>
            <a:buAutoNum type="alphaLcParenR"/>
          </a:pPr>
          <a:r>
            <a:rPr lang="es-ES_tradnl" sz="1800" b="1">
              <a:solidFill>
                <a:schemeClr val="tx2">
                  <a:lumMod val="60000"/>
                  <a:lumOff val="40000"/>
                </a:schemeClr>
              </a:solidFill>
              <a:latin typeface="+mn-lt"/>
              <a:ea typeface="+mn-ea"/>
              <a:cs typeface="+mn-cs"/>
            </a:rPr>
            <a:t>Inversión Pública Efectiva Sectorial</a:t>
          </a:r>
          <a:r>
            <a:rPr lang="es-ES_tradnl" sz="1800">
              <a:solidFill>
                <a:schemeClr val="tx2">
                  <a:lumMod val="60000"/>
                  <a:lumOff val="40000"/>
                </a:schemeClr>
              </a:solidFill>
              <a:latin typeface="+mn-lt"/>
              <a:ea typeface="+mn-ea"/>
              <a:cs typeface="+mn-cs"/>
            </a:rPr>
            <a:t>: </a:t>
          </a:r>
          <a:endParaRPr lang="es-ES" sz="1800">
            <a:solidFill>
              <a:schemeClr val="tx2">
                <a:lumMod val="60000"/>
                <a:lumOff val="40000"/>
              </a:schemeClr>
            </a:solidFill>
            <a:latin typeface="+mn-lt"/>
            <a:ea typeface="+mn-ea"/>
            <a:cs typeface="+mn-cs"/>
          </a:endParaRPr>
        </a:p>
        <a:p>
          <a:pPr lvl="1" algn="just" hangingPunct="0"/>
          <a:r>
            <a:rPr lang="es-ES_tradnl" sz="1400" b="0" u="none">
              <a:solidFill>
                <a:schemeClr val="dk1"/>
              </a:solidFill>
              <a:latin typeface="+mn-lt"/>
              <a:ea typeface="+mn-ea"/>
              <a:cs typeface="+mn-cs"/>
            </a:rPr>
            <a:t>La</a:t>
          </a:r>
          <a:r>
            <a:rPr lang="es-ES_tradnl" sz="1400" b="0" u="none" baseline="0">
              <a:solidFill>
                <a:schemeClr val="dk1"/>
              </a:solidFill>
              <a:latin typeface="+mn-lt"/>
              <a:ea typeface="+mn-ea"/>
              <a:cs typeface="+mn-cs"/>
            </a:rPr>
            <a:t> </a:t>
          </a:r>
          <a:r>
            <a:rPr lang="es-ES_tradnl" sz="1400" b="0" u="none">
              <a:solidFill>
                <a:schemeClr val="dk1"/>
              </a:solidFill>
              <a:latin typeface="+mn-lt"/>
              <a:ea typeface="+mn-ea"/>
              <a:cs typeface="+mn-cs"/>
            </a:rPr>
            <a:t>Serie de Inversión Pública Regionalizada considera la inversión de un total de 26 Ministerios y Servicios: Entre estos, Obras Públicas, Vivienda y Urbanismo, Salud,</a:t>
          </a:r>
          <a:r>
            <a:rPr lang="es-ES_tradnl" sz="1400" b="0" u="none" baseline="0">
              <a:solidFill>
                <a:schemeClr val="dk1"/>
              </a:solidFill>
              <a:latin typeface="+mn-lt"/>
              <a:ea typeface="+mn-ea"/>
              <a:cs typeface="+mn-cs"/>
            </a:rPr>
            <a:t> </a:t>
          </a:r>
          <a:r>
            <a:rPr lang="es-ES_tradnl" sz="1400" b="0" u="none">
              <a:solidFill>
                <a:schemeClr val="dk1"/>
              </a:solidFill>
              <a:latin typeface="+mn-lt"/>
              <a:ea typeface="+mn-ea"/>
              <a:cs typeface="+mn-cs"/>
            </a:rPr>
            <a:t>Educación, Agricultura,</a:t>
          </a:r>
          <a:r>
            <a:rPr lang="es-ES_tradnl" sz="1400" b="0" u="none" baseline="0">
              <a:solidFill>
                <a:schemeClr val="dk1"/>
              </a:solidFill>
              <a:latin typeface="+mn-lt"/>
              <a:ea typeface="+mn-ea"/>
              <a:cs typeface="+mn-cs"/>
            </a:rPr>
            <a:t> Bienes Nacionales, Minería, Poder Judicial y Defensa Nacional.</a:t>
          </a:r>
          <a:r>
            <a:rPr lang="es-ES_tradnl" sz="1400" b="0" u="none">
              <a:solidFill>
                <a:schemeClr val="dk1"/>
              </a:solidFill>
              <a:latin typeface="+mn-lt"/>
              <a:ea typeface="+mn-ea"/>
              <a:cs typeface="+mn-cs"/>
            </a:rPr>
            <a:t>  Asimismo,  </a:t>
          </a:r>
          <a:r>
            <a:rPr lang="es-ES_tradnl" sz="1400" b="0" u="none" baseline="0">
              <a:solidFill>
                <a:schemeClr val="dk1"/>
              </a:solidFill>
              <a:latin typeface="+mn-lt"/>
              <a:ea typeface="+mn-ea"/>
              <a:cs typeface="+mn-cs"/>
            </a:rPr>
            <a:t>si bien se integran los cuadros de Empresas Públicas del Metro y Empresas de Obras Sanitarias, éstos no se suman al total de Inversión Sectorial, sino que se presentan como anexos. </a:t>
          </a:r>
          <a:r>
            <a:rPr lang="es-ES_tradnl" sz="1000">
              <a:solidFill>
                <a:schemeClr val="dk1"/>
              </a:solidFill>
              <a:latin typeface="+mn-lt"/>
              <a:ea typeface="+mn-ea"/>
              <a:cs typeface="+mn-cs"/>
            </a:rPr>
            <a:t> </a:t>
          </a:r>
        </a:p>
        <a:p>
          <a:pPr lvl="1" algn="just" hangingPunct="0"/>
          <a:endParaRPr lang="es-ES" sz="1000">
            <a:solidFill>
              <a:schemeClr val="dk1"/>
            </a:solidFill>
            <a:latin typeface="+mn-lt"/>
            <a:ea typeface="+mn-ea"/>
            <a:cs typeface="+mn-cs"/>
          </a:endParaRPr>
        </a:p>
        <a:p>
          <a:pPr lvl="1" algn="just" hangingPunct="0"/>
          <a:r>
            <a:rPr lang="es-ES_tradnl" sz="1400">
              <a:solidFill>
                <a:schemeClr val="dk1"/>
              </a:solidFill>
              <a:latin typeface="+mn-lt"/>
              <a:ea typeface="+mn-ea"/>
              <a:cs typeface="+mn-cs"/>
            </a:rPr>
            <a:t>La</a:t>
          </a:r>
          <a:r>
            <a:rPr lang="es-ES_tradnl" sz="1400" baseline="0">
              <a:solidFill>
                <a:schemeClr val="dk1"/>
              </a:solidFill>
              <a:latin typeface="+mn-lt"/>
              <a:ea typeface="+mn-ea"/>
              <a:cs typeface="+mn-cs"/>
            </a:rPr>
            <a:t> inversión </a:t>
          </a:r>
          <a:r>
            <a:rPr lang="es-ES_tradnl" sz="1400">
              <a:solidFill>
                <a:schemeClr val="dk1"/>
              </a:solidFill>
              <a:latin typeface="+mn-lt"/>
              <a:ea typeface="+mn-ea"/>
              <a:cs typeface="+mn-cs"/>
            </a:rPr>
            <a:t>se desagrega de acuerdo al clasificador de ingresos y gastos del Presupuesto Público, Subtítulo 31 Inversión Real, más toda aquella </a:t>
          </a:r>
          <a:r>
            <a:rPr lang="es-ES_tradnl" sz="1400">
              <a:solidFill>
                <a:sysClr val="windowText" lastClr="000000"/>
              </a:solidFill>
              <a:latin typeface="+mn-lt"/>
              <a:ea typeface="+mn-ea"/>
              <a:cs typeface="+mn-cs"/>
            </a:rPr>
            <a:t>inversión del Subtítulo 29,</a:t>
          </a:r>
          <a:r>
            <a:rPr lang="es-ES_tradnl" sz="1400" baseline="0">
              <a:solidFill>
                <a:sysClr val="windowText" lastClr="000000"/>
              </a:solidFill>
              <a:latin typeface="+mn-lt"/>
              <a:ea typeface="+mn-ea"/>
              <a:cs typeface="+mn-cs"/>
            </a:rPr>
            <a:t> 32 y</a:t>
          </a:r>
          <a:r>
            <a:rPr lang="es-ES_tradnl" sz="1400">
              <a:solidFill>
                <a:sysClr val="windowText" lastClr="000000"/>
              </a:solidFill>
              <a:latin typeface="+mn-lt"/>
              <a:ea typeface="+mn-ea"/>
              <a:cs typeface="+mn-cs"/>
            </a:rPr>
            <a:t> 33 que </a:t>
          </a:r>
          <a:r>
            <a:rPr lang="es-ES_tradnl" sz="1400">
              <a:solidFill>
                <a:schemeClr val="dk1"/>
              </a:solidFill>
              <a:latin typeface="+mn-lt"/>
              <a:ea typeface="+mn-ea"/>
              <a:cs typeface="+mn-cs"/>
            </a:rPr>
            <a:t>es reconocida como inversión por las propias instituciones consultadas. Esto en el caso</a:t>
          </a:r>
          <a:r>
            <a:rPr lang="es-ES_tradnl" sz="1400" baseline="0">
              <a:solidFill>
                <a:schemeClr val="dk1"/>
              </a:solidFill>
              <a:latin typeface="+mn-lt"/>
              <a:ea typeface="+mn-ea"/>
              <a:cs typeface="+mn-cs"/>
            </a:rPr>
            <a:t> de los Ministerios de: Obras Públicas, Vivienda y Urbanismo, Salud, Educación y del Deporte, que explican la mayor parte de este tipo de inversión. Para el resto se considera la ejecución presupuestaria del Subtítulo 31 reportada por DIPRES.</a:t>
          </a:r>
        </a:p>
        <a:p>
          <a:pPr lvl="1" algn="just" hangingPunct="0"/>
          <a:endParaRPr lang="es-ES" sz="1400">
            <a:solidFill>
              <a:schemeClr val="dk1"/>
            </a:solidFill>
            <a:latin typeface="+mn-lt"/>
            <a:ea typeface="+mn-ea"/>
            <a:cs typeface="+mn-cs"/>
          </a:endParaRPr>
        </a:p>
        <a:p>
          <a:pPr marL="800100" lvl="1" indent="-342900" algn="just" hangingPunct="0">
            <a:buFont typeface="+mj-lt"/>
            <a:buAutoNum type="alphaLcParenR" startAt="2"/>
          </a:pPr>
          <a:r>
            <a:rPr lang="es-ES_tradnl" sz="1800" b="1">
              <a:solidFill>
                <a:schemeClr val="tx2">
                  <a:lumMod val="60000"/>
                  <a:lumOff val="40000"/>
                </a:schemeClr>
              </a:solidFill>
              <a:latin typeface="+mn-lt"/>
              <a:ea typeface="+mn-ea"/>
              <a:cs typeface="+mn-cs"/>
            </a:rPr>
            <a:t>Inversión Pública Efectiva Nivel Regional</a:t>
          </a:r>
          <a:r>
            <a:rPr lang="es-ES_tradnl" sz="1800">
              <a:solidFill>
                <a:schemeClr val="tx2">
                  <a:lumMod val="60000"/>
                  <a:lumOff val="40000"/>
                </a:schemeClr>
              </a:solidFill>
              <a:latin typeface="+mn-lt"/>
              <a:ea typeface="+mn-ea"/>
              <a:cs typeface="+mn-cs"/>
            </a:rPr>
            <a:t>: </a:t>
          </a:r>
          <a:endParaRPr lang="es-ES" sz="1800">
            <a:solidFill>
              <a:schemeClr val="tx2">
                <a:lumMod val="60000"/>
                <a:lumOff val="40000"/>
              </a:schemeClr>
            </a:solidFill>
            <a:latin typeface="+mn-lt"/>
            <a:ea typeface="+mn-ea"/>
            <a:cs typeface="+mn-cs"/>
          </a:endParaRPr>
        </a:p>
        <a:p>
          <a:pPr lvl="1" algn="just" hangingPunct="0"/>
          <a:r>
            <a:rPr lang="es-ES_tradnl" sz="1400">
              <a:solidFill>
                <a:schemeClr val="dk1"/>
              </a:solidFill>
              <a:latin typeface="+mn-lt"/>
              <a:ea typeface="+mn-ea"/>
              <a:cs typeface="+mn-cs"/>
            </a:rPr>
            <a:t>Comprende la inversión de los Gobiernos Regionales, la inversión Sectorial de Asignación Regional (ISAR), creada a partir de 1992;</a:t>
          </a:r>
          <a:r>
            <a:rPr lang="es-ES_tradnl" sz="1400" baseline="0">
              <a:solidFill>
                <a:schemeClr val="dk1"/>
              </a:solidFill>
              <a:latin typeface="+mn-lt"/>
              <a:ea typeface="+mn-ea"/>
              <a:cs typeface="+mn-cs"/>
            </a:rPr>
            <a:t> </a:t>
          </a:r>
          <a:r>
            <a:rPr lang="es-ES_tradnl" sz="1400">
              <a:solidFill>
                <a:schemeClr val="dk1"/>
              </a:solidFill>
              <a:latin typeface="+mn-lt"/>
              <a:ea typeface="+mn-ea"/>
              <a:cs typeface="+mn-cs"/>
            </a:rPr>
            <a:t>Inversión Regional de Asignación Local (IRAL), creada a partir de 1996; y Convenios de Programación.</a:t>
          </a:r>
          <a:endParaRPr lang="es-ES" sz="1400">
            <a:solidFill>
              <a:schemeClr val="dk1"/>
            </a:solidFill>
            <a:latin typeface="+mn-lt"/>
            <a:ea typeface="+mn-ea"/>
            <a:cs typeface="+mn-cs"/>
          </a:endParaRPr>
        </a:p>
        <a:p>
          <a:pPr lvl="1" algn="just" hangingPunct="0"/>
          <a:r>
            <a:rPr lang="es-ES_tradnl" sz="1400" b="1">
              <a:solidFill>
                <a:schemeClr val="dk1"/>
              </a:solidFill>
              <a:latin typeface="+mn-lt"/>
              <a:ea typeface="+mn-ea"/>
              <a:cs typeface="+mn-cs"/>
            </a:rPr>
            <a:t>	</a:t>
          </a:r>
          <a:endParaRPr lang="es-ES" sz="1400">
            <a:solidFill>
              <a:schemeClr val="tx2">
                <a:lumMod val="60000"/>
                <a:lumOff val="40000"/>
              </a:schemeClr>
            </a:solidFill>
            <a:latin typeface="+mn-lt"/>
            <a:ea typeface="+mn-ea"/>
            <a:cs typeface="+mn-cs"/>
          </a:endParaRPr>
        </a:p>
        <a:p>
          <a:pPr marL="800100" lvl="1" indent="-342900" algn="just" hangingPunct="0">
            <a:buFont typeface="+mj-lt"/>
            <a:buAutoNum type="alphaLcParenR" startAt="3"/>
          </a:pPr>
          <a:r>
            <a:rPr lang="es-ES_tradnl" sz="1800" b="1">
              <a:solidFill>
                <a:schemeClr val="tx2">
                  <a:lumMod val="60000"/>
                  <a:lumOff val="40000"/>
                </a:schemeClr>
              </a:solidFill>
              <a:latin typeface="+mn-lt"/>
              <a:ea typeface="+mn-ea"/>
              <a:cs typeface="+mn-cs"/>
            </a:rPr>
            <a:t>Inversión Pública Efectiva Nivel Municipal</a:t>
          </a:r>
          <a:r>
            <a:rPr lang="es-ES_tradnl" sz="1800">
              <a:solidFill>
                <a:schemeClr val="tx2">
                  <a:lumMod val="60000"/>
                  <a:lumOff val="40000"/>
                </a:schemeClr>
              </a:solidFill>
              <a:latin typeface="+mn-lt"/>
              <a:ea typeface="+mn-ea"/>
              <a:cs typeface="+mn-cs"/>
            </a:rPr>
            <a:t>: </a:t>
          </a:r>
          <a:r>
            <a:rPr lang="es-ES_tradnl" sz="1400">
              <a:solidFill>
                <a:schemeClr val="tx2">
                  <a:lumMod val="60000"/>
                  <a:lumOff val="40000"/>
                </a:schemeClr>
              </a:solidFill>
              <a:latin typeface="+mn-lt"/>
              <a:ea typeface="+mn-ea"/>
              <a:cs typeface="+mn-cs"/>
            </a:rPr>
            <a:t> </a:t>
          </a:r>
          <a:endParaRPr lang="es-ES" sz="1400">
            <a:solidFill>
              <a:schemeClr val="tx2">
                <a:lumMod val="60000"/>
                <a:lumOff val="40000"/>
              </a:schemeClr>
            </a:solidFill>
            <a:latin typeface="+mn-lt"/>
            <a:ea typeface="+mn-ea"/>
            <a:cs typeface="+mn-cs"/>
          </a:endParaRPr>
        </a:p>
        <a:p>
          <a:pPr lvl="1" algn="just" hangingPunct="0"/>
          <a:r>
            <a:rPr lang="es-ES_tradnl" sz="1400">
              <a:solidFill>
                <a:schemeClr val="dk1"/>
              </a:solidFill>
              <a:latin typeface="+mn-lt"/>
              <a:ea typeface="+mn-ea"/>
              <a:cs typeface="+mn-cs"/>
            </a:rPr>
            <a:t>Comprende la inversión real del Sector Municipal en cada región del país, informada por la Contraloría General de la República. Incluye desde el 2001 al 2011</a:t>
          </a:r>
          <a:r>
            <a:rPr lang="es-ES_tradnl" sz="1400" baseline="0">
              <a:solidFill>
                <a:schemeClr val="dk1"/>
              </a:solidFill>
              <a:latin typeface="+mn-lt"/>
              <a:ea typeface="+mn-ea"/>
              <a:cs typeface="+mn-cs"/>
            </a:rPr>
            <a:t> </a:t>
          </a:r>
          <a:r>
            <a:rPr lang="es-ES_tradnl" sz="1400">
              <a:solidFill>
                <a:schemeClr val="dk1"/>
              </a:solidFill>
              <a:latin typeface="+mn-lt"/>
              <a:ea typeface="+mn-ea"/>
              <a:cs typeface="+mn-cs"/>
            </a:rPr>
            <a:t>todo el subtítulo 29 y</a:t>
          </a:r>
          <a:r>
            <a:rPr lang="es-ES_tradnl" sz="1400" baseline="0">
              <a:solidFill>
                <a:schemeClr val="dk1"/>
              </a:solidFill>
              <a:latin typeface="+mn-lt"/>
              <a:ea typeface="+mn-ea"/>
              <a:cs typeface="+mn-cs"/>
            </a:rPr>
            <a:t> </a:t>
          </a:r>
          <a:r>
            <a:rPr lang="es-ES_tradnl" sz="1400">
              <a:solidFill>
                <a:schemeClr val="dk1"/>
              </a:solidFill>
              <a:latin typeface="+mn-lt"/>
              <a:ea typeface="+mn-ea"/>
              <a:cs typeface="+mn-cs"/>
            </a:rPr>
            <a:t>31. A Partir del 2012</a:t>
          </a:r>
          <a:r>
            <a:rPr lang="es-ES_tradnl" sz="1400" baseline="0">
              <a:solidFill>
                <a:schemeClr val="dk1"/>
              </a:solidFill>
              <a:latin typeface="+mn-lt"/>
              <a:ea typeface="+mn-ea"/>
              <a:cs typeface="+mn-cs"/>
            </a:rPr>
            <a:t> se suma la inversión identificada en el subtítulo 33.</a:t>
          </a:r>
          <a:endParaRPr lang="es-ES" sz="1400">
            <a:solidFill>
              <a:schemeClr val="dk1"/>
            </a:solidFill>
            <a:latin typeface="+mn-lt"/>
            <a:ea typeface="+mn-ea"/>
            <a:cs typeface="+mn-cs"/>
          </a:endParaRPr>
        </a:p>
        <a:p>
          <a:pPr algn="just" hangingPunct="0"/>
          <a:endParaRPr lang="es-ES_tradnl" sz="1400" b="0">
            <a:solidFill>
              <a:schemeClr val="dk1"/>
            </a:solidFill>
            <a:latin typeface="+mn-lt"/>
            <a:ea typeface="+mn-ea"/>
            <a:cs typeface="+mn-cs"/>
          </a:endParaRPr>
        </a:p>
        <a:p>
          <a:pPr marL="342900" indent="-342900" algn="just" hangingPunct="0">
            <a:spcAft>
              <a:spcPts val="600"/>
            </a:spcAft>
            <a:buFont typeface="+mj-lt"/>
            <a:buAutoNum type="arabicPeriod" startAt="3"/>
          </a:pPr>
          <a:r>
            <a:rPr lang="es-ES_tradnl" sz="1400" b="0">
              <a:solidFill>
                <a:schemeClr val="dk1"/>
              </a:solidFill>
              <a:latin typeface="+mn-lt"/>
              <a:ea typeface="+mn-ea"/>
              <a:cs typeface="+mn-cs"/>
            </a:rPr>
            <a:t>A</a:t>
          </a:r>
          <a:r>
            <a:rPr lang="es-ES_tradnl" sz="1600" b="1">
              <a:solidFill>
                <a:schemeClr val="dk1"/>
              </a:solidFill>
              <a:latin typeface="+mn-lt"/>
              <a:ea typeface="+mn-ea"/>
              <a:cs typeface="+mn-cs"/>
            </a:rPr>
            <a:t> </a:t>
          </a:r>
          <a:r>
            <a:rPr lang="es-ES_tradnl" sz="1400">
              <a:solidFill>
                <a:schemeClr val="dk1"/>
              </a:solidFill>
              <a:latin typeface="+mn-lt"/>
              <a:ea typeface="+mn-ea"/>
              <a:cs typeface="+mn-cs"/>
            </a:rPr>
            <a:t>partir del año 2002, una parte significativa de la Inversión Sectorial de Asignación Regional se asimila al concepto de Provisiones del FNDR y son incluidas en la Inversión GORE.</a:t>
          </a:r>
        </a:p>
        <a:p>
          <a:pPr marL="342900" indent="-342900" algn="just" hangingPunct="0">
            <a:spcAft>
              <a:spcPts val="600"/>
            </a:spcAft>
            <a:buFont typeface="+mj-lt"/>
            <a:buAutoNum type="arabicPeriod" startAt="3"/>
          </a:pPr>
          <a:r>
            <a:rPr lang="es-ES_tradnl" sz="1400">
              <a:solidFill>
                <a:schemeClr val="dk1"/>
              </a:solidFill>
              <a:latin typeface="+mn-lt"/>
              <a:ea typeface="+mn-ea"/>
              <a:cs typeface="+mn-cs"/>
            </a:rPr>
            <a:t>Para facilitar el diseño de los cuadros en que se incluyen todas las regiones, se ha utilizado el nombre regional acotado.</a:t>
          </a:r>
        </a:p>
        <a:p>
          <a:pPr algn="just" hangingPunct="0"/>
          <a:endParaRPr lang="es-ES_tradnl" sz="1100">
            <a:solidFill>
              <a:schemeClr val="dk1"/>
            </a:solidFill>
            <a:latin typeface="+mn-lt"/>
            <a:ea typeface="+mn-ea"/>
            <a:cs typeface="+mn-cs"/>
          </a:endParaRPr>
        </a:p>
        <a:p>
          <a:pPr hangingPunct="0"/>
          <a:endParaRPr lang="es-ES" sz="1100">
            <a:solidFill>
              <a:schemeClr val="dk1"/>
            </a:solidFill>
            <a:latin typeface="+mn-lt"/>
            <a:ea typeface="+mn-ea"/>
            <a:cs typeface="+mn-cs"/>
          </a:endParaRPr>
        </a:p>
        <a:p>
          <a:endParaRPr lang="es-ES" sz="1100"/>
        </a:p>
      </xdr:txBody>
    </xdr:sp>
    <xdr:clientData/>
  </xdr:twoCellAnchor>
  <xdr:twoCellAnchor>
    <xdr:from>
      <xdr:col>12</xdr:col>
      <xdr:colOff>104775</xdr:colOff>
      <xdr:row>0</xdr:row>
      <xdr:rowOff>17036</xdr:rowOff>
    </xdr:from>
    <xdr:to>
      <xdr:col>13</xdr:col>
      <xdr:colOff>495300</xdr:colOff>
      <xdr:row>1</xdr:row>
      <xdr:rowOff>139358</xdr:rowOff>
    </xdr:to>
    <xdr:sp macro="" textlink="">
      <xdr:nvSpPr>
        <xdr:cNvPr id="3" name="4 CuadroTexto">
          <a:hlinkClick xmlns:r="http://schemas.openxmlformats.org/officeDocument/2006/relationships" r:id="rId1"/>
          <a:extLst>
            <a:ext uri="{FF2B5EF4-FFF2-40B4-BE49-F238E27FC236}">
              <a16:creationId xmlns:a16="http://schemas.microsoft.com/office/drawing/2014/main" id="{74A6C4DD-ECEC-4D16-B9CC-02B12F021577}"/>
            </a:ext>
          </a:extLst>
        </xdr:cNvPr>
        <xdr:cNvSpPr txBox="1"/>
      </xdr:nvSpPr>
      <xdr:spPr>
        <a:xfrm>
          <a:off x="11020425" y="17036"/>
          <a:ext cx="1152525" cy="2842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12</xdr:col>
      <xdr:colOff>75698</xdr:colOff>
      <xdr:row>46</xdr:row>
      <xdr:rowOff>30079</xdr:rowOff>
    </xdr:from>
    <xdr:to>
      <xdr:col>13</xdr:col>
      <xdr:colOff>466223</xdr:colOff>
      <xdr:row>47</xdr:row>
      <xdr:rowOff>144379</xdr:rowOff>
    </xdr:to>
    <xdr:sp macro="" textlink="">
      <xdr:nvSpPr>
        <xdr:cNvPr id="4" name="5 CuadroTexto">
          <a:hlinkClick xmlns:r="http://schemas.openxmlformats.org/officeDocument/2006/relationships" r:id="rId1"/>
          <a:extLst>
            <a:ext uri="{FF2B5EF4-FFF2-40B4-BE49-F238E27FC236}">
              <a16:creationId xmlns:a16="http://schemas.microsoft.com/office/drawing/2014/main" id="{9F37C3FA-F6D0-4C90-A13E-DADECF91E1A4}"/>
            </a:ext>
          </a:extLst>
        </xdr:cNvPr>
        <xdr:cNvSpPr txBox="1"/>
      </xdr:nvSpPr>
      <xdr:spPr>
        <a:xfrm>
          <a:off x="10991348" y="7545304"/>
          <a:ext cx="11525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11</xdr:col>
      <xdr:colOff>113299</xdr:colOff>
      <xdr:row>46</xdr:row>
      <xdr:rowOff>20053</xdr:rowOff>
    </xdr:from>
    <xdr:to>
      <xdr:col>12</xdr:col>
      <xdr:colOff>132349</xdr:colOff>
      <xdr:row>47</xdr:row>
      <xdr:rowOff>134353</xdr:rowOff>
    </xdr:to>
    <xdr:sp macro="" textlink="">
      <xdr:nvSpPr>
        <xdr:cNvPr id="5" name="6 CuadroTexto">
          <a:hlinkClick xmlns:r="http://schemas.openxmlformats.org/officeDocument/2006/relationships" r:id="rId2"/>
          <a:extLst>
            <a:ext uri="{FF2B5EF4-FFF2-40B4-BE49-F238E27FC236}">
              <a16:creationId xmlns:a16="http://schemas.microsoft.com/office/drawing/2014/main" id="{180DE131-CD2A-4A05-812B-053AAB8A8C6F}"/>
            </a:ext>
          </a:extLst>
        </xdr:cNvPr>
        <xdr:cNvSpPr txBox="1"/>
      </xdr:nvSpPr>
      <xdr:spPr>
        <a:xfrm>
          <a:off x="10266949" y="7535278"/>
          <a:ext cx="7810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twoCellAnchor>
    <xdr:from>
      <xdr:col>11</xdr:col>
      <xdr:colOff>171450</xdr:colOff>
      <xdr:row>0</xdr:row>
      <xdr:rowOff>17035</xdr:rowOff>
    </xdr:from>
    <xdr:to>
      <xdr:col>12</xdr:col>
      <xdr:colOff>190500</xdr:colOff>
      <xdr:row>2</xdr:row>
      <xdr:rowOff>7511</xdr:rowOff>
    </xdr:to>
    <xdr:sp macro="" textlink="">
      <xdr:nvSpPr>
        <xdr:cNvPr id="6" name="7 CuadroTexto">
          <a:hlinkClick xmlns:r="http://schemas.openxmlformats.org/officeDocument/2006/relationships" r:id="rId2"/>
          <a:extLst>
            <a:ext uri="{FF2B5EF4-FFF2-40B4-BE49-F238E27FC236}">
              <a16:creationId xmlns:a16="http://schemas.microsoft.com/office/drawing/2014/main" id="{33AC7C92-E1DE-4C61-AF30-06BEB20F2BA2}"/>
            </a:ext>
          </a:extLst>
        </xdr:cNvPr>
        <xdr:cNvSpPr txBox="1"/>
      </xdr:nvSpPr>
      <xdr:spPr>
        <a:xfrm>
          <a:off x="10325100" y="17035"/>
          <a:ext cx="781050"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2</xdr:row>
      <xdr:rowOff>154398</xdr:rowOff>
    </xdr:from>
    <xdr:to>
      <xdr:col>1</xdr:col>
      <xdr:colOff>28574</xdr:colOff>
      <xdr:row>57</xdr:row>
      <xdr:rowOff>66675</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duotone>
            <a:schemeClr val="accent5">
              <a:shade val="45000"/>
              <a:satMod val="135000"/>
            </a:schemeClr>
            <a:prstClr val="white"/>
          </a:duotone>
        </a:blip>
        <a:stretch>
          <a:fillRect/>
        </a:stretch>
      </xdr:blipFill>
      <xdr:spPr bwMode="auto">
        <a:xfrm>
          <a:off x="685800" y="544923"/>
          <a:ext cx="2009774" cy="8884827"/>
        </a:xfrm>
        <a:prstGeom prst="rect">
          <a:avLst/>
        </a:prstGeom>
        <a:ln>
          <a:noFill/>
        </a:ln>
        <a:effectLst>
          <a:softEdge rad="112500"/>
        </a:effectLst>
      </xdr:spPr>
    </xdr:pic>
    <xdr:clientData/>
  </xdr:twoCellAnchor>
  <xdr:twoCellAnchor editAs="oneCell">
    <xdr:from>
      <xdr:col>0</xdr:col>
      <xdr:colOff>600075</xdr:colOff>
      <xdr:row>3</xdr:row>
      <xdr:rowOff>1999</xdr:rowOff>
    </xdr:from>
    <xdr:to>
      <xdr:col>1</xdr:col>
      <xdr:colOff>28574</xdr:colOff>
      <xdr:row>60</xdr:row>
      <xdr:rowOff>65868</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blip>
        <a:stretch>
          <a:fillRect/>
        </a:stretch>
      </xdr:blipFill>
      <xdr:spPr bwMode="auto">
        <a:xfrm>
          <a:off x="600075" y="554449"/>
          <a:ext cx="2095499" cy="9293594"/>
        </a:xfrm>
        <a:prstGeom prst="rect">
          <a:avLst/>
        </a:prstGeom>
        <a:ln>
          <a:noFill/>
        </a:ln>
        <a:effectLst>
          <a:softEdge rad="112500"/>
        </a:effectLst>
      </xdr:spPr>
    </xdr:pic>
    <xdr:clientData/>
  </xdr:twoCellAnchor>
  <xdr:twoCellAnchor>
    <xdr:from>
      <xdr:col>1</xdr:col>
      <xdr:colOff>6610349</xdr:colOff>
      <xdr:row>3</xdr:row>
      <xdr:rowOff>9525</xdr:rowOff>
    </xdr:from>
    <xdr:to>
      <xdr:col>3</xdr:col>
      <xdr:colOff>152399</xdr:colOff>
      <xdr:row>4</xdr:row>
      <xdr:rowOff>142875</xdr:rowOff>
    </xdr:to>
    <xdr:sp macro="" textlink="">
      <xdr:nvSpPr>
        <xdr:cNvPr id="4" name="3 CuadroTexto">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9277349" y="561975"/>
          <a:ext cx="1990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1100" b="0">
              <a:solidFill>
                <a:schemeClr val="tx1">
                  <a:lumMod val="65000"/>
                  <a:lumOff val="35000"/>
                </a:schemeClr>
              </a:solidFill>
            </a:rPr>
            <a:t>Indice Inversión Municipal</a:t>
          </a:r>
        </a:p>
      </xdr:txBody>
    </xdr:sp>
    <xdr:clientData/>
  </xdr:twoCellAnchor>
  <xdr:oneCellAnchor>
    <xdr:from>
      <xdr:col>0</xdr:col>
      <xdr:colOff>685800</xdr:colOff>
      <xdr:row>2</xdr:row>
      <xdr:rowOff>154398</xdr:rowOff>
    </xdr:from>
    <xdr:ext cx="2009774" cy="8714436"/>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duotone>
            <a:schemeClr val="accent5">
              <a:shade val="45000"/>
              <a:satMod val="135000"/>
            </a:schemeClr>
            <a:prstClr val="white"/>
          </a:duotone>
        </a:blip>
        <a:stretch>
          <a:fillRect/>
        </a:stretch>
      </xdr:blipFill>
      <xdr:spPr bwMode="auto">
        <a:xfrm>
          <a:off x="685800" y="544923"/>
          <a:ext cx="2009774" cy="8884827"/>
        </a:xfrm>
        <a:prstGeom prst="rect">
          <a:avLst/>
        </a:prstGeom>
        <a:ln>
          <a:noFill/>
        </a:ln>
        <a:effectLst>
          <a:softEdge rad="112500"/>
        </a:effectLst>
      </xdr:spPr>
    </xdr:pic>
    <xdr:clientData/>
  </xdr:oneCellAnchor>
  <xdr:oneCellAnchor>
    <xdr:from>
      <xdr:col>0</xdr:col>
      <xdr:colOff>600075</xdr:colOff>
      <xdr:row>3</xdr:row>
      <xdr:rowOff>1999</xdr:rowOff>
    </xdr:from>
    <xdr:ext cx="2095499" cy="9112619"/>
    <xdr:pic>
      <xdr:nvPicPr>
        <xdr:cNvPr id="6" name="Picture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blip>
        <a:stretch>
          <a:fillRect/>
        </a:stretch>
      </xdr:blipFill>
      <xdr:spPr bwMode="auto">
        <a:xfrm>
          <a:off x="600075" y="592549"/>
          <a:ext cx="2095499" cy="9293594"/>
        </a:xfrm>
        <a:prstGeom prst="rect">
          <a:avLst/>
        </a:prstGeom>
        <a:ln>
          <a:noFill/>
        </a:ln>
        <a:effectLst>
          <a:softEdge rad="112500"/>
        </a:effectLst>
      </xdr:spPr>
    </xdr:pic>
    <xdr:clientData/>
  </xdr:oneCellAnchor>
  <xdr:twoCellAnchor>
    <xdr:from>
      <xdr:col>1</xdr:col>
      <xdr:colOff>6610349</xdr:colOff>
      <xdr:row>3</xdr:row>
      <xdr:rowOff>9525</xdr:rowOff>
    </xdr:from>
    <xdr:to>
      <xdr:col>3</xdr:col>
      <xdr:colOff>152399</xdr:colOff>
      <xdr:row>4</xdr:row>
      <xdr:rowOff>142875</xdr:rowOff>
    </xdr:to>
    <xdr:sp macro="" textlink="">
      <xdr:nvSpPr>
        <xdr:cNvPr id="7" name="3 CuadroTexto">
          <a:hlinkClick xmlns:r="http://schemas.openxmlformats.org/officeDocument/2006/relationships" r:id="rId2"/>
          <a:extLst>
            <a:ext uri="{FF2B5EF4-FFF2-40B4-BE49-F238E27FC236}">
              <a16:creationId xmlns:a16="http://schemas.microsoft.com/office/drawing/2014/main" id="{00000000-0008-0000-0300-000007000000}"/>
            </a:ext>
          </a:extLst>
        </xdr:cNvPr>
        <xdr:cNvSpPr txBox="1"/>
      </xdr:nvSpPr>
      <xdr:spPr>
        <a:xfrm>
          <a:off x="9277349" y="600075"/>
          <a:ext cx="1990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1100" b="0">
              <a:solidFill>
                <a:schemeClr val="tx1">
                  <a:lumMod val="65000"/>
                  <a:lumOff val="35000"/>
                </a:schemeClr>
              </a:solidFill>
            </a:rPr>
            <a:t>Indice Inversión Municipal</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685800</xdr:colOff>
      <xdr:row>4</xdr:row>
      <xdr:rowOff>154398</xdr:rowOff>
    </xdr:from>
    <xdr:to>
      <xdr:col>1</xdr:col>
      <xdr:colOff>790574</xdr:colOff>
      <xdr:row>55</xdr:row>
      <xdr:rowOff>13759</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duotone>
            <a:schemeClr val="accent5">
              <a:shade val="45000"/>
              <a:satMod val="135000"/>
            </a:schemeClr>
            <a:prstClr val="white"/>
          </a:duotone>
        </a:blip>
        <a:stretch>
          <a:fillRect/>
        </a:stretch>
      </xdr:blipFill>
      <xdr:spPr bwMode="auto">
        <a:xfrm>
          <a:off x="685800" y="544923"/>
          <a:ext cx="2009774" cy="8884827"/>
        </a:xfrm>
        <a:prstGeom prst="rect">
          <a:avLst/>
        </a:prstGeom>
        <a:ln>
          <a:noFill/>
        </a:ln>
        <a:effectLst>
          <a:softEdge rad="112500"/>
        </a:effectLst>
      </xdr:spPr>
    </xdr:pic>
    <xdr:clientData/>
  </xdr:twoCellAnchor>
  <xdr:twoCellAnchor editAs="oneCell">
    <xdr:from>
      <xdr:col>1</xdr:col>
      <xdr:colOff>570143</xdr:colOff>
      <xdr:row>0</xdr:row>
      <xdr:rowOff>13031</xdr:rowOff>
    </xdr:from>
    <xdr:to>
      <xdr:col>2</xdr:col>
      <xdr:colOff>759588</xdr:colOff>
      <xdr:row>28</xdr:row>
      <xdr:rowOff>74084</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blip>
        <a:stretch>
          <a:fillRect/>
        </a:stretch>
      </xdr:blipFill>
      <xdr:spPr bwMode="auto">
        <a:xfrm>
          <a:off x="1998893" y="13031"/>
          <a:ext cx="1406528" cy="5500886"/>
        </a:xfrm>
        <a:prstGeom prst="rect">
          <a:avLst/>
        </a:prstGeom>
        <a:ln>
          <a:noFill/>
        </a:ln>
        <a:effectLst>
          <a:softEdge rad="112500"/>
        </a:effectLst>
      </xdr:spPr>
    </xdr:pic>
    <xdr:clientData/>
  </xdr:twoCellAnchor>
  <xdr:twoCellAnchor>
    <xdr:from>
      <xdr:col>2</xdr:col>
      <xdr:colOff>6610350</xdr:colOff>
      <xdr:row>3</xdr:row>
      <xdr:rowOff>57150</xdr:rowOff>
    </xdr:from>
    <xdr:to>
      <xdr:col>4</xdr:col>
      <xdr:colOff>152400</xdr:colOff>
      <xdr:row>4</xdr:row>
      <xdr:rowOff>123825</xdr:rowOff>
    </xdr:to>
    <xdr:sp macro="" textlink="">
      <xdr:nvSpPr>
        <xdr:cNvPr id="8" name="7 CuadroTexto">
          <a:hlinkClick xmlns:r="http://schemas.openxmlformats.org/officeDocument/2006/relationships" r:id="rId2"/>
          <a:extLst>
            <a:ext uri="{FF2B5EF4-FFF2-40B4-BE49-F238E27FC236}">
              <a16:creationId xmlns:a16="http://schemas.microsoft.com/office/drawing/2014/main" id="{00000000-0008-0000-0400-000008000000}"/>
            </a:ext>
          </a:extLst>
        </xdr:cNvPr>
        <xdr:cNvSpPr txBox="1"/>
      </xdr:nvSpPr>
      <xdr:spPr>
        <a:xfrm>
          <a:off x="9258300" y="609600"/>
          <a:ext cx="1990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1100" b="0">
              <a:solidFill>
                <a:schemeClr val="tx1">
                  <a:lumMod val="65000"/>
                  <a:lumOff val="35000"/>
                </a:schemeClr>
              </a:solidFill>
            </a:rPr>
            <a:t>Indice Inversión Regional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52917</xdr:colOff>
      <xdr:row>3</xdr:row>
      <xdr:rowOff>63501</xdr:rowOff>
    </xdr:from>
    <xdr:to>
      <xdr:col>23</xdr:col>
      <xdr:colOff>391531</xdr:colOff>
      <xdr:row>4</xdr:row>
      <xdr:rowOff>137583</xdr:rowOff>
    </xdr:to>
    <xdr:cxnSp macro="">
      <xdr:nvCxnSpPr>
        <xdr:cNvPr id="4" name="3 Conector recto de flecha">
          <a:extLst>
            <a:ext uri="{FF2B5EF4-FFF2-40B4-BE49-F238E27FC236}">
              <a16:creationId xmlns:a16="http://schemas.microsoft.com/office/drawing/2014/main" id="{00000000-0008-0000-0700-000004000000}"/>
            </a:ext>
          </a:extLst>
        </xdr:cNvPr>
        <xdr:cNvCxnSpPr/>
      </xdr:nvCxnSpPr>
      <xdr:spPr>
        <a:xfrm flipV="1">
          <a:off x="18626667" y="508001"/>
          <a:ext cx="338614" cy="232832"/>
        </a:xfrm>
        <a:prstGeom prst="straightConnector1">
          <a:avLst/>
        </a:prstGeom>
        <a:ln>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7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7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7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7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7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6" name="Button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xdr:twoCellAnchor>
    <xdr:from>
      <xdr:col>23</xdr:col>
      <xdr:colOff>158749</xdr:colOff>
      <xdr:row>72</xdr:row>
      <xdr:rowOff>148166</xdr:rowOff>
    </xdr:from>
    <xdr:to>
      <xdr:col>23</xdr:col>
      <xdr:colOff>529139</xdr:colOff>
      <xdr:row>74</xdr:row>
      <xdr:rowOff>63499</xdr:rowOff>
    </xdr:to>
    <xdr:cxnSp macro="">
      <xdr:nvCxnSpPr>
        <xdr:cNvPr id="19" name="18 Conector recto de flecha">
          <a:extLst>
            <a:ext uri="{FF2B5EF4-FFF2-40B4-BE49-F238E27FC236}">
              <a16:creationId xmlns:a16="http://schemas.microsoft.com/office/drawing/2014/main" id="{00000000-0008-0000-0700-000013000000}"/>
            </a:ext>
          </a:extLst>
        </xdr:cNvPr>
        <xdr:cNvCxnSpPr/>
      </xdr:nvCxnSpPr>
      <xdr:spPr>
        <a:xfrm flipV="1">
          <a:off x="18785416" y="11006666"/>
          <a:ext cx="370390" cy="232833"/>
        </a:xfrm>
        <a:prstGeom prst="straightConnector1">
          <a:avLst/>
        </a:prstGeom>
        <a:ln>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433917</xdr:colOff>
      <xdr:row>0</xdr:row>
      <xdr:rowOff>0</xdr:rowOff>
    </xdr:from>
    <xdr:to>
      <xdr:col>26</xdr:col>
      <xdr:colOff>367552</xdr:colOff>
      <xdr:row>22</xdr:row>
      <xdr:rowOff>54439</xdr:rowOff>
    </xdr:to>
    <xdr:pic>
      <xdr:nvPicPr>
        <xdr:cNvPr id="18" name="Imagen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
        <a:stretch>
          <a:fillRect/>
        </a:stretch>
      </xdr:blipFill>
      <xdr:spPr>
        <a:xfrm>
          <a:off x="19060584" y="0"/>
          <a:ext cx="2219635" cy="3324689"/>
        </a:xfrm>
        <a:prstGeom prst="rect">
          <a:avLst/>
        </a:prstGeom>
      </xdr:spPr>
    </xdr:pic>
    <xdr:clientData/>
  </xdr:twoCellAnchor>
  <xdr:twoCellAnchor editAs="oneCell">
    <xdr:from>
      <xdr:col>23</xdr:col>
      <xdr:colOff>603250</xdr:colOff>
      <xdr:row>67</xdr:row>
      <xdr:rowOff>105833</xdr:rowOff>
    </xdr:from>
    <xdr:to>
      <xdr:col>26</xdr:col>
      <xdr:colOff>656166</xdr:colOff>
      <xdr:row>92</xdr:row>
      <xdr:rowOff>142218</xdr:rowOff>
    </xdr:to>
    <xdr:pic>
      <xdr:nvPicPr>
        <xdr:cNvPr id="20" name="Imagen 19">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2"/>
        <a:stretch>
          <a:fillRect/>
        </a:stretch>
      </xdr:blipFill>
      <xdr:spPr>
        <a:xfrm>
          <a:off x="19229917" y="10170583"/>
          <a:ext cx="2338916" cy="40051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69</xdr:row>
      <xdr:rowOff>0</xdr:rowOff>
    </xdr:from>
    <xdr:to>
      <xdr:col>12</xdr:col>
      <xdr:colOff>0</xdr:colOff>
      <xdr:row>69</xdr:row>
      <xdr:rowOff>0</xdr:rowOff>
    </xdr:to>
    <xdr:graphicFrame macro="">
      <xdr:nvGraphicFramePr>
        <xdr:cNvPr id="2" name="Chart 4">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aabatte\Configuraci&#243;n%20local\Archivos%20temporales%20de%20Internet\Content.Outlook\3997YPS1\isarmo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ARMOP2000-2010(M$c-año)"/>
      <sheetName val="ISARMOP2000-2010(M$2010)"/>
    </sheetNames>
    <sheetDataSet>
      <sheetData sheetId="0">
        <row r="7">
          <cell r="A7" t="str">
            <v>Tarapacá</v>
          </cell>
          <cell r="E7">
            <v>356065</v>
          </cell>
          <cell r="F7">
            <v>363943</v>
          </cell>
        </row>
        <row r="8">
          <cell r="A8" t="str">
            <v>Antofagasta</v>
          </cell>
          <cell r="E8">
            <v>59586</v>
          </cell>
          <cell r="F8">
            <v>47765</v>
          </cell>
        </row>
        <row r="9">
          <cell r="A9" t="str">
            <v>Atacama</v>
          </cell>
          <cell r="E9">
            <v>251564</v>
          </cell>
          <cell r="F9">
            <v>360994</v>
          </cell>
        </row>
        <row r="10">
          <cell r="A10" t="str">
            <v>Coquimbo</v>
          </cell>
          <cell r="E10">
            <v>1171341</v>
          </cell>
          <cell r="F10">
            <v>1242337</v>
          </cell>
        </row>
        <row r="11">
          <cell r="A11" t="str">
            <v>Valparaíso</v>
          </cell>
          <cell r="E11">
            <v>889187</v>
          </cell>
          <cell r="F11">
            <v>573534</v>
          </cell>
        </row>
        <row r="12">
          <cell r="A12" t="str">
            <v>RM Santiago</v>
          </cell>
          <cell r="E12">
            <v>488609</v>
          </cell>
          <cell r="F12">
            <v>594386</v>
          </cell>
        </row>
        <row r="13">
          <cell r="A13" t="str">
            <v>O'Higgins</v>
          </cell>
          <cell r="E13">
            <v>400524</v>
          </cell>
          <cell r="F13">
            <v>1840247</v>
          </cell>
        </row>
        <row r="14">
          <cell r="A14" t="str">
            <v>Maule</v>
          </cell>
          <cell r="E14">
            <v>2488165</v>
          </cell>
          <cell r="F14">
            <v>1481683</v>
          </cell>
        </row>
        <row r="15">
          <cell r="A15" t="str">
            <v>Biobío</v>
          </cell>
          <cell r="E15">
            <v>1478484</v>
          </cell>
          <cell r="F15">
            <v>1231197</v>
          </cell>
        </row>
        <row r="16">
          <cell r="A16" t="str">
            <v>Araucanía</v>
          </cell>
          <cell r="E16">
            <v>699600</v>
          </cell>
          <cell r="F16">
            <v>638963</v>
          </cell>
        </row>
        <row r="17">
          <cell r="A17" t="str">
            <v>Los Ríos</v>
          </cell>
          <cell r="E17" t="str">
            <v>-</v>
          </cell>
          <cell r="F17" t="str">
            <v>-</v>
          </cell>
        </row>
        <row r="18">
          <cell r="A18" t="str">
            <v>Los Lagos</v>
          </cell>
          <cell r="E18">
            <v>1535898</v>
          </cell>
          <cell r="F18">
            <v>1019845</v>
          </cell>
        </row>
        <row r="19">
          <cell r="A19" t="str">
            <v>Aisén</v>
          </cell>
          <cell r="E19">
            <v>191481</v>
          </cell>
          <cell r="F19">
            <v>362436</v>
          </cell>
        </row>
        <row r="20">
          <cell r="A20" t="str">
            <v>Magallanes</v>
          </cell>
          <cell r="E20">
            <v>44998</v>
          </cell>
          <cell r="F20">
            <v>427555</v>
          </cell>
        </row>
        <row r="21">
          <cell r="A21" t="str">
            <v>No Regionalizado</v>
          </cell>
          <cell r="E21">
            <v>0</v>
          </cell>
          <cell r="F21">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showGridLines="0" tabSelected="1" zoomScale="80" zoomScaleNormal="80" workbookViewId="0">
      <selection activeCell="S13" sqref="S13"/>
    </sheetView>
  </sheetViews>
  <sheetFormatPr baseColWidth="10" defaultRowHeight="12.75"/>
  <cols>
    <col min="1" max="1" width="5.85546875" customWidth="1"/>
    <col min="3" max="14" width="12.7109375" customWidth="1"/>
    <col min="15" max="15" width="12.85546875" customWidth="1"/>
    <col min="16" max="16" width="5.42578125" customWidth="1"/>
  </cols>
  <sheetData>
    <row r="1" spans="2:15" ht="15.75" customHeight="1">
      <c r="D1" s="116"/>
    </row>
    <row r="2" spans="2:15" ht="14.25" customHeight="1">
      <c r="N2" s="506" t="s">
        <v>817</v>
      </c>
      <c r="O2" s="506"/>
    </row>
    <row r="10" spans="2:15" ht="12" customHeight="1"/>
    <row r="11" spans="2:15" ht="12" customHeight="1"/>
    <row r="12" spans="2:15" ht="12" customHeight="1"/>
    <row r="13" spans="2:15" ht="12" customHeight="1"/>
    <row r="14" spans="2:15" ht="14.25" customHeight="1">
      <c r="B14" s="512" t="s">
        <v>815</v>
      </c>
      <c r="C14" s="513"/>
      <c r="D14" s="513"/>
      <c r="E14" s="513"/>
      <c r="F14" s="513"/>
      <c r="G14" s="513"/>
      <c r="H14" s="513"/>
      <c r="I14" s="513"/>
      <c r="J14" s="513"/>
      <c r="K14" s="513"/>
      <c r="L14" s="513"/>
      <c r="M14" s="513"/>
      <c r="N14" s="513"/>
      <c r="O14" s="90"/>
    </row>
    <row r="15" spans="2:15" ht="14.25" customHeight="1">
      <c r="B15" s="513"/>
      <c r="C15" s="513"/>
      <c r="D15" s="513"/>
      <c r="E15" s="513"/>
      <c r="F15" s="513"/>
      <c r="G15" s="513"/>
      <c r="H15" s="513"/>
      <c r="I15" s="513"/>
      <c r="J15" s="513"/>
      <c r="K15" s="513"/>
      <c r="L15" s="513"/>
      <c r="M15" s="513"/>
      <c r="N15" s="513"/>
      <c r="O15" s="90"/>
    </row>
    <row r="16" spans="2:15" ht="14.25" customHeight="1">
      <c r="B16" s="513"/>
      <c r="C16" s="513"/>
      <c r="D16" s="513"/>
      <c r="E16" s="513"/>
      <c r="F16" s="513"/>
      <c r="G16" s="513"/>
      <c r="H16" s="513"/>
      <c r="I16" s="513"/>
      <c r="J16" s="513"/>
      <c r="K16" s="513"/>
      <c r="L16" s="513"/>
      <c r="M16" s="513"/>
      <c r="N16" s="513"/>
      <c r="O16" s="90"/>
    </row>
    <row r="17" spans="2:15" ht="14.25" customHeight="1">
      <c r="B17" s="513"/>
      <c r="C17" s="513"/>
      <c r="D17" s="513"/>
      <c r="E17" s="513"/>
      <c r="F17" s="513"/>
      <c r="G17" s="513"/>
      <c r="H17" s="513"/>
      <c r="I17" s="513"/>
      <c r="J17" s="513"/>
      <c r="K17" s="513"/>
      <c r="L17" s="513"/>
      <c r="M17" s="513"/>
      <c r="N17" s="513"/>
      <c r="O17" s="90"/>
    </row>
    <row r="18" spans="2:15" ht="14.25" customHeight="1">
      <c r="B18" s="513"/>
      <c r="C18" s="513"/>
      <c r="D18" s="513"/>
      <c r="E18" s="513"/>
      <c r="F18" s="513"/>
      <c r="G18" s="513"/>
      <c r="H18" s="513"/>
      <c r="I18" s="513"/>
      <c r="J18" s="513"/>
      <c r="K18" s="513"/>
      <c r="L18" s="513"/>
      <c r="M18" s="513"/>
      <c r="N18" s="513"/>
      <c r="O18" s="90"/>
    </row>
    <row r="19" spans="2:15" ht="11.25" customHeight="1"/>
    <row r="20" spans="2:15" ht="16.5" customHeight="1"/>
    <row r="21" spans="2:15" ht="16.5" customHeight="1"/>
    <row r="22" spans="2:15" ht="16.5" customHeight="1"/>
    <row r="23" spans="2:15" ht="16.5" customHeight="1"/>
    <row r="24" spans="2:15" ht="16.5" customHeight="1"/>
    <row r="25" spans="2:15" ht="16.5" customHeight="1"/>
    <row r="26" spans="2:15" ht="16.5" customHeight="1"/>
    <row r="27" spans="2:15" ht="16.5" customHeight="1"/>
    <row r="28" spans="2:15" ht="16.5" customHeight="1"/>
    <row r="29" spans="2:15" ht="16.5" customHeight="1"/>
    <row r="30" spans="2:15" ht="16.5" customHeight="1"/>
    <row r="31" spans="2:15" ht="16.5" customHeight="1"/>
    <row r="32" spans="2:15" ht="16.5" customHeight="1"/>
    <row r="33" spans="1:15" ht="16.5" customHeight="1">
      <c r="A33" s="509" t="s">
        <v>640</v>
      </c>
      <c r="B33" s="510"/>
      <c r="C33" s="510"/>
      <c r="D33" s="510"/>
      <c r="E33" s="510"/>
      <c r="F33" s="510"/>
      <c r="G33" s="510"/>
      <c r="H33" s="510"/>
      <c r="I33" s="510"/>
      <c r="J33" s="510"/>
      <c r="K33" s="510"/>
      <c r="L33" s="510"/>
      <c r="M33" s="510"/>
      <c r="N33" s="510"/>
      <c r="O33" s="510"/>
    </row>
    <row r="34" spans="1:15" ht="16.5" customHeight="1">
      <c r="A34" s="511" t="s">
        <v>639</v>
      </c>
      <c r="B34" s="510"/>
      <c r="C34" s="510"/>
      <c r="D34" s="510"/>
      <c r="E34" s="510"/>
      <c r="F34" s="510"/>
      <c r="G34" s="510"/>
      <c r="H34" s="510"/>
      <c r="I34" s="510"/>
      <c r="J34" s="510"/>
      <c r="K34" s="510"/>
      <c r="L34" s="510"/>
      <c r="M34" s="510"/>
      <c r="N34" s="510"/>
      <c r="O34" s="510"/>
    </row>
    <row r="35" spans="1:15" ht="16.5" customHeight="1">
      <c r="A35" s="511" t="s">
        <v>179</v>
      </c>
      <c r="B35" s="510"/>
      <c r="C35" s="510"/>
      <c r="D35" s="510"/>
      <c r="E35" s="510"/>
      <c r="F35" s="510"/>
      <c r="G35" s="510"/>
      <c r="H35" s="510"/>
      <c r="I35" s="510"/>
      <c r="J35" s="510"/>
      <c r="K35" s="510"/>
      <c r="L35" s="510"/>
      <c r="M35" s="510"/>
      <c r="N35" s="510"/>
      <c r="O35" s="510"/>
    </row>
    <row r="36" spans="1:15" ht="8.25" customHeight="1">
      <c r="A36" s="81"/>
      <c r="B36" s="82"/>
      <c r="C36" s="82"/>
      <c r="D36" s="82"/>
      <c r="E36" s="82"/>
      <c r="F36" s="82"/>
      <c r="G36" s="82"/>
      <c r="H36" s="82"/>
      <c r="I36" s="82"/>
      <c r="J36" s="82"/>
      <c r="K36" s="82"/>
      <c r="L36" s="82"/>
      <c r="M36" s="82"/>
      <c r="N36" s="82"/>
      <c r="O36" s="82"/>
    </row>
    <row r="37" spans="1:15" ht="19.5" customHeight="1">
      <c r="B37" s="507" t="s">
        <v>816</v>
      </c>
      <c r="C37" s="508"/>
      <c r="D37" s="508"/>
      <c r="E37" s="508"/>
      <c r="F37" s="508"/>
      <c r="G37" s="508"/>
      <c r="H37" s="508"/>
      <c r="I37" s="508"/>
      <c r="J37" s="508"/>
      <c r="K37" s="508"/>
      <c r="L37" s="508"/>
      <c r="M37" s="508"/>
      <c r="N37" s="508"/>
      <c r="O37" s="86"/>
    </row>
  </sheetData>
  <mergeCells count="6">
    <mergeCell ref="N2:O2"/>
    <mergeCell ref="B37:N37"/>
    <mergeCell ref="A33:O33"/>
    <mergeCell ref="A34:O34"/>
    <mergeCell ref="A35:O35"/>
    <mergeCell ref="B14:N18"/>
  </mergeCells>
  <hyperlinks>
    <hyperlink ref="B14:N18" location="'Notas Aclaratorias'!A1" display="'Notas Aclaratorias'!A1" xr:uid="{00000000-0004-0000-0000-000000000000}"/>
    <hyperlink ref="N2:O2" location="'Notas Técnicas'!A1" display="Continuar   " xr:uid="{00000000-0004-0000-0000-000001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sheetPr>
  <dimension ref="B1:M538"/>
  <sheetViews>
    <sheetView showGridLines="0" zoomScale="90" zoomScaleNormal="90" workbookViewId="0">
      <selection activeCell="Q27" sqref="Q27"/>
    </sheetView>
  </sheetViews>
  <sheetFormatPr baseColWidth="10" defaultRowHeight="12.75"/>
  <cols>
    <col min="1" max="1" width="3.7109375" customWidth="1"/>
    <col min="2" max="2" width="20.28515625" customWidth="1"/>
    <col min="3" max="4" width="13.42578125" style="11" customWidth="1"/>
    <col min="5" max="5" width="13.42578125" customWidth="1"/>
    <col min="6" max="10" width="13.140625" style="64" customWidth="1"/>
  </cols>
  <sheetData>
    <row r="1" spans="2:13">
      <c r="B1" s="212" t="s">
        <v>104</v>
      </c>
      <c r="C1" s="14"/>
    </row>
    <row r="2" spans="2:13">
      <c r="B2" s="211" t="s">
        <v>76</v>
      </c>
      <c r="C2" s="1"/>
    </row>
    <row r="3" spans="2:13">
      <c r="B3" s="173" t="s">
        <v>152</v>
      </c>
      <c r="C3" s="174"/>
      <c r="D3" s="223"/>
      <c r="E3" s="497"/>
    </row>
    <row r="4" spans="2:13">
      <c r="B4" s="1" t="s">
        <v>792</v>
      </c>
      <c r="C4" s="15"/>
      <c r="F4" s="115"/>
      <c r="G4" s="115"/>
      <c r="H4" s="115" t="s">
        <v>180</v>
      </c>
      <c r="I4" s="115"/>
      <c r="J4" s="115"/>
    </row>
    <row r="5" spans="2:13">
      <c r="E5" s="105"/>
    </row>
    <row r="6" spans="2:13">
      <c r="B6" s="149" t="s">
        <v>2</v>
      </c>
      <c r="C6" s="150">
        <v>2011</v>
      </c>
      <c r="D6" s="150">
        <v>2012</v>
      </c>
      <c r="E6" s="151">
        <v>2013</v>
      </c>
      <c r="F6" s="151">
        <v>2014</v>
      </c>
      <c r="G6" s="151">
        <v>2015</v>
      </c>
      <c r="H6" s="151">
        <v>2016</v>
      </c>
      <c r="I6" s="151">
        <v>2017</v>
      </c>
      <c r="J6" s="151">
        <v>2018</v>
      </c>
      <c r="K6" s="151">
        <v>2019</v>
      </c>
      <c r="L6" s="151">
        <v>2020</v>
      </c>
      <c r="M6" s="377">
        <v>2021</v>
      </c>
    </row>
    <row r="7" spans="2:13">
      <c r="B7" s="179" t="s">
        <v>3</v>
      </c>
      <c r="C7" s="180">
        <v>251793.67138793226</v>
      </c>
      <c r="D7" s="180">
        <v>773211.72633489326</v>
      </c>
      <c r="E7" s="180">
        <v>112567.10193261759</v>
      </c>
      <c r="F7" s="180">
        <v>198784.68379941874</v>
      </c>
      <c r="G7" s="180">
        <v>331648.38385479967</v>
      </c>
      <c r="H7" s="180">
        <v>388256.6874751962</v>
      </c>
      <c r="I7" s="180">
        <v>259697.47028517607</v>
      </c>
      <c r="J7" s="180">
        <v>83565.091924359585</v>
      </c>
      <c r="K7" s="180">
        <v>214799.63859933845</v>
      </c>
      <c r="L7" s="180">
        <v>313470.62518230325</v>
      </c>
      <c r="M7" s="180">
        <v>263319</v>
      </c>
    </row>
    <row r="8" spans="2:13">
      <c r="B8" s="181" t="s">
        <v>5</v>
      </c>
      <c r="C8" s="182">
        <v>0</v>
      </c>
      <c r="D8" s="182">
        <v>419468.13224787626</v>
      </c>
      <c r="E8" s="183">
        <v>71566.597960847852</v>
      </c>
      <c r="F8" s="183">
        <v>72575.160369130492</v>
      </c>
      <c r="G8" s="183">
        <v>58004.701484394514</v>
      </c>
      <c r="H8" s="183">
        <v>103737.32802987893</v>
      </c>
      <c r="I8" s="183">
        <v>124225.06638723778</v>
      </c>
      <c r="J8" s="183">
        <v>45653.445381927733</v>
      </c>
      <c r="K8" s="183">
        <v>89763.638446249854</v>
      </c>
      <c r="L8" s="183">
        <v>113559.41545105669</v>
      </c>
      <c r="M8" s="183">
        <v>25000</v>
      </c>
    </row>
    <row r="9" spans="2:13">
      <c r="B9" s="181" t="s">
        <v>6</v>
      </c>
      <c r="C9" s="182">
        <v>0</v>
      </c>
      <c r="D9" s="182">
        <v>356810.73920119042</v>
      </c>
      <c r="E9" s="183">
        <v>533238.42741039977</v>
      </c>
      <c r="F9" s="183">
        <v>41303.183540257334</v>
      </c>
      <c r="G9" s="183">
        <v>203196.52160386593</v>
      </c>
      <c r="H9" s="183">
        <v>284813.42753923335</v>
      </c>
      <c r="I9" s="183">
        <v>106205.84783256978</v>
      </c>
      <c r="J9" s="183">
        <v>0</v>
      </c>
      <c r="K9" s="183">
        <v>273530.38189005229</v>
      </c>
      <c r="L9" s="183">
        <v>58623.556878028787</v>
      </c>
      <c r="M9" s="183">
        <v>0</v>
      </c>
    </row>
    <row r="10" spans="2:13">
      <c r="B10" s="181" t="s">
        <v>7</v>
      </c>
      <c r="C10" s="182">
        <v>256381.77096583476</v>
      </c>
      <c r="D10" s="182">
        <v>171269.15481657142</v>
      </c>
      <c r="E10" s="183">
        <v>29974.953889921515</v>
      </c>
      <c r="F10" s="183">
        <v>109192.62764628268</v>
      </c>
      <c r="G10" s="183">
        <v>310906.02903909871</v>
      </c>
      <c r="H10" s="183">
        <v>145578.22841767655</v>
      </c>
      <c r="I10" s="183">
        <v>1003743.1513700975</v>
      </c>
      <c r="J10" s="183">
        <v>239528.13373703492</v>
      </c>
      <c r="K10" s="183">
        <v>97930.222350172713</v>
      </c>
      <c r="L10" s="183">
        <v>0</v>
      </c>
      <c r="M10" s="183">
        <v>60000</v>
      </c>
    </row>
    <row r="11" spans="2:13">
      <c r="B11" s="181" t="s">
        <v>8</v>
      </c>
      <c r="C11" s="182">
        <v>200818.21343167478</v>
      </c>
      <c r="D11" s="182">
        <v>171564.59410863</v>
      </c>
      <c r="E11" s="183">
        <v>283946.20273750072</v>
      </c>
      <c r="F11" s="183">
        <v>665940.43470854894</v>
      </c>
      <c r="G11" s="183">
        <v>955756.14096081886</v>
      </c>
      <c r="H11" s="183">
        <v>348140.91680835321</v>
      </c>
      <c r="I11" s="183">
        <v>1832037.8401756126</v>
      </c>
      <c r="J11" s="183">
        <v>463175.4189626319</v>
      </c>
      <c r="K11" s="183">
        <v>55618.900227446349</v>
      </c>
      <c r="L11" s="183">
        <v>127960.96194923368</v>
      </c>
      <c r="M11" s="183">
        <v>55260</v>
      </c>
    </row>
    <row r="12" spans="2:13">
      <c r="B12" s="181" t="s">
        <v>9</v>
      </c>
      <c r="C12" s="182">
        <v>526000.37962440844</v>
      </c>
      <c r="D12" s="182">
        <v>482797.75672721717</v>
      </c>
      <c r="E12" s="183">
        <v>222408.94781488611</v>
      </c>
      <c r="F12" s="183">
        <v>441468.10278356902</v>
      </c>
      <c r="G12" s="183">
        <v>533739.51404934539</v>
      </c>
      <c r="H12" s="183">
        <v>155331.56791068136</v>
      </c>
      <c r="I12" s="183">
        <v>408314.12845754798</v>
      </c>
      <c r="J12" s="183">
        <v>408730.92050052818</v>
      </c>
      <c r="K12" s="183">
        <v>218131.02159007188</v>
      </c>
      <c r="L12" s="183">
        <v>389594.47975185828</v>
      </c>
      <c r="M12" s="183">
        <v>296296.09999999998</v>
      </c>
    </row>
    <row r="13" spans="2:13">
      <c r="B13" s="181" t="s">
        <v>10</v>
      </c>
      <c r="C13" s="182">
        <v>241703.74741346465</v>
      </c>
      <c r="D13" s="182">
        <v>342421.27571068483</v>
      </c>
      <c r="E13" s="183">
        <v>323695.72257691482</v>
      </c>
      <c r="F13" s="183">
        <v>312901.86596383952</v>
      </c>
      <c r="G13" s="183">
        <v>192493.20458063475</v>
      </c>
      <c r="H13" s="183">
        <v>403071.64740341471</v>
      </c>
      <c r="I13" s="183">
        <v>248450.13277447555</v>
      </c>
      <c r="J13" s="183">
        <v>864459.76976522093</v>
      </c>
      <c r="K13" s="183">
        <v>774454.44434784632</v>
      </c>
      <c r="L13" s="183">
        <v>614843.00985845283</v>
      </c>
      <c r="M13" s="183">
        <v>72918</v>
      </c>
    </row>
    <row r="14" spans="2:13">
      <c r="B14" s="181" t="s">
        <v>11</v>
      </c>
      <c r="C14" s="182">
        <v>79836.503161011715</v>
      </c>
      <c r="D14" s="182">
        <v>0</v>
      </c>
      <c r="E14" s="183">
        <v>397480.88507454901</v>
      </c>
      <c r="F14" s="183">
        <v>624675.51807103166</v>
      </c>
      <c r="G14" s="183">
        <v>395213.38058020093</v>
      </c>
      <c r="H14" s="183">
        <v>258218.02940889323</v>
      </c>
      <c r="I14" s="183">
        <v>223605.119497028</v>
      </c>
      <c r="J14" s="183">
        <v>194297.62954083437</v>
      </c>
      <c r="K14" s="183">
        <v>177796.44401515453</v>
      </c>
      <c r="L14" s="183">
        <v>443229.44851693965</v>
      </c>
      <c r="M14" s="183">
        <v>330473.8</v>
      </c>
    </row>
    <row r="15" spans="2:13">
      <c r="B15" s="181" t="s">
        <v>12</v>
      </c>
      <c r="C15" s="182">
        <v>404733.02891309769</v>
      </c>
      <c r="D15" s="182">
        <v>511799.33360948996</v>
      </c>
      <c r="E15" s="183">
        <v>374598.18104254751</v>
      </c>
      <c r="F15" s="183">
        <v>244720.80166796732</v>
      </c>
      <c r="G15" s="183">
        <v>324639.92978466605</v>
      </c>
      <c r="H15" s="183">
        <v>487853.03532836138</v>
      </c>
      <c r="I15" s="183">
        <v>674508.50884449412</v>
      </c>
      <c r="J15" s="183">
        <v>355974.25649244944</v>
      </c>
      <c r="K15" s="183">
        <v>278409.98641063785</v>
      </c>
      <c r="L15" s="183">
        <v>97352.523709152054</v>
      </c>
      <c r="M15" s="183">
        <v>96869.8</v>
      </c>
    </row>
    <row r="16" spans="2:13">
      <c r="B16" s="181" t="s">
        <v>606</v>
      </c>
      <c r="C16" s="182">
        <v>0</v>
      </c>
      <c r="D16" s="182">
        <v>0</v>
      </c>
      <c r="E16" s="182">
        <v>0</v>
      </c>
      <c r="F16" s="182">
        <v>0</v>
      </c>
      <c r="G16" s="182">
        <v>0</v>
      </c>
      <c r="H16" s="182">
        <v>0</v>
      </c>
      <c r="I16" s="182">
        <v>0</v>
      </c>
      <c r="J16" s="182">
        <v>0</v>
      </c>
      <c r="K16" s="183">
        <v>1812047.96612597</v>
      </c>
      <c r="L16" s="183">
        <v>362017.00413334282</v>
      </c>
      <c r="M16" s="183">
        <v>218098.75</v>
      </c>
    </row>
    <row r="17" spans="2:13">
      <c r="B17" s="181" t="s">
        <v>13</v>
      </c>
      <c r="C17" s="182">
        <v>235328.77212446535</v>
      </c>
      <c r="D17" s="182">
        <v>656531.76013019041</v>
      </c>
      <c r="E17" s="183">
        <v>377164.55924542347</v>
      </c>
      <c r="F17" s="183">
        <v>540130.73443447601</v>
      </c>
      <c r="G17" s="183">
        <v>282784.31703327113</v>
      </c>
      <c r="H17" s="183">
        <v>313641.25296877651</v>
      </c>
      <c r="I17" s="183">
        <v>565566.16913701303</v>
      </c>
      <c r="J17" s="183">
        <v>269946.8703352157</v>
      </c>
      <c r="K17" s="183">
        <v>339161.84620187333</v>
      </c>
      <c r="L17" s="183">
        <v>317576.98570663657</v>
      </c>
      <c r="M17" s="183">
        <v>165711.5</v>
      </c>
    </row>
    <row r="18" spans="2:13">
      <c r="B18" s="181" t="s">
        <v>14</v>
      </c>
      <c r="C18" s="182">
        <v>346924.92177998507</v>
      </c>
      <c r="D18" s="182">
        <v>1043687.1118360069</v>
      </c>
      <c r="E18" s="183">
        <v>142947.12276699752</v>
      </c>
      <c r="F18" s="183">
        <v>191177.48744436353</v>
      </c>
      <c r="G18" s="183">
        <v>596097.83913558337</v>
      </c>
      <c r="H18" s="183">
        <v>284133.94804063765</v>
      </c>
      <c r="I18" s="183">
        <v>1210324.406899136</v>
      </c>
      <c r="J18" s="183">
        <v>373981.73116236349</v>
      </c>
      <c r="K18" s="183">
        <v>148199.98752701917</v>
      </c>
      <c r="L18" s="183">
        <v>91718.376892485569</v>
      </c>
      <c r="M18" s="183">
        <v>219365.38</v>
      </c>
    </row>
    <row r="19" spans="2:13">
      <c r="B19" s="181" t="s">
        <v>15</v>
      </c>
      <c r="C19" s="184">
        <v>0</v>
      </c>
      <c r="D19" s="184">
        <v>0</v>
      </c>
      <c r="E19" s="184">
        <v>143133.1959216957</v>
      </c>
      <c r="F19" s="184">
        <v>0</v>
      </c>
      <c r="G19" s="184">
        <v>365496.70250921772</v>
      </c>
      <c r="H19" s="184">
        <v>261049.66944912879</v>
      </c>
      <c r="I19" s="184">
        <v>131414.96602184899</v>
      </c>
      <c r="J19" s="184">
        <v>414015.42205432727</v>
      </c>
      <c r="K19" s="184">
        <v>187111.00649918092</v>
      </c>
      <c r="L19" s="184">
        <v>234194.87317912097</v>
      </c>
      <c r="M19" s="184">
        <v>0</v>
      </c>
    </row>
    <row r="20" spans="2:13">
      <c r="B20" s="181" t="s">
        <v>16</v>
      </c>
      <c r="C20" s="182">
        <v>0</v>
      </c>
      <c r="D20" s="182">
        <v>0</v>
      </c>
      <c r="E20" s="183">
        <v>114506.55673735657</v>
      </c>
      <c r="F20" s="183">
        <v>0</v>
      </c>
      <c r="G20" s="183">
        <v>0</v>
      </c>
      <c r="H20" s="183">
        <v>0</v>
      </c>
      <c r="I20" s="183">
        <v>315842.23128955206</v>
      </c>
      <c r="J20" s="183">
        <v>882551.33874010469</v>
      </c>
      <c r="K20" s="183">
        <v>405759.49737650476</v>
      </c>
      <c r="L20" s="183">
        <v>0</v>
      </c>
      <c r="M20" s="183">
        <v>0</v>
      </c>
    </row>
    <row r="21" spans="2:13">
      <c r="B21" s="181" t="s">
        <v>82</v>
      </c>
      <c r="C21" s="182">
        <v>0</v>
      </c>
      <c r="D21" s="182">
        <v>0</v>
      </c>
      <c r="E21" s="183">
        <v>0</v>
      </c>
      <c r="F21" s="183">
        <v>0</v>
      </c>
      <c r="G21" s="183">
        <v>52004.21512393991</v>
      </c>
      <c r="H21" s="183">
        <v>154916.72233588988</v>
      </c>
      <c r="I21" s="183">
        <v>43478.773235533226</v>
      </c>
      <c r="J21" s="183">
        <v>0</v>
      </c>
      <c r="K21" s="183">
        <v>105289.17544030385</v>
      </c>
      <c r="L21" s="183">
        <v>30172.921070261011</v>
      </c>
      <c r="M21" s="183">
        <v>80000</v>
      </c>
    </row>
    <row r="22" spans="2:13">
      <c r="B22" s="181" t="s">
        <v>18</v>
      </c>
      <c r="C22" s="182">
        <v>0</v>
      </c>
      <c r="D22" s="182">
        <v>0</v>
      </c>
      <c r="E22" s="183">
        <v>0</v>
      </c>
      <c r="F22" s="183">
        <v>0</v>
      </c>
      <c r="G22" s="183">
        <v>52004.21512393991</v>
      </c>
      <c r="H22" s="183">
        <v>155417.96813776426</v>
      </c>
      <c r="I22" s="183">
        <v>559107.72408479918</v>
      </c>
      <c r="J22" s="183">
        <v>333383.41111198789</v>
      </c>
      <c r="K22" s="183">
        <v>235912.31655723127</v>
      </c>
      <c r="L22" s="183">
        <v>45033.304006951992</v>
      </c>
      <c r="M22" s="183">
        <v>597427.03</v>
      </c>
    </row>
    <row r="23" spans="2:13">
      <c r="B23" s="181" t="s">
        <v>19</v>
      </c>
      <c r="C23" s="182">
        <v>348073.97537077212</v>
      </c>
      <c r="D23" s="182">
        <v>514693.78232588997</v>
      </c>
      <c r="E23" s="183">
        <v>395050.48340779857</v>
      </c>
      <c r="F23" s="183">
        <v>1210669.795213687</v>
      </c>
      <c r="G23" s="183">
        <v>313045.98228255694</v>
      </c>
      <c r="H23" s="183">
        <v>850296.17735397932</v>
      </c>
      <c r="I23" s="183">
        <v>698144.87309627631</v>
      </c>
      <c r="J23" s="183">
        <v>268805.0802534775</v>
      </c>
      <c r="K23" s="183">
        <v>374269.92236196477</v>
      </c>
      <c r="L23" s="183">
        <v>189509.43517636543</v>
      </c>
      <c r="M23" s="183">
        <v>1098831.8</v>
      </c>
    </row>
    <row r="24" spans="2:13" ht="13.5" thickBot="1">
      <c r="B24" s="33"/>
      <c r="C24" s="176"/>
      <c r="D24" s="176"/>
      <c r="E24" s="177"/>
      <c r="F24" s="177"/>
      <c r="G24" s="177"/>
      <c r="H24" s="177"/>
      <c r="I24" s="177"/>
      <c r="J24" s="177"/>
    </row>
    <row r="25" spans="2:13" ht="13.5" thickTop="1">
      <c r="B25" s="170" t="s">
        <v>20</v>
      </c>
      <c r="C25" s="178">
        <f t="shared" ref="C25:H25" si="0">SUM(C7:C23)</f>
        <v>2891594.9841726469</v>
      </c>
      <c r="D25" s="178">
        <f t="shared" si="0"/>
        <v>5444255.3670486398</v>
      </c>
      <c r="E25" s="178">
        <f t="shared" si="0"/>
        <v>3522278.9385194564</v>
      </c>
      <c r="F25" s="178">
        <f t="shared" si="0"/>
        <v>4653540.3956425721</v>
      </c>
      <c r="G25" s="178">
        <f t="shared" si="0"/>
        <v>4967031.0771463346</v>
      </c>
      <c r="H25" s="178">
        <f t="shared" si="0"/>
        <v>4594456.6066078655</v>
      </c>
      <c r="I25" s="178">
        <f>SUM(I7:I23)</f>
        <v>8404666.4093883988</v>
      </c>
      <c r="J25" s="178">
        <f>SUM(J7:J23)</f>
        <v>5198068.5199624635</v>
      </c>
      <c r="K25" s="178">
        <f>SUM(K7:K23)</f>
        <v>5788186.3959670179</v>
      </c>
      <c r="L25" s="178">
        <f>SUM(L7:L23)</f>
        <v>3428856.9214621894</v>
      </c>
      <c r="M25" s="378">
        <f>SUM(M7:M23)</f>
        <v>3579571.16</v>
      </c>
    </row>
    <row r="26" spans="2:13">
      <c r="B26" s="208" t="s">
        <v>204</v>
      </c>
    </row>
    <row r="31" spans="2:13">
      <c r="B31" s="212" t="s">
        <v>108</v>
      </c>
      <c r="C31" s="14"/>
    </row>
    <row r="32" spans="2:13">
      <c r="B32" s="211" t="s">
        <v>76</v>
      </c>
      <c r="C32" s="1"/>
    </row>
    <row r="33" spans="2:13">
      <c r="B33" s="173" t="s">
        <v>153</v>
      </c>
      <c r="C33" s="174"/>
      <c r="D33" s="223"/>
    </row>
    <row r="34" spans="2:13">
      <c r="B34" s="1" t="s">
        <v>792</v>
      </c>
      <c r="C34" s="15"/>
      <c r="F34" s="115"/>
      <c r="G34" s="115"/>
      <c r="H34" s="115" t="s">
        <v>180</v>
      </c>
      <c r="I34" s="115"/>
      <c r="J34" s="115"/>
    </row>
    <row r="35" spans="2:13">
      <c r="E35" s="105"/>
    </row>
    <row r="36" spans="2:13">
      <c r="B36" s="149" t="s">
        <v>2</v>
      </c>
      <c r="C36" s="150">
        <v>2011</v>
      </c>
      <c r="D36" s="150">
        <v>2012</v>
      </c>
      <c r="E36" s="151">
        <v>2013</v>
      </c>
      <c r="F36" s="151">
        <v>2014</v>
      </c>
      <c r="G36" s="151">
        <v>2015</v>
      </c>
      <c r="H36" s="151">
        <v>2016</v>
      </c>
      <c r="I36" s="151">
        <v>2017</v>
      </c>
      <c r="J36" s="151">
        <v>2018</v>
      </c>
      <c r="K36" s="151">
        <v>2019</v>
      </c>
      <c r="L36" s="151">
        <v>2020</v>
      </c>
      <c r="M36" s="377">
        <v>2021</v>
      </c>
    </row>
    <row r="37" spans="2:13">
      <c r="B37" s="179" t="s">
        <v>3</v>
      </c>
      <c r="C37" s="180">
        <v>0</v>
      </c>
      <c r="D37" s="180">
        <v>0</v>
      </c>
      <c r="E37" s="180">
        <v>0</v>
      </c>
      <c r="F37" s="180">
        <v>0</v>
      </c>
      <c r="G37" s="180">
        <v>0</v>
      </c>
      <c r="H37" s="180">
        <v>0</v>
      </c>
      <c r="I37" s="180">
        <v>0</v>
      </c>
      <c r="J37" s="180">
        <v>0</v>
      </c>
      <c r="K37" s="180">
        <v>0</v>
      </c>
      <c r="L37" s="180">
        <v>0</v>
      </c>
      <c r="M37" s="180">
        <v>0</v>
      </c>
    </row>
    <row r="38" spans="2:13">
      <c r="B38" s="181" t="s">
        <v>5</v>
      </c>
      <c r="C38" s="182">
        <v>154018.62396283975</v>
      </c>
      <c r="D38" s="182">
        <v>0</v>
      </c>
      <c r="E38" s="183">
        <v>0</v>
      </c>
      <c r="F38" s="183">
        <v>0</v>
      </c>
      <c r="G38" s="183">
        <v>0</v>
      </c>
      <c r="H38" s="183">
        <v>0</v>
      </c>
      <c r="I38" s="183">
        <v>0</v>
      </c>
      <c r="J38" s="183">
        <v>0</v>
      </c>
      <c r="K38" s="183">
        <v>0</v>
      </c>
      <c r="L38" s="183">
        <v>0</v>
      </c>
      <c r="M38" s="183">
        <v>0</v>
      </c>
    </row>
    <row r="39" spans="2:13">
      <c r="B39" s="181" t="s">
        <v>6</v>
      </c>
      <c r="C39" s="182">
        <v>81066.704604255472</v>
      </c>
      <c r="D39" s="182">
        <v>0</v>
      </c>
      <c r="E39" s="183">
        <v>0</v>
      </c>
      <c r="F39" s="183">
        <v>0</v>
      </c>
      <c r="G39" s="183">
        <v>0</v>
      </c>
      <c r="H39" s="183">
        <v>0</v>
      </c>
      <c r="I39" s="183">
        <v>0</v>
      </c>
      <c r="J39" s="183">
        <v>0</v>
      </c>
      <c r="K39" s="183">
        <v>0</v>
      </c>
      <c r="L39" s="183">
        <v>0</v>
      </c>
      <c r="M39" s="183">
        <v>0</v>
      </c>
    </row>
    <row r="40" spans="2:13">
      <c r="B40" s="181" t="s">
        <v>7</v>
      </c>
      <c r="C40" s="182">
        <v>0</v>
      </c>
      <c r="D40" s="182">
        <v>0</v>
      </c>
      <c r="E40" s="183">
        <v>0</v>
      </c>
      <c r="F40" s="183">
        <v>0</v>
      </c>
      <c r="G40" s="183">
        <v>0</v>
      </c>
      <c r="H40" s="183">
        <v>0</v>
      </c>
      <c r="I40" s="183">
        <v>0</v>
      </c>
      <c r="J40" s="183">
        <v>0</v>
      </c>
      <c r="K40" s="183">
        <v>0</v>
      </c>
      <c r="L40" s="183">
        <v>0</v>
      </c>
      <c r="M40" s="183">
        <v>0</v>
      </c>
    </row>
    <row r="41" spans="2:13">
      <c r="B41" s="181" t="s">
        <v>8</v>
      </c>
      <c r="C41" s="182">
        <v>18664.006065043803</v>
      </c>
      <c r="D41" s="182">
        <v>0</v>
      </c>
      <c r="E41" s="183">
        <v>0</v>
      </c>
      <c r="F41" s="183">
        <v>0</v>
      </c>
      <c r="G41" s="183">
        <v>0</v>
      </c>
      <c r="H41" s="183">
        <v>0</v>
      </c>
      <c r="I41" s="183">
        <v>0</v>
      </c>
      <c r="J41" s="183">
        <v>0</v>
      </c>
      <c r="K41" s="183">
        <v>0</v>
      </c>
      <c r="L41" s="183">
        <v>0</v>
      </c>
      <c r="M41" s="183">
        <v>0</v>
      </c>
    </row>
    <row r="42" spans="2:13">
      <c r="B42" s="181" t="s">
        <v>9</v>
      </c>
      <c r="C42" s="182">
        <v>0</v>
      </c>
      <c r="D42" s="182">
        <v>0</v>
      </c>
      <c r="E42" s="183">
        <v>0</v>
      </c>
      <c r="F42" s="183">
        <v>0</v>
      </c>
      <c r="G42" s="183">
        <v>0</v>
      </c>
      <c r="H42" s="183">
        <v>0</v>
      </c>
      <c r="I42" s="183">
        <v>0</v>
      </c>
      <c r="J42" s="183">
        <v>0</v>
      </c>
      <c r="K42" s="183">
        <v>0</v>
      </c>
      <c r="L42" s="183">
        <v>0</v>
      </c>
      <c r="M42" s="183">
        <v>0</v>
      </c>
    </row>
    <row r="43" spans="2:13">
      <c r="B43" s="181" t="s">
        <v>10</v>
      </c>
      <c r="C43" s="182">
        <v>60046.164903868754</v>
      </c>
      <c r="D43" s="182">
        <v>0</v>
      </c>
      <c r="E43" s="183">
        <v>255535.69467900335</v>
      </c>
      <c r="F43" s="183">
        <v>0</v>
      </c>
      <c r="G43" s="183">
        <v>0</v>
      </c>
      <c r="H43" s="183">
        <v>0</v>
      </c>
      <c r="I43" s="183">
        <v>0</v>
      </c>
      <c r="J43" s="183">
        <v>0</v>
      </c>
      <c r="K43" s="183">
        <v>0</v>
      </c>
      <c r="L43" s="183">
        <v>0</v>
      </c>
      <c r="M43" s="183">
        <v>0</v>
      </c>
    </row>
    <row r="44" spans="2:13">
      <c r="B44" s="181" t="s">
        <v>11</v>
      </c>
      <c r="C44" s="182">
        <v>15418.091966775315</v>
      </c>
      <c r="D44" s="182">
        <v>0</v>
      </c>
      <c r="E44" s="183">
        <v>0</v>
      </c>
      <c r="F44" s="183">
        <v>0</v>
      </c>
      <c r="G44" s="183">
        <v>0</v>
      </c>
      <c r="H44" s="183">
        <v>0</v>
      </c>
      <c r="I44" s="183">
        <v>0</v>
      </c>
      <c r="J44" s="183">
        <v>0</v>
      </c>
      <c r="K44" s="183">
        <v>0</v>
      </c>
      <c r="L44" s="183">
        <v>0</v>
      </c>
      <c r="M44" s="183">
        <v>0</v>
      </c>
    </row>
    <row r="45" spans="2:13">
      <c r="B45" s="181" t="s">
        <v>12</v>
      </c>
      <c r="C45" s="182">
        <v>0</v>
      </c>
      <c r="D45" s="182">
        <v>0</v>
      </c>
      <c r="E45" s="183">
        <v>0</v>
      </c>
      <c r="F45" s="183">
        <v>0</v>
      </c>
      <c r="G45" s="183">
        <v>0</v>
      </c>
      <c r="H45" s="183">
        <v>0</v>
      </c>
      <c r="I45" s="183">
        <v>0</v>
      </c>
      <c r="J45" s="183">
        <v>0</v>
      </c>
      <c r="K45" s="183">
        <v>0</v>
      </c>
      <c r="L45" s="183">
        <v>0</v>
      </c>
      <c r="M45" s="183">
        <v>0</v>
      </c>
    </row>
    <row r="46" spans="2:13">
      <c r="B46" s="181" t="s">
        <v>606</v>
      </c>
      <c r="C46" s="182">
        <v>0</v>
      </c>
      <c r="D46" s="182">
        <v>0</v>
      </c>
      <c r="E46" s="182">
        <v>0</v>
      </c>
      <c r="F46" s="182">
        <v>0</v>
      </c>
      <c r="G46" s="182">
        <v>0</v>
      </c>
      <c r="H46" s="182">
        <v>0</v>
      </c>
      <c r="I46" s="182">
        <v>0</v>
      </c>
      <c r="J46" s="182">
        <v>0</v>
      </c>
      <c r="K46" s="183">
        <v>0</v>
      </c>
      <c r="L46" s="183">
        <v>0</v>
      </c>
      <c r="M46" s="183">
        <v>0</v>
      </c>
    </row>
    <row r="47" spans="2:13">
      <c r="B47" s="181" t="s">
        <v>13</v>
      </c>
      <c r="C47" s="182">
        <v>0</v>
      </c>
      <c r="D47" s="182">
        <v>0</v>
      </c>
      <c r="E47" s="183">
        <v>0</v>
      </c>
      <c r="F47" s="183">
        <v>0</v>
      </c>
      <c r="G47" s="183">
        <v>0</v>
      </c>
      <c r="H47" s="183">
        <v>0</v>
      </c>
      <c r="I47" s="183">
        <v>0</v>
      </c>
      <c r="J47" s="183">
        <v>0</v>
      </c>
      <c r="K47" s="183">
        <v>0</v>
      </c>
      <c r="L47" s="183">
        <v>0</v>
      </c>
      <c r="M47" s="183">
        <v>0</v>
      </c>
    </row>
    <row r="48" spans="2:13">
      <c r="B48" s="181" t="s">
        <v>14</v>
      </c>
      <c r="C48" s="182">
        <v>0</v>
      </c>
      <c r="D48" s="182">
        <v>0</v>
      </c>
      <c r="E48" s="183">
        <v>0</v>
      </c>
      <c r="F48" s="183">
        <v>0</v>
      </c>
      <c r="G48" s="183">
        <v>0</v>
      </c>
      <c r="H48" s="183">
        <v>0</v>
      </c>
      <c r="I48" s="183">
        <v>0</v>
      </c>
      <c r="J48" s="183">
        <v>0</v>
      </c>
      <c r="K48" s="183">
        <v>0</v>
      </c>
      <c r="L48" s="183">
        <v>0</v>
      </c>
      <c r="M48" s="183">
        <v>0</v>
      </c>
    </row>
    <row r="49" spans="2:13">
      <c r="B49" s="181" t="s">
        <v>15</v>
      </c>
      <c r="C49" s="184">
        <v>0</v>
      </c>
      <c r="D49" s="184">
        <v>0</v>
      </c>
      <c r="E49" s="184">
        <v>0</v>
      </c>
      <c r="F49" s="184">
        <v>0</v>
      </c>
      <c r="G49" s="184">
        <v>0</v>
      </c>
      <c r="H49" s="184">
        <v>0</v>
      </c>
      <c r="I49" s="184">
        <v>0</v>
      </c>
      <c r="J49" s="184">
        <v>0</v>
      </c>
      <c r="K49" s="184">
        <v>0</v>
      </c>
      <c r="L49" s="184">
        <v>0</v>
      </c>
      <c r="M49" s="184">
        <v>0</v>
      </c>
    </row>
    <row r="50" spans="2:13">
      <c r="B50" s="181" t="s">
        <v>16</v>
      </c>
      <c r="C50" s="182">
        <v>0</v>
      </c>
      <c r="D50" s="182">
        <v>0</v>
      </c>
      <c r="E50" s="183">
        <v>0</v>
      </c>
      <c r="F50" s="183">
        <v>0</v>
      </c>
      <c r="G50" s="183">
        <v>0</v>
      </c>
      <c r="H50" s="183">
        <v>0</v>
      </c>
      <c r="I50" s="183">
        <v>0</v>
      </c>
      <c r="J50" s="183">
        <v>0</v>
      </c>
      <c r="K50" s="183">
        <v>0</v>
      </c>
      <c r="L50" s="183">
        <v>0</v>
      </c>
      <c r="M50" s="183">
        <v>0</v>
      </c>
    </row>
    <row r="51" spans="2:13">
      <c r="B51" s="181" t="s">
        <v>82</v>
      </c>
      <c r="C51" s="182">
        <v>0</v>
      </c>
      <c r="D51" s="182">
        <v>0</v>
      </c>
      <c r="E51" s="183">
        <v>0</v>
      </c>
      <c r="F51" s="183">
        <v>0</v>
      </c>
      <c r="G51" s="183">
        <v>0</v>
      </c>
      <c r="H51" s="183">
        <v>0</v>
      </c>
      <c r="I51" s="183">
        <v>0</v>
      </c>
      <c r="J51" s="183">
        <v>0</v>
      </c>
      <c r="K51" s="183">
        <v>0</v>
      </c>
      <c r="L51" s="183">
        <v>0</v>
      </c>
      <c r="M51" s="183">
        <v>0</v>
      </c>
    </row>
    <row r="52" spans="2:13">
      <c r="B52" s="181" t="s">
        <v>18</v>
      </c>
      <c r="C52" s="182">
        <v>0</v>
      </c>
      <c r="D52" s="182">
        <v>0</v>
      </c>
      <c r="E52" s="183">
        <v>0</v>
      </c>
      <c r="F52" s="183">
        <v>0</v>
      </c>
      <c r="G52" s="183">
        <v>0</v>
      </c>
      <c r="H52" s="183">
        <v>0</v>
      </c>
      <c r="I52" s="183">
        <v>0</v>
      </c>
      <c r="J52" s="183">
        <v>0</v>
      </c>
      <c r="K52" s="183">
        <v>0</v>
      </c>
      <c r="L52" s="183">
        <v>0</v>
      </c>
      <c r="M52" s="183">
        <v>0</v>
      </c>
    </row>
    <row r="53" spans="2:13">
      <c r="B53" s="181" t="s">
        <v>19</v>
      </c>
      <c r="C53" s="182">
        <v>0</v>
      </c>
      <c r="D53" s="182">
        <v>314935.43084853876</v>
      </c>
      <c r="E53" s="183">
        <v>0</v>
      </c>
      <c r="F53" s="183">
        <v>88343.76339478702</v>
      </c>
      <c r="G53" s="183">
        <v>139289.78733487919</v>
      </c>
      <c r="H53" s="183">
        <v>0</v>
      </c>
      <c r="I53" s="183">
        <v>0</v>
      </c>
      <c r="J53" s="183">
        <v>0</v>
      </c>
      <c r="K53" s="183">
        <v>0</v>
      </c>
      <c r="L53" s="183">
        <v>0</v>
      </c>
      <c r="M53" s="183">
        <v>0</v>
      </c>
    </row>
    <row r="54" spans="2:13" ht="13.5" thickBot="1">
      <c r="B54" s="33"/>
      <c r="C54" s="176"/>
      <c r="D54" s="176"/>
      <c r="E54" s="177"/>
      <c r="F54" s="177"/>
      <c r="G54" s="177"/>
      <c r="H54" s="177"/>
      <c r="I54" s="177"/>
      <c r="J54" s="177"/>
    </row>
    <row r="55" spans="2:13" ht="13.5" thickTop="1">
      <c r="B55" s="170" t="s">
        <v>20</v>
      </c>
      <c r="C55" s="178">
        <f t="shared" ref="C55:H55" si="1">SUM(C37:C53)</f>
        <v>329213.59150278306</v>
      </c>
      <c r="D55" s="178">
        <f t="shared" si="1"/>
        <v>314935.43084853876</v>
      </c>
      <c r="E55" s="178">
        <f t="shared" si="1"/>
        <v>255535.69467900335</v>
      </c>
      <c r="F55" s="178">
        <f t="shared" si="1"/>
        <v>88343.76339478702</v>
      </c>
      <c r="G55" s="178">
        <f t="shared" si="1"/>
        <v>139289.78733487919</v>
      </c>
      <c r="H55" s="178">
        <f t="shared" si="1"/>
        <v>0</v>
      </c>
      <c r="I55" s="178">
        <f>SUM(I37:I53)</f>
        <v>0</v>
      </c>
      <c r="J55" s="178">
        <f>SUM(J37:J53)</f>
        <v>0</v>
      </c>
      <c r="K55" s="178">
        <f>SUM(K37:K53)</f>
        <v>0</v>
      </c>
      <c r="L55" s="178">
        <f>SUM(L37:L53)</f>
        <v>0</v>
      </c>
      <c r="M55" s="378">
        <f>SUM(M37:M53)</f>
        <v>0</v>
      </c>
    </row>
    <row r="56" spans="2:13">
      <c r="B56" s="208" t="s">
        <v>204</v>
      </c>
    </row>
    <row r="57" spans="2:13">
      <c r="B57" s="227"/>
    </row>
    <row r="58" spans="2:13">
      <c r="B58" s="227"/>
    </row>
    <row r="59" spans="2:13">
      <c r="B59" s="227"/>
    </row>
    <row r="60" spans="2:13">
      <c r="B60" s="227"/>
    </row>
    <row r="61" spans="2:13">
      <c r="B61" s="212" t="s">
        <v>113</v>
      </c>
      <c r="C61" s="14"/>
    </row>
    <row r="62" spans="2:13">
      <c r="B62" s="211" t="s">
        <v>76</v>
      </c>
      <c r="C62" s="1"/>
    </row>
    <row r="63" spans="2:13">
      <c r="B63" s="173" t="s">
        <v>154</v>
      </c>
      <c r="C63" s="174"/>
      <c r="D63" s="223"/>
    </row>
    <row r="64" spans="2:13">
      <c r="B64" s="1" t="s">
        <v>792</v>
      </c>
      <c r="C64" s="15"/>
      <c r="F64" s="115"/>
      <c r="G64" s="115"/>
      <c r="H64" s="115" t="s">
        <v>180</v>
      </c>
      <c r="I64" s="115"/>
      <c r="J64" s="115"/>
    </row>
    <row r="65" spans="2:13">
      <c r="E65" s="105"/>
    </row>
    <row r="66" spans="2:13">
      <c r="B66" s="149" t="s">
        <v>2</v>
      </c>
      <c r="C66" s="150">
        <v>2011</v>
      </c>
      <c r="D66" s="150">
        <v>2012</v>
      </c>
      <c r="E66" s="151">
        <v>2013</v>
      </c>
      <c r="F66" s="151">
        <v>2014</v>
      </c>
      <c r="G66" s="151">
        <v>2015</v>
      </c>
      <c r="H66" s="151">
        <v>2016</v>
      </c>
      <c r="I66" s="151">
        <v>2017</v>
      </c>
      <c r="J66" s="151">
        <v>2018</v>
      </c>
      <c r="K66" s="151">
        <v>2019</v>
      </c>
      <c r="L66" s="151">
        <v>2020</v>
      </c>
      <c r="M66" s="377">
        <v>2021</v>
      </c>
    </row>
    <row r="67" spans="2:13">
      <c r="B67" s="179" t="s">
        <v>3</v>
      </c>
      <c r="C67" s="180">
        <v>0</v>
      </c>
      <c r="D67" s="180">
        <v>0</v>
      </c>
      <c r="E67" s="180">
        <v>0</v>
      </c>
      <c r="F67" s="180">
        <v>0</v>
      </c>
      <c r="G67" s="180">
        <v>0</v>
      </c>
      <c r="H67" s="180">
        <v>0</v>
      </c>
      <c r="I67" s="180">
        <v>0</v>
      </c>
      <c r="J67" s="180">
        <v>0</v>
      </c>
      <c r="K67" s="180">
        <v>0</v>
      </c>
      <c r="L67" s="180">
        <v>0</v>
      </c>
      <c r="M67" s="180">
        <v>0</v>
      </c>
    </row>
    <row r="68" spans="2:13">
      <c r="B68" s="181" t="s">
        <v>5</v>
      </c>
      <c r="C68" s="182">
        <v>0</v>
      </c>
      <c r="D68" s="182">
        <v>0</v>
      </c>
      <c r="E68" s="183">
        <v>0</v>
      </c>
      <c r="F68" s="183">
        <v>0</v>
      </c>
      <c r="G68" s="183">
        <v>0</v>
      </c>
      <c r="H68" s="183">
        <v>0</v>
      </c>
      <c r="I68" s="183">
        <v>0</v>
      </c>
      <c r="J68" s="183">
        <v>0</v>
      </c>
      <c r="K68" s="183">
        <v>0</v>
      </c>
      <c r="L68" s="183">
        <v>0</v>
      </c>
      <c r="M68" s="183">
        <v>0</v>
      </c>
    </row>
    <row r="69" spans="2:13">
      <c r="B69" s="181" t="s">
        <v>6</v>
      </c>
      <c r="C69" s="182">
        <v>0</v>
      </c>
      <c r="D69" s="182">
        <v>0</v>
      </c>
      <c r="E69" s="183">
        <v>0</v>
      </c>
      <c r="F69" s="183">
        <v>0</v>
      </c>
      <c r="G69" s="183">
        <v>0</v>
      </c>
      <c r="H69" s="183">
        <v>0</v>
      </c>
      <c r="I69" s="183">
        <v>0</v>
      </c>
      <c r="J69" s="183">
        <v>0</v>
      </c>
      <c r="K69" s="183">
        <v>0</v>
      </c>
      <c r="L69" s="183">
        <v>0</v>
      </c>
      <c r="M69" s="183">
        <v>0</v>
      </c>
    </row>
    <row r="70" spans="2:13">
      <c r="B70" s="181" t="s">
        <v>7</v>
      </c>
      <c r="C70" s="182">
        <v>0</v>
      </c>
      <c r="D70" s="182">
        <v>0</v>
      </c>
      <c r="E70" s="183">
        <v>0</v>
      </c>
      <c r="F70" s="183">
        <v>0</v>
      </c>
      <c r="G70" s="183">
        <v>0</v>
      </c>
      <c r="H70" s="183">
        <v>0</v>
      </c>
      <c r="I70" s="183">
        <v>0</v>
      </c>
      <c r="J70" s="183">
        <v>0</v>
      </c>
      <c r="K70" s="183">
        <v>0</v>
      </c>
      <c r="L70" s="183">
        <v>0</v>
      </c>
      <c r="M70" s="183">
        <v>0</v>
      </c>
    </row>
    <row r="71" spans="2:13">
      <c r="B71" s="181" t="s">
        <v>8</v>
      </c>
      <c r="C71" s="182">
        <v>0</v>
      </c>
      <c r="D71" s="182">
        <v>0</v>
      </c>
      <c r="E71" s="183">
        <v>0</v>
      </c>
      <c r="F71" s="183">
        <v>0</v>
      </c>
      <c r="G71" s="183">
        <v>0</v>
      </c>
      <c r="H71" s="183">
        <v>0</v>
      </c>
      <c r="I71" s="183">
        <v>0</v>
      </c>
      <c r="J71" s="183">
        <v>0</v>
      </c>
      <c r="K71" s="183">
        <v>0</v>
      </c>
      <c r="L71" s="183">
        <v>0</v>
      </c>
      <c r="M71" s="183">
        <v>0</v>
      </c>
    </row>
    <row r="72" spans="2:13">
      <c r="B72" s="181" t="s">
        <v>9</v>
      </c>
      <c r="C72" s="182">
        <v>0</v>
      </c>
      <c r="D72" s="182">
        <v>0</v>
      </c>
      <c r="E72" s="183">
        <v>0</v>
      </c>
      <c r="F72" s="183">
        <v>0</v>
      </c>
      <c r="G72" s="183">
        <v>0</v>
      </c>
      <c r="H72" s="183">
        <v>0</v>
      </c>
      <c r="I72" s="183">
        <v>0</v>
      </c>
      <c r="J72" s="183">
        <v>0</v>
      </c>
      <c r="K72" s="183">
        <v>0</v>
      </c>
      <c r="L72" s="183">
        <v>0</v>
      </c>
      <c r="M72" s="183">
        <v>0</v>
      </c>
    </row>
    <row r="73" spans="2:13">
      <c r="B73" s="181" t="s">
        <v>10</v>
      </c>
      <c r="C73" s="182">
        <v>0</v>
      </c>
      <c r="D73" s="182">
        <v>0</v>
      </c>
      <c r="E73" s="183">
        <v>0</v>
      </c>
      <c r="F73" s="183">
        <v>0</v>
      </c>
      <c r="G73" s="183">
        <v>0</v>
      </c>
      <c r="H73" s="183">
        <v>0</v>
      </c>
      <c r="I73" s="183">
        <v>0</v>
      </c>
      <c r="J73" s="183">
        <v>0</v>
      </c>
      <c r="K73" s="183">
        <v>0</v>
      </c>
      <c r="L73" s="183">
        <v>0</v>
      </c>
      <c r="M73" s="183">
        <v>0</v>
      </c>
    </row>
    <row r="74" spans="2:13">
      <c r="B74" s="181" t="s">
        <v>11</v>
      </c>
      <c r="C74" s="182">
        <v>0</v>
      </c>
      <c r="D74" s="182">
        <v>0</v>
      </c>
      <c r="E74" s="183">
        <v>0</v>
      </c>
      <c r="F74" s="183">
        <v>0</v>
      </c>
      <c r="G74" s="183">
        <v>0</v>
      </c>
      <c r="H74" s="183">
        <v>0</v>
      </c>
      <c r="I74" s="183">
        <v>0</v>
      </c>
      <c r="J74" s="183">
        <v>0</v>
      </c>
      <c r="K74" s="183">
        <v>0</v>
      </c>
      <c r="L74" s="183">
        <v>0</v>
      </c>
      <c r="M74" s="183">
        <v>0</v>
      </c>
    </row>
    <row r="75" spans="2:13">
      <c r="B75" s="181" t="s">
        <v>12</v>
      </c>
      <c r="C75" s="182">
        <v>0</v>
      </c>
      <c r="D75" s="182">
        <v>0</v>
      </c>
      <c r="E75" s="183">
        <v>0</v>
      </c>
      <c r="F75" s="183">
        <v>0</v>
      </c>
      <c r="G75" s="183">
        <v>0</v>
      </c>
      <c r="H75" s="183">
        <v>0</v>
      </c>
      <c r="I75" s="183">
        <v>0</v>
      </c>
      <c r="J75" s="183">
        <v>0</v>
      </c>
      <c r="K75" s="183">
        <v>0</v>
      </c>
      <c r="L75" s="183">
        <v>0</v>
      </c>
      <c r="M75" s="183">
        <v>0</v>
      </c>
    </row>
    <row r="76" spans="2:13">
      <c r="B76" s="181" t="s">
        <v>606</v>
      </c>
      <c r="C76" s="182">
        <v>0</v>
      </c>
      <c r="D76" s="182">
        <v>0</v>
      </c>
      <c r="E76" s="182">
        <v>0</v>
      </c>
      <c r="F76" s="182">
        <v>0</v>
      </c>
      <c r="G76" s="182">
        <v>0</v>
      </c>
      <c r="H76" s="182">
        <v>0</v>
      </c>
      <c r="I76" s="182">
        <v>0</v>
      </c>
      <c r="J76" s="182">
        <v>0</v>
      </c>
      <c r="K76" s="183">
        <v>0</v>
      </c>
      <c r="L76" s="183">
        <v>0</v>
      </c>
      <c r="M76" s="183">
        <v>0</v>
      </c>
    </row>
    <row r="77" spans="2:13">
      <c r="B77" s="181" t="s">
        <v>13</v>
      </c>
      <c r="C77" s="182">
        <v>0</v>
      </c>
      <c r="D77" s="182">
        <v>0</v>
      </c>
      <c r="E77" s="183">
        <v>178687.48178864492</v>
      </c>
      <c r="F77" s="183">
        <v>239042.7850303606</v>
      </c>
      <c r="G77" s="183">
        <v>0</v>
      </c>
      <c r="H77" s="183">
        <v>0</v>
      </c>
      <c r="I77" s="183">
        <v>0</v>
      </c>
      <c r="J77" s="183">
        <v>0</v>
      </c>
      <c r="K77" s="183">
        <v>0</v>
      </c>
      <c r="L77" s="183">
        <v>0</v>
      </c>
      <c r="M77" s="183">
        <v>0</v>
      </c>
    </row>
    <row r="78" spans="2:13">
      <c r="B78" s="181" t="s">
        <v>14</v>
      </c>
      <c r="C78" s="182">
        <v>0</v>
      </c>
      <c r="D78" s="182">
        <v>0</v>
      </c>
      <c r="E78" s="183">
        <v>0</v>
      </c>
      <c r="F78" s="183">
        <v>0</v>
      </c>
      <c r="G78" s="183">
        <v>0</v>
      </c>
      <c r="H78" s="183">
        <v>0</v>
      </c>
      <c r="I78" s="183">
        <v>0</v>
      </c>
      <c r="J78" s="183">
        <v>0</v>
      </c>
      <c r="K78" s="183">
        <v>0</v>
      </c>
      <c r="L78" s="183">
        <v>0</v>
      </c>
      <c r="M78" s="183">
        <v>0</v>
      </c>
    </row>
    <row r="79" spans="2:13">
      <c r="B79" s="181" t="s">
        <v>15</v>
      </c>
      <c r="C79" s="184">
        <v>0</v>
      </c>
      <c r="D79" s="184">
        <v>0</v>
      </c>
      <c r="E79" s="184">
        <v>0</v>
      </c>
      <c r="F79" s="184">
        <v>0</v>
      </c>
      <c r="G79" s="184">
        <v>0</v>
      </c>
      <c r="H79" s="184">
        <v>0</v>
      </c>
      <c r="I79" s="184">
        <v>0</v>
      </c>
      <c r="J79" s="184">
        <v>0</v>
      </c>
      <c r="K79" s="184">
        <v>0</v>
      </c>
      <c r="L79" s="184">
        <v>0</v>
      </c>
      <c r="M79" s="184">
        <v>0</v>
      </c>
    </row>
    <row r="80" spans="2:13">
      <c r="B80" s="181" t="s">
        <v>16</v>
      </c>
      <c r="C80" s="182">
        <v>0</v>
      </c>
      <c r="D80" s="182">
        <v>0</v>
      </c>
      <c r="E80" s="183">
        <v>0</v>
      </c>
      <c r="F80" s="183">
        <v>0</v>
      </c>
      <c r="G80" s="183">
        <v>0</v>
      </c>
      <c r="H80" s="183">
        <v>0</v>
      </c>
      <c r="I80" s="183">
        <v>0</v>
      </c>
      <c r="J80" s="183">
        <v>0</v>
      </c>
      <c r="K80" s="183">
        <v>0</v>
      </c>
      <c r="L80" s="183">
        <v>0</v>
      </c>
      <c r="M80" s="183">
        <v>0</v>
      </c>
    </row>
    <row r="81" spans="2:13">
      <c r="B81" s="181" t="s">
        <v>82</v>
      </c>
      <c r="C81" s="182">
        <v>0</v>
      </c>
      <c r="D81" s="182">
        <v>0</v>
      </c>
      <c r="E81" s="183">
        <v>0</v>
      </c>
      <c r="F81" s="183">
        <v>0</v>
      </c>
      <c r="G81" s="183">
        <v>0</v>
      </c>
      <c r="H81" s="183">
        <v>0</v>
      </c>
      <c r="I81" s="183">
        <v>0</v>
      </c>
      <c r="J81" s="183">
        <v>0</v>
      </c>
      <c r="K81" s="183">
        <v>0</v>
      </c>
      <c r="L81" s="183">
        <v>0</v>
      </c>
      <c r="M81" s="183">
        <v>0</v>
      </c>
    </row>
    <row r="82" spans="2:13">
      <c r="B82" s="181" t="s">
        <v>18</v>
      </c>
      <c r="C82" s="182">
        <v>0</v>
      </c>
      <c r="D82" s="182">
        <v>0</v>
      </c>
      <c r="E82" s="183">
        <v>0</v>
      </c>
      <c r="F82" s="183">
        <v>0</v>
      </c>
      <c r="G82" s="183">
        <v>0</v>
      </c>
      <c r="H82" s="183">
        <v>0</v>
      </c>
      <c r="I82" s="183">
        <v>0</v>
      </c>
      <c r="J82" s="183">
        <v>0</v>
      </c>
      <c r="K82" s="183">
        <v>0</v>
      </c>
      <c r="L82" s="183">
        <v>0</v>
      </c>
      <c r="M82" s="183">
        <v>0</v>
      </c>
    </row>
    <row r="83" spans="2:13">
      <c r="B83" s="181" t="s">
        <v>19</v>
      </c>
      <c r="C83" s="182">
        <v>0</v>
      </c>
      <c r="D83" s="182">
        <v>0</v>
      </c>
      <c r="E83" s="183">
        <v>0</v>
      </c>
      <c r="F83" s="183">
        <v>0</v>
      </c>
      <c r="G83" s="183">
        <v>0</v>
      </c>
      <c r="H83" s="183">
        <v>0</v>
      </c>
      <c r="I83" s="183">
        <v>0</v>
      </c>
      <c r="J83" s="183">
        <v>0</v>
      </c>
      <c r="K83" s="183">
        <v>0</v>
      </c>
      <c r="L83" s="183">
        <v>0</v>
      </c>
      <c r="M83" s="183">
        <v>0</v>
      </c>
    </row>
    <row r="84" spans="2:13" ht="13.5" thickBot="1">
      <c r="B84" s="33"/>
      <c r="C84" s="176"/>
      <c r="D84" s="176"/>
      <c r="E84" s="177"/>
      <c r="F84" s="177"/>
      <c r="G84" s="177"/>
      <c r="H84" s="177"/>
      <c r="I84" s="177"/>
      <c r="J84" s="177"/>
    </row>
    <row r="85" spans="2:13" ht="13.5" thickTop="1">
      <c r="B85" s="170" t="s">
        <v>20</v>
      </c>
      <c r="C85" s="178">
        <f t="shared" ref="C85:H85" si="2">SUM(C67:C83)</f>
        <v>0</v>
      </c>
      <c r="D85" s="178">
        <f t="shared" si="2"/>
        <v>0</v>
      </c>
      <c r="E85" s="178">
        <f t="shared" si="2"/>
        <v>178687.48178864492</v>
      </c>
      <c r="F85" s="178">
        <f t="shared" si="2"/>
        <v>239042.7850303606</v>
      </c>
      <c r="G85" s="178">
        <f t="shared" si="2"/>
        <v>0</v>
      </c>
      <c r="H85" s="178">
        <f t="shared" si="2"/>
        <v>0</v>
      </c>
      <c r="I85" s="178">
        <f>SUM(I67:I83)</f>
        <v>0</v>
      </c>
      <c r="J85" s="178">
        <f>SUM(J67:J83)</f>
        <v>0</v>
      </c>
      <c r="K85" s="178">
        <f>SUM(K67:K83)</f>
        <v>0</v>
      </c>
      <c r="L85" s="178">
        <f>SUM(L67:L83)</f>
        <v>0</v>
      </c>
      <c r="M85" s="378">
        <f>SUM(M67:M83)</f>
        <v>0</v>
      </c>
    </row>
    <row r="86" spans="2:13">
      <c r="B86" s="208" t="s">
        <v>204</v>
      </c>
    </row>
    <row r="87" spans="2:13">
      <c r="B87" s="227"/>
    </row>
    <row r="88" spans="2:13">
      <c r="B88" s="227"/>
    </row>
    <row r="89" spans="2:13">
      <c r="B89" s="227"/>
    </row>
    <row r="90" spans="2:13">
      <c r="B90" s="227"/>
    </row>
    <row r="91" spans="2:13">
      <c r="B91" s="212" t="s">
        <v>118</v>
      </c>
      <c r="C91" s="14"/>
    </row>
    <row r="92" spans="2:13">
      <c r="B92" s="211" t="s">
        <v>76</v>
      </c>
      <c r="C92" s="1"/>
    </row>
    <row r="93" spans="2:13">
      <c r="B93" s="173" t="s">
        <v>155</v>
      </c>
      <c r="C93" s="174"/>
    </row>
    <row r="94" spans="2:13">
      <c r="B94" s="1" t="s">
        <v>792</v>
      </c>
      <c r="C94" s="15"/>
      <c r="F94" s="115"/>
      <c r="G94" s="115"/>
      <c r="H94" s="115" t="s">
        <v>180</v>
      </c>
      <c r="I94" s="115"/>
      <c r="J94" s="115"/>
    </row>
    <row r="95" spans="2:13">
      <c r="E95" s="105"/>
    </row>
    <row r="96" spans="2:13">
      <c r="B96" s="149" t="s">
        <v>2</v>
      </c>
      <c r="C96" s="150">
        <v>2011</v>
      </c>
      <c r="D96" s="150">
        <v>2012</v>
      </c>
      <c r="E96" s="151">
        <v>2013</v>
      </c>
      <c r="F96" s="151">
        <v>2014</v>
      </c>
      <c r="G96" s="151">
        <v>2015</v>
      </c>
      <c r="H96" s="151">
        <v>2016</v>
      </c>
      <c r="I96" s="151">
        <v>2017</v>
      </c>
      <c r="J96" s="151">
        <v>2018</v>
      </c>
      <c r="K96" s="151">
        <v>2019</v>
      </c>
      <c r="L96" s="151">
        <v>2020</v>
      </c>
      <c r="M96" s="377">
        <v>2021</v>
      </c>
    </row>
    <row r="97" spans="2:13">
      <c r="B97" s="179" t="s">
        <v>3</v>
      </c>
      <c r="C97" s="180">
        <v>0</v>
      </c>
      <c r="D97" s="180">
        <v>0</v>
      </c>
      <c r="E97" s="180">
        <v>0</v>
      </c>
      <c r="F97" s="180">
        <v>0</v>
      </c>
      <c r="G97" s="180">
        <v>0</v>
      </c>
      <c r="H97" s="180">
        <v>0</v>
      </c>
      <c r="I97" s="180">
        <v>0</v>
      </c>
      <c r="J97" s="180">
        <v>0</v>
      </c>
      <c r="K97" s="180">
        <v>0</v>
      </c>
      <c r="L97" s="180">
        <v>0</v>
      </c>
      <c r="M97" s="180">
        <v>0</v>
      </c>
    </row>
    <row r="98" spans="2:13">
      <c r="B98" s="181" t="s">
        <v>5</v>
      </c>
      <c r="C98" s="182">
        <v>0</v>
      </c>
      <c r="D98" s="182">
        <v>0</v>
      </c>
      <c r="E98" s="183">
        <v>0</v>
      </c>
      <c r="F98" s="183">
        <v>0</v>
      </c>
      <c r="G98" s="183">
        <v>0</v>
      </c>
      <c r="H98" s="183">
        <v>0</v>
      </c>
      <c r="I98" s="183">
        <v>0</v>
      </c>
      <c r="J98" s="183">
        <v>0</v>
      </c>
      <c r="K98" s="183">
        <v>0</v>
      </c>
      <c r="L98" s="183">
        <v>0</v>
      </c>
      <c r="M98" s="183">
        <v>0</v>
      </c>
    </row>
    <row r="99" spans="2:13">
      <c r="B99" s="181" t="s">
        <v>6</v>
      </c>
      <c r="C99" s="182">
        <v>0</v>
      </c>
      <c r="D99" s="182">
        <v>0</v>
      </c>
      <c r="E99" s="183">
        <v>0</v>
      </c>
      <c r="F99" s="183">
        <v>0</v>
      </c>
      <c r="G99" s="183">
        <v>0</v>
      </c>
      <c r="H99" s="183">
        <v>0</v>
      </c>
      <c r="I99" s="183">
        <v>0</v>
      </c>
      <c r="J99" s="183">
        <v>0</v>
      </c>
      <c r="K99" s="183">
        <v>0</v>
      </c>
      <c r="L99" s="183">
        <v>0</v>
      </c>
      <c r="M99" s="183">
        <v>0</v>
      </c>
    </row>
    <row r="100" spans="2:13">
      <c r="B100" s="181" t="s">
        <v>7</v>
      </c>
      <c r="C100" s="182">
        <v>0</v>
      </c>
      <c r="D100" s="182">
        <v>0</v>
      </c>
      <c r="E100" s="183">
        <v>0</v>
      </c>
      <c r="F100" s="183">
        <v>0</v>
      </c>
      <c r="G100" s="183">
        <v>0</v>
      </c>
      <c r="H100" s="183">
        <v>0</v>
      </c>
      <c r="I100" s="183">
        <v>0</v>
      </c>
      <c r="J100" s="183">
        <v>0</v>
      </c>
      <c r="K100" s="183">
        <v>0</v>
      </c>
      <c r="L100" s="183">
        <v>0</v>
      </c>
      <c r="M100" s="183">
        <v>0</v>
      </c>
    </row>
    <row r="101" spans="2:13">
      <c r="B101" s="181" t="s">
        <v>8</v>
      </c>
      <c r="C101" s="182">
        <v>0</v>
      </c>
      <c r="D101" s="182">
        <v>0</v>
      </c>
      <c r="E101" s="183">
        <v>0</v>
      </c>
      <c r="F101" s="183">
        <v>0</v>
      </c>
      <c r="G101" s="183">
        <v>0</v>
      </c>
      <c r="H101" s="183">
        <v>0</v>
      </c>
      <c r="I101" s="183">
        <v>0</v>
      </c>
      <c r="J101" s="183">
        <v>0</v>
      </c>
      <c r="K101" s="183">
        <v>0</v>
      </c>
      <c r="L101" s="183">
        <v>0</v>
      </c>
      <c r="M101" s="183">
        <v>0</v>
      </c>
    </row>
    <row r="102" spans="2:13">
      <c r="B102" s="181" t="s">
        <v>9</v>
      </c>
      <c r="C102" s="182">
        <v>0</v>
      </c>
      <c r="D102" s="182">
        <v>0</v>
      </c>
      <c r="E102" s="183">
        <v>0</v>
      </c>
      <c r="F102" s="183">
        <v>0</v>
      </c>
      <c r="G102" s="183">
        <v>0</v>
      </c>
      <c r="H102" s="183">
        <v>0</v>
      </c>
      <c r="I102" s="183">
        <v>0</v>
      </c>
      <c r="J102" s="183">
        <v>0</v>
      </c>
      <c r="K102" s="183">
        <v>0</v>
      </c>
      <c r="L102" s="183">
        <v>0</v>
      </c>
      <c r="M102" s="183">
        <v>0</v>
      </c>
    </row>
    <row r="103" spans="2:13">
      <c r="B103" s="181" t="s">
        <v>10</v>
      </c>
      <c r="C103" s="182">
        <v>0</v>
      </c>
      <c r="D103" s="182">
        <v>0</v>
      </c>
      <c r="E103" s="183">
        <v>0</v>
      </c>
      <c r="F103" s="183">
        <v>0</v>
      </c>
      <c r="G103" s="183">
        <v>0</v>
      </c>
      <c r="H103" s="183">
        <v>0</v>
      </c>
      <c r="I103" s="183">
        <v>0</v>
      </c>
      <c r="J103" s="183">
        <v>0</v>
      </c>
      <c r="K103" s="183">
        <v>0</v>
      </c>
      <c r="L103" s="183">
        <v>0</v>
      </c>
      <c r="M103" s="183">
        <v>0</v>
      </c>
    </row>
    <row r="104" spans="2:13">
      <c r="B104" s="181" t="s">
        <v>11</v>
      </c>
      <c r="C104" s="182">
        <v>0</v>
      </c>
      <c r="D104" s="182">
        <v>0</v>
      </c>
      <c r="E104" s="183">
        <v>0</v>
      </c>
      <c r="F104" s="183">
        <v>0</v>
      </c>
      <c r="G104" s="183">
        <v>0</v>
      </c>
      <c r="H104" s="183">
        <v>0</v>
      </c>
      <c r="I104" s="183">
        <v>0</v>
      </c>
      <c r="J104" s="183">
        <v>0</v>
      </c>
      <c r="K104" s="183">
        <v>0</v>
      </c>
      <c r="L104" s="183">
        <v>0</v>
      </c>
      <c r="M104" s="183">
        <v>0</v>
      </c>
    </row>
    <row r="105" spans="2:13">
      <c r="B105" s="181" t="s">
        <v>12</v>
      </c>
      <c r="C105" s="182">
        <v>0</v>
      </c>
      <c r="D105" s="182">
        <v>0</v>
      </c>
      <c r="E105" s="182">
        <v>0</v>
      </c>
      <c r="F105" s="182">
        <v>0</v>
      </c>
      <c r="G105" s="182">
        <v>0</v>
      </c>
      <c r="H105" s="182">
        <v>0</v>
      </c>
      <c r="I105" s="182">
        <v>0</v>
      </c>
      <c r="J105" s="182">
        <v>0</v>
      </c>
      <c r="K105" s="182">
        <v>0</v>
      </c>
      <c r="L105" s="182">
        <v>0</v>
      </c>
      <c r="M105" s="182">
        <v>0</v>
      </c>
    </row>
    <row r="106" spans="2:13">
      <c r="B106" s="181" t="s">
        <v>606</v>
      </c>
      <c r="C106" s="182">
        <v>0</v>
      </c>
      <c r="D106" s="182">
        <v>0</v>
      </c>
      <c r="E106" s="182">
        <v>0</v>
      </c>
      <c r="F106" s="182">
        <v>0</v>
      </c>
      <c r="G106" s="182">
        <v>0</v>
      </c>
      <c r="H106" s="182">
        <v>0</v>
      </c>
      <c r="I106" s="182">
        <v>0</v>
      </c>
      <c r="J106" s="182">
        <v>0</v>
      </c>
      <c r="K106" s="182">
        <v>0</v>
      </c>
      <c r="L106" s="182">
        <v>0</v>
      </c>
      <c r="M106" s="182">
        <v>0</v>
      </c>
    </row>
    <row r="107" spans="2:13">
      <c r="B107" s="181" t="s">
        <v>13</v>
      </c>
      <c r="C107" s="182">
        <v>0</v>
      </c>
      <c r="D107" s="182">
        <v>0</v>
      </c>
      <c r="E107" s="183">
        <v>0</v>
      </c>
      <c r="F107" s="183">
        <v>0</v>
      </c>
      <c r="G107" s="183">
        <v>0</v>
      </c>
      <c r="H107" s="183">
        <v>0</v>
      </c>
      <c r="I107" s="183">
        <v>0</v>
      </c>
      <c r="J107" s="183">
        <v>0</v>
      </c>
      <c r="K107" s="183">
        <v>0</v>
      </c>
      <c r="L107" s="183">
        <v>0</v>
      </c>
      <c r="M107" s="183">
        <v>0</v>
      </c>
    </row>
    <row r="108" spans="2:13">
      <c r="B108" s="181" t="s">
        <v>14</v>
      </c>
      <c r="C108" s="182">
        <v>0</v>
      </c>
      <c r="D108" s="182">
        <v>0</v>
      </c>
      <c r="E108" s="183">
        <v>0</v>
      </c>
      <c r="F108" s="183">
        <v>0</v>
      </c>
      <c r="G108" s="183">
        <v>0</v>
      </c>
      <c r="H108" s="183">
        <v>0</v>
      </c>
      <c r="I108" s="183">
        <v>0</v>
      </c>
      <c r="J108" s="183">
        <v>0</v>
      </c>
      <c r="K108" s="183">
        <v>0</v>
      </c>
      <c r="L108" s="183">
        <v>0</v>
      </c>
      <c r="M108" s="183">
        <v>0</v>
      </c>
    </row>
    <row r="109" spans="2:13">
      <c r="B109" s="181" t="s">
        <v>15</v>
      </c>
      <c r="C109" s="184">
        <v>0</v>
      </c>
      <c r="D109" s="184">
        <v>0</v>
      </c>
      <c r="E109" s="184">
        <v>0</v>
      </c>
      <c r="F109" s="184">
        <v>0</v>
      </c>
      <c r="G109" s="184">
        <v>0</v>
      </c>
      <c r="H109" s="184">
        <v>0</v>
      </c>
      <c r="I109" s="184">
        <v>0</v>
      </c>
      <c r="J109" s="184">
        <v>0</v>
      </c>
      <c r="K109" s="184">
        <v>0</v>
      </c>
      <c r="L109" s="184">
        <v>0</v>
      </c>
      <c r="M109" s="184">
        <v>0</v>
      </c>
    </row>
    <row r="110" spans="2:13">
      <c r="B110" s="181" t="s">
        <v>16</v>
      </c>
      <c r="C110" s="182">
        <v>0</v>
      </c>
      <c r="D110" s="182">
        <v>0</v>
      </c>
      <c r="E110" s="183">
        <v>0</v>
      </c>
      <c r="F110" s="183">
        <v>0</v>
      </c>
      <c r="G110" s="183">
        <v>0</v>
      </c>
      <c r="H110" s="183">
        <v>0</v>
      </c>
      <c r="I110" s="183">
        <v>0</v>
      </c>
      <c r="J110" s="183">
        <v>0</v>
      </c>
      <c r="K110" s="183">
        <v>0</v>
      </c>
      <c r="L110" s="183">
        <v>0</v>
      </c>
      <c r="M110" s="183">
        <v>0</v>
      </c>
    </row>
    <row r="111" spans="2:13">
      <c r="B111" s="181" t="s">
        <v>82</v>
      </c>
      <c r="C111" s="182">
        <v>0</v>
      </c>
      <c r="D111" s="182">
        <v>0</v>
      </c>
      <c r="E111" s="183">
        <v>0</v>
      </c>
      <c r="F111" s="183">
        <v>0</v>
      </c>
      <c r="G111" s="183">
        <v>0</v>
      </c>
      <c r="H111" s="183">
        <v>0</v>
      </c>
      <c r="I111" s="183">
        <v>0</v>
      </c>
      <c r="J111" s="183">
        <v>0</v>
      </c>
      <c r="K111" s="183">
        <v>0</v>
      </c>
      <c r="L111" s="183">
        <v>0</v>
      </c>
      <c r="M111" s="183">
        <v>0</v>
      </c>
    </row>
    <row r="112" spans="2:13">
      <c r="B112" s="181" t="s">
        <v>18</v>
      </c>
      <c r="C112" s="182">
        <v>0</v>
      </c>
      <c r="D112" s="182">
        <v>0</v>
      </c>
      <c r="E112" s="183">
        <v>0</v>
      </c>
      <c r="F112" s="183">
        <v>0</v>
      </c>
      <c r="G112" s="183">
        <v>0</v>
      </c>
      <c r="H112" s="183">
        <v>0</v>
      </c>
      <c r="I112" s="183">
        <v>0</v>
      </c>
      <c r="J112" s="183">
        <v>0</v>
      </c>
      <c r="K112" s="183">
        <v>0</v>
      </c>
      <c r="L112" s="183">
        <v>0</v>
      </c>
      <c r="M112" s="183">
        <v>0</v>
      </c>
    </row>
    <row r="113" spans="2:13">
      <c r="B113" s="181" t="s">
        <v>19</v>
      </c>
      <c r="C113" s="182">
        <v>0</v>
      </c>
      <c r="D113" s="182">
        <v>0</v>
      </c>
      <c r="E113" s="183">
        <v>0</v>
      </c>
      <c r="F113" s="183">
        <v>0</v>
      </c>
      <c r="G113" s="183">
        <v>0</v>
      </c>
      <c r="H113" s="183">
        <v>0</v>
      </c>
      <c r="I113" s="183">
        <v>0</v>
      </c>
      <c r="J113" s="183">
        <v>0</v>
      </c>
      <c r="K113" s="183">
        <v>0</v>
      </c>
      <c r="L113" s="183">
        <v>0</v>
      </c>
      <c r="M113" s="183">
        <v>0</v>
      </c>
    </row>
    <row r="114" spans="2:13" ht="13.5" thickBot="1">
      <c r="B114" s="33"/>
      <c r="C114" s="176"/>
      <c r="D114" s="176"/>
      <c r="E114" s="177"/>
      <c r="F114" s="177"/>
      <c r="G114" s="177"/>
      <c r="H114" s="177"/>
      <c r="I114" s="177"/>
      <c r="J114" s="177"/>
    </row>
    <row r="115" spans="2:13" ht="13.5" thickTop="1">
      <c r="B115" s="170" t="s">
        <v>20</v>
      </c>
      <c r="C115" s="178">
        <f t="shared" ref="C115:H115" si="3">SUM(C97:C113)</f>
        <v>0</v>
      </c>
      <c r="D115" s="178">
        <f t="shared" si="3"/>
        <v>0</v>
      </c>
      <c r="E115" s="178">
        <f t="shared" si="3"/>
        <v>0</v>
      </c>
      <c r="F115" s="178">
        <f t="shared" si="3"/>
        <v>0</v>
      </c>
      <c r="G115" s="178">
        <f t="shared" si="3"/>
        <v>0</v>
      </c>
      <c r="H115" s="178">
        <f t="shared" si="3"/>
        <v>0</v>
      </c>
      <c r="I115" s="178">
        <f>SUM(I97:I113)</f>
        <v>0</v>
      </c>
      <c r="J115" s="178">
        <f>SUM(J97:J113)</f>
        <v>0</v>
      </c>
      <c r="K115" s="178">
        <f>SUM(K97:K113)</f>
        <v>0</v>
      </c>
      <c r="L115" s="178">
        <f>SUM(L97:L113)</f>
        <v>0</v>
      </c>
      <c r="M115" s="378">
        <f>SUM(M97:M113)</f>
        <v>0</v>
      </c>
    </row>
    <row r="116" spans="2:13">
      <c r="B116" s="208" t="s">
        <v>204</v>
      </c>
    </row>
    <row r="117" spans="2:13">
      <c r="B117" s="227"/>
    </row>
    <row r="118" spans="2:13">
      <c r="B118" s="227"/>
    </row>
    <row r="119" spans="2:13">
      <c r="B119" s="227"/>
    </row>
    <row r="120" spans="2:13">
      <c r="B120" s="227"/>
    </row>
    <row r="121" spans="2:13" s="20" customFormat="1" ht="12">
      <c r="B121" s="228" t="s">
        <v>123</v>
      </c>
      <c r="C121" s="11"/>
      <c r="D121" s="26"/>
      <c r="E121" s="46"/>
      <c r="F121" s="117"/>
      <c r="G121" s="117"/>
      <c r="H121" s="117"/>
      <c r="I121" s="117"/>
      <c r="J121" s="117"/>
      <c r="K121" s="27"/>
    </row>
    <row r="122" spans="2:13" s="20" customFormat="1" ht="12">
      <c r="B122" s="211" t="s">
        <v>76</v>
      </c>
      <c r="C122" s="11"/>
      <c r="D122" s="26"/>
      <c r="E122" s="46"/>
      <c r="F122" s="117"/>
      <c r="G122" s="117"/>
      <c r="H122" s="117"/>
      <c r="I122" s="117"/>
      <c r="J122" s="117"/>
      <c r="K122" s="27"/>
    </row>
    <row r="123" spans="2:13" s="20" customFormat="1" ht="12">
      <c r="B123" s="173" t="s">
        <v>144</v>
      </c>
      <c r="C123" s="174"/>
      <c r="D123" s="223"/>
      <c r="E123" s="229"/>
      <c r="F123" s="117"/>
      <c r="G123" s="117"/>
      <c r="H123" s="117"/>
      <c r="I123" s="117"/>
      <c r="J123" s="117"/>
      <c r="K123" s="27"/>
    </row>
    <row r="124" spans="2:13" s="20" customFormat="1">
      <c r="B124" s="1" t="s">
        <v>792</v>
      </c>
      <c r="C124" s="11"/>
      <c r="D124" s="26"/>
      <c r="E124" s="46"/>
      <c r="F124" s="115"/>
      <c r="G124" s="115"/>
      <c r="H124" s="115" t="s">
        <v>180</v>
      </c>
      <c r="I124" s="115"/>
      <c r="J124" s="115"/>
      <c r="K124" s="27"/>
    </row>
    <row r="125" spans="2:13" s="20" customFormat="1">
      <c r="B125" s="47"/>
      <c r="C125" s="11"/>
      <c r="D125" s="11"/>
      <c r="E125" s="105"/>
      <c r="F125" s="31"/>
      <c r="G125" s="31"/>
      <c r="H125" s="31"/>
      <c r="I125" s="31"/>
      <c r="J125" s="31"/>
      <c r="K125" s="27"/>
    </row>
    <row r="126" spans="2:13" s="20" customFormat="1" ht="13.5" customHeight="1">
      <c r="B126" s="149" t="s">
        <v>143</v>
      </c>
      <c r="C126" s="150">
        <v>2011</v>
      </c>
      <c r="D126" s="150">
        <v>2012</v>
      </c>
      <c r="E126" s="151">
        <v>2013</v>
      </c>
      <c r="F126" s="151">
        <v>2014</v>
      </c>
      <c r="G126" s="151">
        <v>2015</v>
      </c>
      <c r="H126" s="151">
        <v>2016</v>
      </c>
      <c r="I126" s="151">
        <v>2017</v>
      </c>
      <c r="J126" s="151">
        <v>2018</v>
      </c>
      <c r="K126" s="151">
        <v>2019</v>
      </c>
      <c r="L126" s="151">
        <v>2020</v>
      </c>
      <c r="M126" s="377">
        <v>2021</v>
      </c>
    </row>
    <row r="127" spans="2:13" s="20" customFormat="1" ht="12">
      <c r="B127" s="179" t="s">
        <v>3</v>
      </c>
      <c r="C127" s="180">
        <v>31326.316962389174</v>
      </c>
      <c r="D127" s="180">
        <v>0</v>
      </c>
      <c r="E127" s="180">
        <v>53138.198985929535</v>
      </c>
      <c r="F127" s="180">
        <v>1202104.6067417595</v>
      </c>
      <c r="G127" s="180">
        <v>93271.808711729609</v>
      </c>
      <c r="H127" s="180">
        <v>123476.59647906433</v>
      </c>
      <c r="I127" s="180">
        <v>389513.30938793404</v>
      </c>
      <c r="J127" s="180">
        <v>0</v>
      </c>
      <c r="K127" s="180">
        <v>476183.14049495262</v>
      </c>
      <c r="L127" s="180">
        <v>26094.55776838267</v>
      </c>
      <c r="M127" s="180">
        <v>388773.67</v>
      </c>
    </row>
    <row r="128" spans="2:13" s="20" customFormat="1" ht="12">
      <c r="B128" s="181" t="s">
        <v>5</v>
      </c>
      <c r="C128" s="182">
        <v>57715.598581311977</v>
      </c>
      <c r="D128" s="182">
        <v>0</v>
      </c>
      <c r="E128" s="183">
        <v>91175.845802120166</v>
      </c>
      <c r="F128" s="183">
        <v>252495.58066605669</v>
      </c>
      <c r="G128" s="183">
        <v>470242.87001442834</v>
      </c>
      <c r="H128" s="183">
        <v>190577.39749346121</v>
      </c>
      <c r="I128" s="183">
        <v>82609.669147513123</v>
      </c>
      <c r="J128" s="183">
        <v>120542.97144893336</v>
      </c>
      <c r="K128" s="183">
        <v>718989.03202847217</v>
      </c>
      <c r="L128" s="183">
        <v>307386.78308045055</v>
      </c>
      <c r="M128" s="183">
        <v>580926.38</v>
      </c>
    </row>
    <row r="129" spans="2:13" s="20" customFormat="1" ht="12">
      <c r="B129" s="181" t="s">
        <v>6</v>
      </c>
      <c r="C129" s="182">
        <v>326154.31746516505</v>
      </c>
      <c r="D129" s="182">
        <v>218635.06682405103</v>
      </c>
      <c r="E129" s="183">
        <v>520523.25149797014</v>
      </c>
      <c r="F129" s="183">
        <v>636228.16405342694</v>
      </c>
      <c r="G129" s="183">
        <v>1377179.2068087193</v>
      </c>
      <c r="H129" s="183">
        <v>709709.6050273435</v>
      </c>
      <c r="I129" s="183">
        <v>1020915.1885127726</v>
      </c>
      <c r="J129" s="183">
        <v>872681.6448068528</v>
      </c>
      <c r="K129" s="183">
        <v>1044568.3565882184</v>
      </c>
      <c r="L129" s="183">
        <v>826867.32368925633</v>
      </c>
      <c r="M129" s="183">
        <v>460602.64999999997</v>
      </c>
    </row>
    <row r="130" spans="2:13" s="20" customFormat="1" ht="12">
      <c r="B130" s="181" t="s">
        <v>7</v>
      </c>
      <c r="C130" s="182">
        <v>22559.102982965989</v>
      </c>
      <c r="D130" s="182">
        <v>0</v>
      </c>
      <c r="E130" s="183">
        <v>179267.17123212779</v>
      </c>
      <c r="F130" s="183">
        <v>132192.35574144532</v>
      </c>
      <c r="G130" s="183">
        <v>1339178.7757042961</v>
      </c>
      <c r="H130" s="183">
        <v>258884.39002564293</v>
      </c>
      <c r="I130" s="183">
        <v>488043.01831554109</v>
      </c>
      <c r="J130" s="183">
        <v>540958.57259110967</v>
      </c>
      <c r="K130" s="183">
        <v>260278.96710767958</v>
      </c>
      <c r="L130" s="183">
        <v>130763.80680750393</v>
      </c>
      <c r="M130" s="183">
        <v>273000.01</v>
      </c>
    </row>
    <row r="131" spans="2:13" s="20" customFormat="1" ht="12">
      <c r="B131" s="181" t="s">
        <v>8</v>
      </c>
      <c r="C131" s="182">
        <v>128182.7706976717</v>
      </c>
      <c r="D131" s="182">
        <v>318613.43594822462</v>
      </c>
      <c r="E131" s="183">
        <v>832056.21071279142</v>
      </c>
      <c r="F131" s="183">
        <v>1464822.7286329006</v>
      </c>
      <c r="G131" s="183">
        <v>2247206.1698445268</v>
      </c>
      <c r="H131" s="183">
        <v>2084501.9631666949</v>
      </c>
      <c r="I131" s="183">
        <v>852607.11444034195</v>
      </c>
      <c r="J131" s="183">
        <v>661180.54104714701</v>
      </c>
      <c r="K131" s="183">
        <v>550778.51140288427</v>
      </c>
      <c r="L131" s="183">
        <v>396690.1568531057</v>
      </c>
      <c r="M131" s="183">
        <v>741750.17</v>
      </c>
    </row>
    <row r="132" spans="2:13" s="20" customFormat="1" ht="12">
      <c r="B132" s="181" t="s">
        <v>9</v>
      </c>
      <c r="C132" s="182">
        <v>903326.53284877609</v>
      </c>
      <c r="D132" s="182">
        <v>660014.232944794</v>
      </c>
      <c r="E132" s="183">
        <v>1147893.9580482363</v>
      </c>
      <c r="F132" s="183">
        <v>3568057.473872154</v>
      </c>
      <c r="G132" s="183">
        <v>8353104.7103362158</v>
      </c>
      <c r="H132" s="183">
        <v>3677689.2113800193</v>
      </c>
      <c r="I132" s="183">
        <v>3227283.3044968396</v>
      </c>
      <c r="J132" s="183">
        <v>2073726.0283394249</v>
      </c>
      <c r="K132" s="183">
        <v>1156341.0431894802</v>
      </c>
      <c r="L132" s="183">
        <v>800781.16302683763</v>
      </c>
      <c r="M132" s="183">
        <v>2405243.7000000002</v>
      </c>
    </row>
    <row r="133" spans="2:13" s="20" customFormat="1" ht="12">
      <c r="B133" s="181" t="s">
        <v>10</v>
      </c>
      <c r="C133" s="182">
        <v>11611384.535663079</v>
      </c>
      <c r="D133" s="182">
        <v>34776879.825909309</v>
      </c>
      <c r="E133" s="183">
        <v>37895077.542159565</v>
      </c>
      <c r="F133" s="183">
        <v>62953611.407965899</v>
      </c>
      <c r="G133" s="183">
        <v>85053527.900845662</v>
      </c>
      <c r="H133" s="183">
        <v>104679814.79391982</v>
      </c>
      <c r="I133" s="183">
        <v>79879905.081076771</v>
      </c>
      <c r="J133" s="183">
        <v>55845507.740062244</v>
      </c>
      <c r="K133" s="183">
        <v>25492075.376515396</v>
      </c>
      <c r="L133" s="183">
        <v>29266630.125458859</v>
      </c>
      <c r="M133" s="183">
        <v>20381875.489999991</v>
      </c>
    </row>
    <row r="134" spans="2:13" s="20" customFormat="1" ht="12">
      <c r="B134" s="181" t="s">
        <v>11</v>
      </c>
      <c r="C134" s="182">
        <v>494144.97866400145</v>
      </c>
      <c r="D134" s="182">
        <v>586653.94496502925</v>
      </c>
      <c r="E134" s="183">
        <v>819688.14997645549</v>
      </c>
      <c r="F134" s="183">
        <v>1730699.8493226548</v>
      </c>
      <c r="G134" s="183">
        <v>2332124.4867096194</v>
      </c>
      <c r="H134" s="183">
        <v>2023030.7522387747</v>
      </c>
      <c r="I134" s="183">
        <v>858333.00800282229</v>
      </c>
      <c r="J134" s="183">
        <v>486400.02871772542</v>
      </c>
      <c r="K134" s="183">
        <v>1368022.517963554</v>
      </c>
      <c r="L134" s="183">
        <v>893019.91753484483</v>
      </c>
      <c r="M134" s="183">
        <v>1291500.3799999999</v>
      </c>
    </row>
    <row r="135" spans="2:13" s="20" customFormat="1" ht="12">
      <c r="B135" s="181" t="s">
        <v>12</v>
      </c>
      <c r="C135" s="182">
        <v>87198.236335884649</v>
      </c>
      <c r="D135" s="182">
        <v>0</v>
      </c>
      <c r="E135" s="183">
        <v>212763.20174172302</v>
      </c>
      <c r="F135" s="183">
        <v>517386.99872316088</v>
      </c>
      <c r="G135" s="183">
        <v>351919.71603650646</v>
      </c>
      <c r="H135" s="183">
        <v>422458.43975285336</v>
      </c>
      <c r="I135" s="183">
        <v>451033.76355463947</v>
      </c>
      <c r="J135" s="183">
        <v>594990.68237561116</v>
      </c>
      <c r="K135" s="183">
        <v>955953.04153201834</v>
      </c>
      <c r="L135" s="183">
        <v>702789.27811635332</v>
      </c>
      <c r="M135" s="183">
        <v>1050638.94</v>
      </c>
    </row>
    <row r="136" spans="2:13" s="20" customFormat="1" ht="12">
      <c r="B136" s="181" t="s">
        <v>606</v>
      </c>
      <c r="C136" s="182">
        <v>0</v>
      </c>
      <c r="D136" s="182">
        <v>0</v>
      </c>
      <c r="E136" s="182">
        <v>0</v>
      </c>
      <c r="F136" s="182">
        <v>0</v>
      </c>
      <c r="G136" s="182">
        <v>0</v>
      </c>
      <c r="H136" s="182">
        <v>0</v>
      </c>
      <c r="I136" s="182">
        <v>0</v>
      </c>
      <c r="J136" s="182">
        <v>0</v>
      </c>
      <c r="K136" s="183">
        <v>157891.47702528647</v>
      </c>
      <c r="L136" s="183">
        <v>253200.12163353522</v>
      </c>
      <c r="M136" s="183">
        <v>0</v>
      </c>
    </row>
    <row r="137" spans="2:13" s="20" customFormat="1" ht="12">
      <c r="B137" s="181" t="s">
        <v>13</v>
      </c>
      <c r="C137" s="182">
        <v>604408.68058218202</v>
      </c>
      <c r="D137" s="182">
        <v>428160.0418548173</v>
      </c>
      <c r="E137" s="183">
        <v>790618.74113252026</v>
      </c>
      <c r="F137" s="183">
        <v>885294.23850494961</v>
      </c>
      <c r="G137" s="183">
        <v>2725550.971160288</v>
      </c>
      <c r="H137" s="183">
        <v>1339458.7641836249</v>
      </c>
      <c r="I137" s="183">
        <v>1089925.6315647101</v>
      </c>
      <c r="J137" s="183">
        <v>843561.63230291789</v>
      </c>
      <c r="K137" s="183">
        <v>1227906.8053799956</v>
      </c>
      <c r="L137" s="183">
        <v>800761.23752520198</v>
      </c>
      <c r="M137" s="183">
        <v>909226.85999999987</v>
      </c>
    </row>
    <row r="138" spans="2:13" s="20" customFormat="1" ht="12">
      <c r="B138" s="181" t="s">
        <v>14</v>
      </c>
      <c r="C138" s="182">
        <v>238388.0461620834</v>
      </c>
      <c r="D138" s="182">
        <v>194057.94310787306</v>
      </c>
      <c r="E138" s="183">
        <v>441315.93731107778</v>
      </c>
      <c r="F138" s="183">
        <v>1481943.8687381637</v>
      </c>
      <c r="G138" s="183">
        <v>5593667.5677124737</v>
      </c>
      <c r="H138" s="183">
        <v>4667486.8284112271</v>
      </c>
      <c r="I138" s="183">
        <v>3066004.5778564694</v>
      </c>
      <c r="J138" s="183">
        <v>1902721.5181224816</v>
      </c>
      <c r="K138" s="183">
        <v>1094882.0256806703</v>
      </c>
      <c r="L138" s="183">
        <v>334721.3315731241</v>
      </c>
      <c r="M138" s="183">
        <v>1134008.8799999999</v>
      </c>
    </row>
    <row r="139" spans="2:13" s="20" customFormat="1" ht="12">
      <c r="B139" s="181" t="s">
        <v>15</v>
      </c>
      <c r="C139" s="184">
        <v>60604.462128770931</v>
      </c>
      <c r="D139" s="184">
        <v>0</v>
      </c>
      <c r="E139" s="184">
        <v>339225.67433441884</v>
      </c>
      <c r="F139" s="184">
        <v>182262.61865429362</v>
      </c>
      <c r="G139" s="184">
        <v>1480432.0758157119</v>
      </c>
      <c r="H139" s="184">
        <v>2354352.4313252424</v>
      </c>
      <c r="I139" s="184">
        <v>1000484.6222874539</v>
      </c>
      <c r="J139" s="184">
        <v>631826.66812242719</v>
      </c>
      <c r="K139" s="184">
        <v>767591.71346913662</v>
      </c>
      <c r="L139" s="184">
        <v>45553.920238246239</v>
      </c>
      <c r="M139" s="184">
        <v>506242.16000000003</v>
      </c>
    </row>
    <row r="140" spans="2:13" s="20" customFormat="1" ht="12">
      <c r="B140" s="181" t="s">
        <v>16</v>
      </c>
      <c r="C140" s="182">
        <v>869659.91182153544</v>
      </c>
      <c r="D140" s="182">
        <v>608252.41263035568</v>
      </c>
      <c r="E140" s="183">
        <v>637270.26356309722</v>
      </c>
      <c r="F140" s="183">
        <v>1771892.1907998028</v>
      </c>
      <c r="G140" s="183">
        <v>4475141.0717266798</v>
      </c>
      <c r="H140" s="183">
        <v>3842938.104158421</v>
      </c>
      <c r="I140" s="183">
        <v>1849010.6364610612</v>
      </c>
      <c r="J140" s="183">
        <v>997963.34157190809</v>
      </c>
      <c r="K140" s="183">
        <v>1085662.6013481526</v>
      </c>
      <c r="L140" s="183">
        <v>1001883.568726097</v>
      </c>
      <c r="M140" s="183">
        <v>916156.96000000008</v>
      </c>
    </row>
    <row r="141" spans="2:13" s="20" customFormat="1" ht="12">
      <c r="B141" s="181" t="s">
        <v>82</v>
      </c>
      <c r="C141" s="182">
        <v>0</v>
      </c>
      <c r="D141" s="182">
        <v>0</v>
      </c>
      <c r="E141" s="183">
        <v>17591.069778776404</v>
      </c>
      <c r="F141" s="183">
        <v>23177.867125159581</v>
      </c>
      <c r="G141" s="183">
        <v>330660.86987550603</v>
      </c>
      <c r="H141" s="183">
        <v>238718.60555226271</v>
      </c>
      <c r="I141" s="183">
        <v>462328.59603497182</v>
      </c>
      <c r="J141" s="183">
        <v>196766.75885419699</v>
      </c>
      <c r="K141" s="183">
        <v>80994.93271750299</v>
      </c>
      <c r="L141" s="183">
        <v>0</v>
      </c>
      <c r="M141" s="183">
        <v>104500</v>
      </c>
    </row>
    <row r="142" spans="2:13" s="20" customFormat="1" ht="12">
      <c r="B142" s="181" t="s">
        <v>18</v>
      </c>
      <c r="C142" s="182">
        <v>0</v>
      </c>
      <c r="D142" s="182">
        <v>0</v>
      </c>
      <c r="E142" s="183">
        <v>0</v>
      </c>
      <c r="F142" s="183">
        <v>0</v>
      </c>
      <c r="G142" s="183">
        <v>185475.04506062789</v>
      </c>
      <c r="H142" s="183">
        <v>84050.393765968009</v>
      </c>
      <c r="I142" s="183">
        <v>0</v>
      </c>
      <c r="J142" s="183">
        <v>148650.06430385538</v>
      </c>
      <c r="K142" s="183">
        <v>226014.70193419085</v>
      </c>
      <c r="L142" s="183">
        <v>75923.141827751038</v>
      </c>
      <c r="M142" s="183">
        <v>709227.17</v>
      </c>
    </row>
    <row r="143" spans="2:13" s="20" customFormat="1" ht="12">
      <c r="B143" s="181" t="s">
        <v>19</v>
      </c>
      <c r="C143" s="182">
        <v>4953190.2579334518</v>
      </c>
      <c r="D143" s="182">
        <v>0</v>
      </c>
      <c r="E143" s="183">
        <v>77305.503412680817</v>
      </c>
      <c r="F143" s="183">
        <v>70448.048396129787</v>
      </c>
      <c r="G143" s="183">
        <v>764956.63065486099</v>
      </c>
      <c r="H143" s="183">
        <v>447553.08033231803</v>
      </c>
      <c r="I143" s="183">
        <v>85640.655176055312</v>
      </c>
      <c r="J143" s="183">
        <v>116411.58160795674</v>
      </c>
      <c r="K143" s="183">
        <v>877580.46985291573</v>
      </c>
      <c r="L143" s="183">
        <v>1325313.6236285109</v>
      </c>
      <c r="M143" s="183">
        <v>2</v>
      </c>
    </row>
    <row r="144" spans="2:13" s="20" customFormat="1" thickBot="1">
      <c r="B144" s="33"/>
      <c r="C144" s="176"/>
      <c r="D144" s="176"/>
      <c r="E144" s="177"/>
      <c r="F144" s="177"/>
      <c r="G144" s="177"/>
      <c r="H144" s="177"/>
      <c r="I144" s="177"/>
      <c r="J144" s="177"/>
      <c r="K144" s="27"/>
      <c r="L144" s="27"/>
      <c r="M144" s="27"/>
    </row>
    <row r="145" spans="2:13" s="20" customFormat="1" thickTop="1">
      <c r="B145" s="170" t="s">
        <v>20</v>
      </c>
      <c r="C145" s="178">
        <f>SUM(C127:C143)</f>
        <v>20388243.748829272</v>
      </c>
      <c r="D145" s="178">
        <f t="shared" ref="D145:K145" si="4">SUM(D127:D143)</f>
        <v>37791266.904184453</v>
      </c>
      <c r="E145" s="178">
        <f t="shared" si="4"/>
        <v>44054910.719689488</v>
      </c>
      <c r="F145" s="178">
        <f t="shared" si="4"/>
        <v>76872617.997937948</v>
      </c>
      <c r="G145" s="178">
        <f t="shared" si="4"/>
        <v>117173639.87701786</v>
      </c>
      <c r="H145" s="178">
        <f t="shared" si="4"/>
        <v>127144701.35721272</v>
      </c>
      <c r="I145" s="178">
        <f t="shared" si="4"/>
        <v>94803638.176315889</v>
      </c>
      <c r="J145" s="178">
        <f t="shared" si="4"/>
        <v>66033889.774274781</v>
      </c>
      <c r="K145" s="178">
        <f t="shared" si="4"/>
        <v>37541714.714230508</v>
      </c>
      <c r="L145" s="178">
        <f t="shared" ref="L145" si="5">SUM(L127:L143)</f>
        <v>37188380.057488069</v>
      </c>
      <c r="M145" s="378">
        <f t="shared" ref="M145" si="6">SUM(M127:M143)</f>
        <v>31853675.419999994</v>
      </c>
    </row>
    <row r="146" spans="2:13">
      <c r="B146" s="208" t="s">
        <v>204</v>
      </c>
    </row>
    <row r="147" spans="2:13">
      <c r="B147" s="227"/>
    </row>
    <row r="148" spans="2:13">
      <c r="B148" s="227"/>
    </row>
    <row r="149" spans="2:13">
      <c r="B149" s="227"/>
    </row>
    <row r="150" spans="2:13">
      <c r="B150" s="227"/>
    </row>
    <row r="151" spans="2:13" s="20" customFormat="1" ht="12">
      <c r="B151" s="228" t="s">
        <v>125</v>
      </c>
      <c r="C151" s="11"/>
      <c r="D151" s="26"/>
      <c r="E151" s="46"/>
      <c r="F151" s="117"/>
      <c r="G151" s="117"/>
      <c r="H151" s="117"/>
      <c r="I151" s="117"/>
      <c r="J151" s="117"/>
      <c r="K151" s="27"/>
    </row>
    <row r="152" spans="2:13" s="20" customFormat="1" ht="12">
      <c r="B152" s="211" t="s">
        <v>76</v>
      </c>
      <c r="C152" s="11"/>
      <c r="D152" s="26"/>
      <c r="E152" s="46"/>
      <c r="F152" s="117"/>
      <c r="G152" s="117"/>
      <c r="H152" s="117"/>
      <c r="I152" s="117"/>
      <c r="J152" s="117"/>
      <c r="K152" s="27"/>
    </row>
    <row r="153" spans="2:13" s="20" customFormat="1" ht="12">
      <c r="B153" s="173" t="s">
        <v>591</v>
      </c>
      <c r="C153" s="174"/>
      <c r="D153" s="223"/>
      <c r="E153" s="46"/>
      <c r="F153" s="117"/>
      <c r="G153" s="117"/>
      <c r="H153" s="117"/>
      <c r="I153" s="117"/>
      <c r="J153" s="117"/>
      <c r="K153" s="27"/>
    </row>
    <row r="154" spans="2:13" s="20" customFormat="1">
      <c r="B154" s="1" t="s">
        <v>792</v>
      </c>
      <c r="C154" s="11"/>
      <c r="D154" s="26"/>
      <c r="E154" s="46"/>
      <c r="F154" s="115"/>
      <c r="G154" s="115"/>
      <c r="H154" s="115" t="s">
        <v>180</v>
      </c>
      <c r="I154" s="115"/>
      <c r="J154" s="115"/>
      <c r="K154" s="27"/>
    </row>
    <row r="155" spans="2:13" s="20" customFormat="1">
      <c r="B155" s="47"/>
      <c r="C155" s="11"/>
      <c r="D155" s="11"/>
      <c r="E155" s="105"/>
      <c r="F155" s="31"/>
      <c r="G155" s="31"/>
      <c r="H155" s="31"/>
      <c r="I155" s="31"/>
      <c r="J155" s="31"/>
      <c r="K155" s="27"/>
    </row>
    <row r="156" spans="2:13" s="20" customFormat="1" ht="12">
      <c r="B156" s="149" t="s">
        <v>143</v>
      </c>
      <c r="C156" s="150">
        <v>2011</v>
      </c>
      <c r="D156" s="150">
        <v>2012</v>
      </c>
      <c r="E156" s="151">
        <v>2013</v>
      </c>
      <c r="F156" s="151">
        <v>2014</v>
      </c>
      <c r="G156" s="151" t="s">
        <v>604</v>
      </c>
      <c r="H156" s="151" t="s">
        <v>605</v>
      </c>
      <c r="I156" s="151">
        <v>2017</v>
      </c>
      <c r="J156" s="151">
        <v>2018</v>
      </c>
      <c r="K156" s="151">
        <v>2019</v>
      </c>
      <c r="L156" s="151">
        <v>2020</v>
      </c>
      <c r="M156" s="377">
        <v>2021</v>
      </c>
    </row>
    <row r="157" spans="2:13" s="20" customFormat="1" ht="12">
      <c r="B157" s="179" t="s">
        <v>3</v>
      </c>
      <c r="C157" s="180">
        <v>0</v>
      </c>
      <c r="D157" s="180">
        <v>0</v>
      </c>
      <c r="E157" s="180">
        <v>0</v>
      </c>
      <c r="F157" s="180">
        <v>0</v>
      </c>
      <c r="G157" s="180">
        <v>64103.007949677325</v>
      </c>
      <c r="H157" s="180">
        <v>127078.22683660169</v>
      </c>
      <c r="I157" s="180">
        <v>0</v>
      </c>
      <c r="J157" s="180">
        <v>0</v>
      </c>
      <c r="K157" s="180">
        <v>0</v>
      </c>
      <c r="L157" s="180">
        <v>188237.14238415708</v>
      </c>
      <c r="M157" s="180">
        <v>0</v>
      </c>
    </row>
    <row r="158" spans="2:13" s="20" customFormat="1" ht="12">
      <c r="B158" s="181" t="s">
        <v>5</v>
      </c>
      <c r="C158" s="182">
        <v>0</v>
      </c>
      <c r="D158" s="182">
        <v>0</v>
      </c>
      <c r="E158" s="183">
        <v>0</v>
      </c>
      <c r="F158" s="183">
        <v>0</v>
      </c>
      <c r="G158" s="183">
        <v>0</v>
      </c>
      <c r="H158" s="183">
        <v>0</v>
      </c>
      <c r="I158" s="183">
        <v>0</v>
      </c>
      <c r="J158" s="183">
        <v>0</v>
      </c>
      <c r="K158" s="183">
        <v>0</v>
      </c>
      <c r="L158" s="183">
        <v>0</v>
      </c>
      <c r="M158" s="183">
        <v>0</v>
      </c>
    </row>
    <row r="159" spans="2:13" s="20" customFormat="1" ht="12">
      <c r="B159" s="181" t="s">
        <v>6</v>
      </c>
      <c r="C159" s="182">
        <v>0</v>
      </c>
      <c r="D159" s="182">
        <v>0</v>
      </c>
      <c r="E159" s="183">
        <v>0</v>
      </c>
      <c r="F159" s="183">
        <v>0</v>
      </c>
      <c r="G159" s="183">
        <v>5593.7176391284502</v>
      </c>
      <c r="H159" s="183">
        <v>0</v>
      </c>
      <c r="I159" s="183">
        <v>0</v>
      </c>
      <c r="J159" s="183">
        <v>329022.62035215553</v>
      </c>
      <c r="K159" s="183">
        <v>978088.93565676967</v>
      </c>
      <c r="L159" s="183">
        <v>217564.6531949109</v>
      </c>
      <c r="M159" s="183">
        <v>0</v>
      </c>
    </row>
    <row r="160" spans="2:13" s="20" customFormat="1" ht="12">
      <c r="B160" s="181" t="s">
        <v>7</v>
      </c>
      <c r="C160" s="182">
        <v>0</v>
      </c>
      <c r="D160" s="182">
        <v>0</v>
      </c>
      <c r="E160" s="183">
        <v>0</v>
      </c>
      <c r="F160" s="183">
        <v>0</v>
      </c>
      <c r="G160" s="183">
        <v>10728.684364317196</v>
      </c>
      <c r="H160" s="183">
        <v>0</v>
      </c>
      <c r="I160" s="183">
        <v>0</v>
      </c>
      <c r="J160" s="183">
        <v>0</v>
      </c>
      <c r="K160" s="183">
        <v>0</v>
      </c>
      <c r="L160" s="183">
        <v>120723.15878607723</v>
      </c>
      <c r="M160" s="183">
        <v>0</v>
      </c>
    </row>
    <row r="161" spans="2:13" s="20" customFormat="1" ht="12">
      <c r="B161" s="181" t="s">
        <v>8</v>
      </c>
      <c r="C161" s="182">
        <v>0</v>
      </c>
      <c r="D161" s="182">
        <v>0</v>
      </c>
      <c r="E161" s="183">
        <v>0</v>
      </c>
      <c r="F161" s="183">
        <v>0</v>
      </c>
      <c r="G161" s="183">
        <v>0</v>
      </c>
      <c r="H161" s="183">
        <v>0</v>
      </c>
      <c r="I161" s="183">
        <v>0</v>
      </c>
      <c r="J161" s="183">
        <v>112077.80305798985</v>
      </c>
      <c r="K161" s="183">
        <v>69362.981721959353</v>
      </c>
      <c r="L161" s="183">
        <v>28099.232867049945</v>
      </c>
      <c r="M161" s="183">
        <v>0</v>
      </c>
    </row>
    <row r="162" spans="2:13" s="20" customFormat="1" ht="12">
      <c r="B162" s="181" t="s">
        <v>9</v>
      </c>
      <c r="C162" s="182">
        <v>0</v>
      </c>
      <c r="D162" s="182">
        <v>0</v>
      </c>
      <c r="E162" s="183">
        <v>0</v>
      </c>
      <c r="F162" s="183">
        <v>0</v>
      </c>
      <c r="G162" s="183">
        <v>0</v>
      </c>
      <c r="H162" s="183">
        <v>0</v>
      </c>
      <c r="I162" s="183">
        <v>0</v>
      </c>
      <c r="J162" s="183">
        <v>0</v>
      </c>
      <c r="K162" s="183">
        <v>0</v>
      </c>
      <c r="L162" s="183">
        <v>102946.33686791618</v>
      </c>
      <c r="M162" s="183">
        <v>0</v>
      </c>
    </row>
    <row r="163" spans="2:13" s="20" customFormat="1" ht="12">
      <c r="B163" s="181" t="s">
        <v>10</v>
      </c>
      <c r="C163" s="182">
        <v>0</v>
      </c>
      <c r="D163" s="182">
        <v>0</v>
      </c>
      <c r="E163" s="183">
        <v>0</v>
      </c>
      <c r="F163" s="183">
        <v>0</v>
      </c>
      <c r="G163" s="183">
        <v>0</v>
      </c>
      <c r="H163" s="183">
        <v>0</v>
      </c>
      <c r="I163" s="183">
        <v>0</v>
      </c>
      <c r="J163" s="183">
        <v>154421.27603932167</v>
      </c>
      <c r="K163" s="183">
        <v>332297.97349350562</v>
      </c>
      <c r="L163" s="183">
        <v>24940.09561395628</v>
      </c>
      <c r="M163" s="183">
        <v>0</v>
      </c>
    </row>
    <row r="164" spans="2:13" s="20" customFormat="1" ht="12">
      <c r="B164" s="181" t="s">
        <v>11</v>
      </c>
      <c r="C164" s="182">
        <v>0</v>
      </c>
      <c r="D164" s="182">
        <v>0</v>
      </c>
      <c r="E164" s="183">
        <v>0</v>
      </c>
      <c r="F164" s="183">
        <v>0</v>
      </c>
      <c r="G164" s="183">
        <v>0</v>
      </c>
      <c r="H164" s="183">
        <v>0</v>
      </c>
      <c r="I164" s="183">
        <v>0</v>
      </c>
      <c r="J164" s="183">
        <v>0</v>
      </c>
      <c r="K164" s="183">
        <v>0</v>
      </c>
      <c r="L164" s="183">
        <v>51988.26830243491</v>
      </c>
      <c r="M164" s="183">
        <v>0</v>
      </c>
    </row>
    <row r="165" spans="2:13" s="20" customFormat="1" ht="12">
      <c r="B165" s="181" t="s">
        <v>12</v>
      </c>
      <c r="C165" s="182">
        <v>0</v>
      </c>
      <c r="D165" s="182">
        <v>0</v>
      </c>
      <c r="E165" s="183">
        <v>0</v>
      </c>
      <c r="F165" s="183">
        <v>0</v>
      </c>
      <c r="G165" s="183">
        <v>0</v>
      </c>
      <c r="H165" s="183">
        <v>2838.5126382175622</v>
      </c>
      <c r="I165" s="183">
        <v>780824.30828332319</v>
      </c>
      <c r="J165" s="183">
        <v>604934.6401875075</v>
      </c>
      <c r="K165" s="183">
        <v>0</v>
      </c>
      <c r="L165" s="183">
        <v>358.90849138565682</v>
      </c>
      <c r="M165" s="183">
        <v>0</v>
      </c>
    </row>
    <row r="166" spans="2:13" s="20" customFormat="1" ht="12">
      <c r="B166" s="181" t="s">
        <v>606</v>
      </c>
      <c r="C166" s="182">
        <v>0</v>
      </c>
      <c r="D166" s="182">
        <v>0</v>
      </c>
      <c r="E166" s="182">
        <v>0</v>
      </c>
      <c r="F166" s="182">
        <v>0</v>
      </c>
      <c r="G166" s="182">
        <v>0</v>
      </c>
      <c r="H166" s="182">
        <v>0</v>
      </c>
      <c r="I166" s="182">
        <v>0</v>
      </c>
      <c r="J166" s="182">
        <v>0</v>
      </c>
      <c r="K166" s="183">
        <v>27750.940953217541</v>
      </c>
      <c r="L166" s="183">
        <v>7269.6312533800492</v>
      </c>
      <c r="M166" s="183">
        <v>0</v>
      </c>
    </row>
    <row r="167" spans="2:13" s="20" customFormat="1" ht="12">
      <c r="B167" s="181" t="s">
        <v>13</v>
      </c>
      <c r="C167" s="182">
        <v>0</v>
      </c>
      <c r="D167" s="182">
        <v>0</v>
      </c>
      <c r="E167" s="183">
        <v>0</v>
      </c>
      <c r="F167" s="183">
        <v>0</v>
      </c>
      <c r="G167" s="183">
        <v>11658.976088966201</v>
      </c>
      <c r="H167" s="183">
        <v>0</v>
      </c>
      <c r="I167" s="183">
        <v>685536.82638289791</v>
      </c>
      <c r="J167" s="183">
        <v>210410.98251163203</v>
      </c>
      <c r="K167" s="183">
        <v>0</v>
      </c>
      <c r="L167" s="183">
        <v>0</v>
      </c>
      <c r="M167" s="183">
        <v>0</v>
      </c>
    </row>
    <row r="168" spans="2:13" s="20" customFormat="1" ht="12">
      <c r="B168" s="181" t="s">
        <v>14</v>
      </c>
      <c r="C168" s="182">
        <v>0</v>
      </c>
      <c r="D168" s="182">
        <v>0</v>
      </c>
      <c r="E168" s="183">
        <v>0</v>
      </c>
      <c r="F168" s="183">
        <v>0</v>
      </c>
      <c r="G168" s="183">
        <v>15941.275256864492</v>
      </c>
      <c r="H168" s="183">
        <v>880787.2869029392</v>
      </c>
      <c r="I168" s="183">
        <v>21409.673415564263</v>
      </c>
      <c r="J168" s="183">
        <v>10829.628772160751</v>
      </c>
      <c r="K168" s="183">
        <v>2435.8697311198043</v>
      </c>
      <c r="L168" s="183">
        <v>2184.2844446123422</v>
      </c>
      <c r="M168" s="183">
        <v>3337</v>
      </c>
    </row>
    <row r="169" spans="2:13" s="20" customFormat="1" ht="12">
      <c r="B169" s="181" t="s">
        <v>15</v>
      </c>
      <c r="C169" s="184">
        <v>0</v>
      </c>
      <c r="D169" s="184">
        <v>0</v>
      </c>
      <c r="E169" s="184">
        <v>0</v>
      </c>
      <c r="F169" s="184">
        <v>0</v>
      </c>
      <c r="G169" s="184">
        <v>0</v>
      </c>
      <c r="H169" s="184">
        <v>0</v>
      </c>
      <c r="I169" s="184">
        <v>0</v>
      </c>
      <c r="J169" s="184">
        <v>0</v>
      </c>
      <c r="K169" s="184">
        <v>0</v>
      </c>
      <c r="L169" s="184">
        <v>121582.98686133981</v>
      </c>
      <c r="M169" s="184">
        <v>0</v>
      </c>
    </row>
    <row r="170" spans="2:13" s="20" customFormat="1" ht="12">
      <c r="B170" s="181" t="s">
        <v>16</v>
      </c>
      <c r="C170" s="182">
        <v>0</v>
      </c>
      <c r="D170" s="182">
        <v>0</v>
      </c>
      <c r="E170" s="183">
        <v>0</v>
      </c>
      <c r="F170" s="183">
        <v>0</v>
      </c>
      <c r="G170" s="183">
        <v>24250.670265049699</v>
      </c>
      <c r="H170" s="183">
        <v>0</v>
      </c>
      <c r="I170" s="183">
        <v>0</v>
      </c>
      <c r="J170" s="183">
        <v>0</v>
      </c>
      <c r="K170" s="183">
        <v>0</v>
      </c>
      <c r="L170" s="183">
        <v>199514.16284706714</v>
      </c>
      <c r="M170" s="183">
        <v>832502.81</v>
      </c>
    </row>
    <row r="171" spans="2:13" s="20" customFormat="1" ht="12">
      <c r="B171" s="181" t="s">
        <v>82</v>
      </c>
      <c r="C171" s="182">
        <v>0</v>
      </c>
      <c r="D171" s="182">
        <v>0</v>
      </c>
      <c r="E171" s="183">
        <v>0</v>
      </c>
      <c r="F171" s="183">
        <v>0</v>
      </c>
      <c r="G171" s="183">
        <v>0</v>
      </c>
      <c r="H171" s="183">
        <v>0</v>
      </c>
      <c r="I171" s="183">
        <v>0</v>
      </c>
      <c r="J171" s="183">
        <v>0</v>
      </c>
      <c r="K171" s="183">
        <v>8666.1083771565136</v>
      </c>
      <c r="L171" s="183">
        <v>194248.86069948398</v>
      </c>
      <c r="M171" s="183">
        <v>0</v>
      </c>
    </row>
    <row r="172" spans="2:13" s="20" customFormat="1" ht="12">
      <c r="B172" s="181" t="s">
        <v>18</v>
      </c>
      <c r="C172" s="182">
        <v>0</v>
      </c>
      <c r="D172" s="182">
        <v>0</v>
      </c>
      <c r="E172" s="183">
        <v>0</v>
      </c>
      <c r="F172" s="183">
        <v>0</v>
      </c>
      <c r="G172" s="183">
        <v>17491.055017024628</v>
      </c>
      <c r="H172" s="183">
        <v>0</v>
      </c>
      <c r="I172" s="183">
        <v>989289.32762606558</v>
      </c>
      <c r="J172" s="183">
        <v>438086.74445734196</v>
      </c>
      <c r="K172" s="183">
        <v>0</v>
      </c>
      <c r="L172" s="183">
        <v>1688.0764376286115</v>
      </c>
      <c r="M172" s="183">
        <v>0</v>
      </c>
    </row>
    <row r="173" spans="2:13" s="20" customFormat="1" ht="12">
      <c r="B173" s="181" t="s">
        <v>19</v>
      </c>
      <c r="C173" s="182">
        <v>0</v>
      </c>
      <c r="D173" s="182">
        <v>0</v>
      </c>
      <c r="E173" s="183">
        <v>0</v>
      </c>
      <c r="F173" s="183">
        <v>0</v>
      </c>
      <c r="G173" s="183">
        <v>298989.10458137305</v>
      </c>
      <c r="H173" s="183">
        <v>0</v>
      </c>
      <c r="I173" s="183">
        <v>473958.25233673764</v>
      </c>
      <c r="J173" s="183">
        <v>0</v>
      </c>
      <c r="K173" s="183">
        <v>13093.750717116403</v>
      </c>
      <c r="L173" s="183">
        <v>0</v>
      </c>
      <c r="M173" s="183">
        <v>0</v>
      </c>
    </row>
    <row r="174" spans="2:13" s="20" customFormat="1" thickBot="1">
      <c r="B174" s="33"/>
      <c r="C174" s="176"/>
      <c r="D174" s="176"/>
      <c r="E174" s="177"/>
      <c r="F174" s="177"/>
      <c r="G174" s="177"/>
      <c r="H174" s="177"/>
      <c r="I174" s="177"/>
      <c r="J174" s="177"/>
      <c r="K174" s="27"/>
      <c r="L174" s="27"/>
      <c r="M174" s="27"/>
    </row>
    <row r="175" spans="2:13" s="20" customFormat="1" ht="12.75" customHeight="1" thickTop="1">
      <c r="B175" s="170" t="s">
        <v>20</v>
      </c>
      <c r="C175" s="178">
        <f t="shared" ref="C175:H175" si="7">SUM(C157:C173)</f>
        <v>0</v>
      </c>
      <c r="D175" s="178">
        <f t="shared" si="7"/>
        <v>0</v>
      </c>
      <c r="E175" s="178">
        <f t="shared" si="7"/>
        <v>0</v>
      </c>
      <c r="F175" s="178">
        <f t="shared" si="7"/>
        <v>0</v>
      </c>
      <c r="G175" s="178">
        <f t="shared" si="7"/>
        <v>448756.49116240104</v>
      </c>
      <c r="H175" s="178">
        <f t="shared" si="7"/>
        <v>1010704.0263777585</v>
      </c>
      <c r="I175" s="178">
        <f>SUM(I157:I173)</f>
        <v>2951018.3880445887</v>
      </c>
      <c r="J175" s="178">
        <f>SUM(J157:J173)</f>
        <v>1859783.6953781093</v>
      </c>
      <c r="K175" s="178">
        <f>SUM(K157:K173)</f>
        <v>1431696.5606508446</v>
      </c>
      <c r="L175" s="178">
        <f>SUM(L157:L173)</f>
        <v>1261345.7990514</v>
      </c>
      <c r="M175" s="378">
        <f>SUM(M157:M173)</f>
        <v>835839.81</v>
      </c>
    </row>
    <row r="176" spans="2:13">
      <c r="B176" s="208" t="s">
        <v>204</v>
      </c>
    </row>
    <row r="177" spans="2:13">
      <c r="B177" s="208" t="s">
        <v>467</v>
      </c>
    </row>
    <row r="178" spans="2:13">
      <c r="B178" s="227"/>
    </row>
    <row r="179" spans="2:13">
      <c r="B179" s="227"/>
    </row>
    <row r="180" spans="2:13">
      <c r="B180" s="227"/>
    </row>
    <row r="181" spans="2:13" s="20" customFormat="1" ht="12">
      <c r="B181" s="228" t="s">
        <v>126</v>
      </c>
      <c r="C181" s="11"/>
      <c r="D181" s="26"/>
      <c r="E181" s="46"/>
      <c r="F181" s="117"/>
      <c r="G181" s="117"/>
      <c r="H181" s="117"/>
      <c r="I181" s="117"/>
      <c r="J181" s="117"/>
      <c r="K181" s="27"/>
    </row>
    <row r="182" spans="2:13" s="20" customFormat="1" ht="12">
      <c r="B182" s="211" t="s">
        <v>76</v>
      </c>
      <c r="C182" s="11"/>
      <c r="D182" s="26"/>
      <c r="E182" s="46"/>
      <c r="F182" s="117"/>
      <c r="G182" s="117"/>
      <c r="H182" s="117"/>
      <c r="I182" s="117"/>
      <c r="J182" s="117"/>
      <c r="K182" s="27"/>
    </row>
    <row r="183" spans="2:13" s="20" customFormat="1" ht="12">
      <c r="B183" s="173" t="s">
        <v>156</v>
      </c>
      <c r="C183" s="174"/>
      <c r="D183" s="223"/>
      <c r="E183" s="229"/>
      <c r="F183" s="229"/>
      <c r="G183" s="117"/>
      <c r="H183" s="117"/>
      <c r="I183" s="117"/>
      <c r="J183" s="117"/>
      <c r="K183" s="27"/>
    </row>
    <row r="184" spans="2:13" s="20" customFormat="1">
      <c r="B184" s="1" t="s">
        <v>792</v>
      </c>
      <c r="C184" s="11"/>
      <c r="D184" s="26"/>
      <c r="E184" s="46"/>
      <c r="F184" s="115"/>
      <c r="G184" s="115"/>
      <c r="H184" s="115" t="s">
        <v>180</v>
      </c>
      <c r="I184" s="115"/>
      <c r="J184" s="115"/>
      <c r="K184" s="27"/>
    </row>
    <row r="185" spans="2:13" s="20" customFormat="1">
      <c r="B185" s="47"/>
      <c r="C185" s="11"/>
      <c r="D185" s="11"/>
      <c r="E185" s="105"/>
      <c r="F185" s="31"/>
      <c r="G185" s="31"/>
      <c r="H185" s="31"/>
      <c r="I185" s="31"/>
      <c r="J185" s="31"/>
      <c r="K185" s="27"/>
    </row>
    <row r="186" spans="2:13" s="20" customFormat="1" ht="12">
      <c r="B186" s="149" t="s">
        <v>143</v>
      </c>
      <c r="C186" s="150">
        <v>2011</v>
      </c>
      <c r="D186" s="150">
        <v>2012</v>
      </c>
      <c r="E186" s="151">
        <v>2013</v>
      </c>
      <c r="F186" s="151">
        <v>2014</v>
      </c>
      <c r="G186" s="151">
        <v>2015</v>
      </c>
      <c r="H186" s="151">
        <v>2016</v>
      </c>
      <c r="I186" s="151">
        <v>2017</v>
      </c>
      <c r="J186" s="151">
        <v>2018</v>
      </c>
      <c r="K186" s="151">
        <v>2019</v>
      </c>
      <c r="L186" s="151">
        <v>2020</v>
      </c>
      <c r="M186" s="377">
        <v>2021</v>
      </c>
    </row>
    <row r="187" spans="2:13" s="20" customFormat="1" ht="12">
      <c r="B187" s="179" t="s">
        <v>3</v>
      </c>
      <c r="C187" s="180">
        <v>0</v>
      </c>
      <c r="D187" s="180">
        <v>0</v>
      </c>
      <c r="E187" s="180">
        <v>0</v>
      </c>
      <c r="F187" s="180">
        <v>0</v>
      </c>
      <c r="G187" s="180">
        <v>0</v>
      </c>
      <c r="H187" s="180">
        <v>0</v>
      </c>
      <c r="I187" s="180">
        <v>0</v>
      </c>
      <c r="J187" s="180">
        <v>0</v>
      </c>
      <c r="K187" s="180">
        <v>0</v>
      </c>
      <c r="L187" s="180">
        <v>0</v>
      </c>
      <c r="M187" s="180">
        <v>0</v>
      </c>
    </row>
    <row r="188" spans="2:13" s="20" customFormat="1" ht="12">
      <c r="B188" s="181" t="s">
        <v>5</v>
      </c>
      <c r="C188" s="182">
        <v>0</v>
      </c>
      <c r="D188" s="182">
        <v>0</v>
      </c>
      <c r="E188" s="183">
        <v>0</v>
      </c>
      <c r="F188" s="183">
        <v>0</v>
      </c>
      <c r="G188" s="183">
        <v>0</v>
      </c>
      <c r="H188" s="183">
        <v>0</v>
      </c>
      <c r="I188" s="183">
        <v>0</v>
      </c>
      <c r="J188" s="183">
        <v>0</v>
      </c>
      <c r="K188" s="183">
        <v>0</v>
      </c>
      <c r="L188" s="183">
        <v>0</v>
      </c>
      <c r="M188" s="183">
        <v>0</v>
      </c>
    </row>
    <row r="189" spans="2:13" s="20" customFormat="1" ht="12">
      <c r="B189" s="181" t="s">
        <v>6</v>
      </c>
      <c r="C189" s="182">
        <v>0</v>
      </c>
      <c r="D189" s="182">
        <v>0</v>
      </c>
      <c r="E189" s="183">
        <v>0</v>
      </c>
      <c r="F189" s="183">
        <v>0</v>
      </c>
      <c r="G189" s="183">
        <v>0</v>
      </c>
      <c r="H189" s="183">
        <v>0</v>
      </c>
      <c r="I189" s="183">
        <v>0</v>
      </c>
      <c r="J189" s="183">
        <v>0</v>
      </c>
      <c r="K189" s="183">
        <v>0</v>
      </c>
      <c r="L189" s="183">
        <v>0</v>
      </c>
      <c r="M189" s="183">
        <v>0</v>
      </c>
    </row>
    <row r="190" spans="2:13" s="20" customFormat="1" ht="12">
      <c r="B190" s="181" t="s">
        <v>7</v>
      </c>
      <c r="C190" s="182">
        <v>0</v>
      </c>
      <c r="D190" s="182">
        <v>0</v>
      </c>
      <c r="E190" s="183">
        <v>0</v>
      </c>
      <c r="F190" s="183">
        <v>0</v>
      </c>
      <c r="G190" s="183">
        <v>0</v>
      </c>
      <c r="H190" s="183">
        <v>0</v>
      </c>
      <c r="I190" s="183">
        <v>0</v>
      </c>
      <c r="J190" s="183">
        <v>0</v>
      </c>
      <c r="K190" s="183">
        <v>0</v>
      </c>
      <c r="L190" s="183">
        <v>0</v>
      </c>
      <c r="M190" s="183">
        <v>0</v>
      </c>
    </row>
    <row r="191" spans="2:13" s="20" customFormat="1" ht="12">
      <c r="B191" s="181" t="s">
        <v>8</v>
      </c>
      <c r="C191" s="182">
        <v>0</v>
      </c>
      <c r="D191" s="182">
        <v>0</v>
      </c>
      <c r="E191" s="183">
        <v>0</v>
      </c>
      <c r="F191" s="183">
        <v>0</v>
      </c>
      <c r="G191" s="183">
        <v>0</v>
      </c>
      <c r="H191" s="183">
        <v>0</v>
      </c>
      <c r="I191" s="183">
        <v>0</v>
      </c>
      <c r="J191" s="183">
        <v>0</v>
      </c>
      <c r="K191" s="183">
        <v>0</v>
      </c>
      <c r="L191" s="183">
        <v>0</v>
      </c>
      <c r="M191" s="183">
        <v>0</v>
      </c>
    </row>
    <row r="192" spans="2:13" s="20" customFormat="1" ht="12">
      <c r="B192" s="181" t="s">
        <v>9</v>
      </c>
      <c r="C192" s="182">
        <v>0</v>
      </c>
      <c r="D192" s="182">
        <v>0</v>
      </c>
      <c r="E192" s="183">
        <v>0</v>
      </c>
      <c r="F192" s="183">
        <v>0</v>
      </c>
      <c r="G192" s="183">
        <v>0</v>
      </c>
      <c r="H192" s="183">
        <v>0</v>
      </c>
      <c r="I192" s="183">
        <v>0</v>
      </c>
      <c r="J192" s="183">
        <v>0</v>
      </c>
      <c r="K192" s="183">
        <v>0</v>
      </c>
      <c r="L192" s="183">
        <v>0</v>
      </c>
      <c r="M192" s="183">
        <v>0</v>
      </c>
    </row>
    <row r="193" spans="2:13" s="20" customFormat="1" ht="12">
      <c r="B193" s="181" t="s">
        <v>10</v>
      </c>
      <c r="C193" s="182">
        <v>0</v>
      </c>
      <c r="D193" s="182">
        <v>0</v>
      </c>
      <c r="E193" s="183">
        <v>0</v>
      </c>
      <c r="F193" s="183">
        <v>0</v>
      </c>
      <c r="G193" s="183">
        <v>0</v>
      </c>
      <c r="H193" s="183">
        <v>0</v>
      </c>
      <c r="I193" s="183">
        <v>0</v>
      </c>
      <c r="J193" s="183">
        <v>0</v>
      </c>
      <c r="K193" s="183">
        <v>0</v>
      </c>
      <c r="L193" s="183">
        <v>0</v>
      </c>
      <c r="M193" s="183">
        <v>0</v>
      </c>
    </row>
    <row r="194" spans="2:13" s="20" customFormat="1" ht="12">
      <c r="B194" s="181" t="s">
        <v>11</v>
      </c>
      <c r="C194" s="182">
        <v>0</v>
      </c>
      <c r="D194" s="182">
        <v>0</v>
      </c>
      <c r="E194" s="183">
        <v>0</v>
      </c>
      <c r="F194" s="183">
        <v>0</v>
      </c>
      <c r="G194" s="183">
        <v>0</v>
      </c>
      <c r="H194" s="183">
        <v>0</v>
      </c>
      <c r="I194" s="183">
        <v>0</v>
      </c>
      <c r="J194" s="183">
        <v>0</v>
      </c>
      <c r="K194" s="183">
        <v>0</v>
      </c>
      <c r="L194" s="183">
        <v>0</v>
      </c>
      <c r="M194" s="183">
        <v>0</v>
      </c>
    </row>
    <row r="195" spans="2:13" s="20" customFormat="1" ht="12">
      <c r="B195" s="181" t="s">
        <v>12</v>
      </c>
      <c r="C195" s="182">
        <v>0</v>
      </c>
      <c r="D195" s="182">
        <v>0</v>
      </c>
      <c r="E195" s="183">
        <v>0</v>
      </c>
      <c r="F195" s="183">
        <v>0</v>
      </c>
      <c r="G195" s="183">
        <v>0</v>
      </c>
      <c r="H195" s="183">
        <v>0</v>
      </c>
      <c r="I195" s="183">
        <v>0</v>
      </c>
      <c r="J195" s="183">
        <v>0</v>
      </c>
      <c r="K195" s="183">
        <v>0</v>
      </c>
      <c r="L195" s="183">
        <v>0</v>
      </c>
      <c r="M195" s="183">
        <v>0</v>
      </c>
    </row>
    <row r="196" spans="2:13" s="20" customFormat="1" ht="12">
      <c r="B196" s="181" t="s">
        <v>606</v>
      </c>
      <c r="C196" s="182">
        <v>0</v>
      </c>
      <c r="D196" s="182">
        <v>0</v>
      </c>
      <c r="E196" s="182">
        <v>0</v>
      </c>
      <c r="F196" s="182">
        <v>0</v>
      </c>
      <c r="G196" s="182">
        <v>0</v>
      </c>
      <c r="H196" s="182">
        <v>0</v>
      </c>
      <c r="I196" s="182">
        <v>0</v>
      </c>
      <c r="J196" s="182">
        <v>0</v>
      </c>
      <c r="K196" s="183">
        <v>0</v>
      </c>
      <c r="L196" s="183">
        <v>0</v>
      </c>
      <c r="M196" s="183">
        <v>0</v>
      </c>
    </row>
    <row r="197" spans="2:13" s="20" customFormat="1" ht="12">
      <c r="B197" s="181" t="s">
        <v>13</v>
      </c>
      <c r="C197" s="182">
        <v>0</v>
      </c>
      <c r="D197" s="182">
        <v>0</v>
      </c>
      <c r="E197" s="183">
        <v>0</v>
      </c>
      <c r="F197" s="183">
        <v>0</v>
      </c>
      <c r="G197" s="183">
        <v>0</v>
      </c>
      <c r="H197" s="183">
        <v>0</v>
      </c>
      <c r="I197" s="183">
        <v>0</v>
      </c>
      <c r="J197" s="183">
        <v>0</v>
      </c>
      <c r="K197" s="183">
        <v>0</v>
      </c>
      <c r="L197" s="183">
        <v>0</v>
      </c>
      <c r="M197" s="183">
        <v>0</v>
      </c>
    </row>
    <row r="198" spans="2:13" s="20" customFormat="1" ht="12">
      <c r="B198" s="181" t="s">
        <v>14</v>
      </c>
      <c r="C198" s="182">
        <v>0</v>
      </c>
      <c r="D198" s="182">
        <v>0</v>
      </c>
      <c r="E198" s="183">
        <v>0</v>
      </c>
      <c r="F198" s="183">
        <v>0</v>
      </c>
      <c r="G198" s="183">
        <v>0</v>
      </c>
      <c r="H198" s="183">
        <v>0</v>
      </c>
      <c r="I198" s="183">
        <v>0</v>
      </c>
      <c r="J198" s="183">
        <v>0</v>
      </c>
      <c r="K198" s="183">
        <v>0</v>
      </c>
      <c r="L198" s="183">
        <v>0</v>
      </c>
      <c r="M198" s="183">
        <v>0</v>
      </c>
    </row>
    <row r="199" spans="2:13" s="20" customFormat="1" ht="12">
      <c r="B199" s="181" t="s">
        <v>15</v>
      </c>
      <c r="C199" s="184">
        <v>0</v>
      </c>
      <c r="D199" s="184">
        <v>0</v>
      </c>
      <c r="E199" s="184">
        <v>0</v>
      </c>
      <c r="F199" s="184">
        <v>0</v>
      </c>
      <c r="G199" s="184">
        <v>0</v>
      </c>
      <c r="H199" s="184">
        <v>0</v>
      </c>
      <c r="I199" s="184">
        <v>0</v>
      </c>
      <c r="J199" s="184">
        <v>0</v>
      </c>
      <c r="K199" s="184">
        <v>0</v>
      </c>
      <c r="L199" s="184">
        <v>0</v>
      </c>
      <c r="M199" s="184">
        <v>0</v>
      </c>
    </row>
    <row r="200" spans="2:13" s="20" customFormat="1" ht="12">
      <c r="B200" s="181" t="s">
        <v>16</v>
      </c>
      <c r="C200" s="182">
        <v>0</v>
      </c>
      <c r="D200" s="182">
        <v>0</v>
      </c>
      <c r="E200" s="183">
        <v>0</v>
      </c>
      <c r="F200" s="183">
        <v>0</v>
      </c>
      <c r="G200" s="183">
        <v>0</v>
      </c>
      <c r="H200" s="183">
        <v>0</v>
      </c>
      <c r="I200" s="183">
        <v>0</v>
      </c>
      <c r="J200" s="183">
        <v>0</v>
      </c>
      <c r="K200" s="183">
        <v>0</v>
      </c>
      <c r="L200" s="183">
        <v>0</v>
      </c>
      <c r="M200" s="183">
        <v>0</v>
      </c>
    </row>
    <row r="201" spans="2:13" s="20" customFormat="1" ht="12">
      <c r="B201" s="181" t="s">
        <v>82</v>
      </c>
      <c r="C201" s="182">
        <v>0</v>
      </c>
      <c r="D201" s="182">
        <v>0</v>
      </c>
      <c r="E201" s="183">
        <v>0</v>
      </c>
      <c r="F201" s="183">
        <v>0</v>
      </c>
      <c r="G201" s="183">
        <v>0</v>
      </c>
      <c r="H201" s="183">
        <v>0</v>
      </c>
      <c r="I201" s="183">
        <v>0</v>
      </c>
      <c r="J201" s="183">
        <v>0</v>
      </c>
      <c r="K201" s="183">
        <v>0</v>
      </c>
      <c r="L201" s="183">
        <v>0</v>
      </c>
      <c r="M201" s="183">
        <v>0</v>
      </c>
    </row>
    <row r="202" spans="2:13" s="20" customFormat="1" ht="12">
      <c r="B202" s="181" t="s">
        <v>18</v>
      </c>
      <c r="C202" s="182">
        <v>0</v>
      </c>
      <c r="D202" s="182">
        <v>0</v>
      </c>
      <c r="E202" s="183">
        <v>0</v>
      </c>
      <c r="F202" s="183">
        <v>0</v>
      </c>
      <c r="G202" s="183">
        <v>0</v>
      </c>
      <c r="H202" s="183">
        <v>0</v>
      </c>
      <c r="I202" s="183">
        <v>0</v>
      </c>
      <c r="J202" s="183">
        <v>0</v>
      </c>
      <c r="K202" s="183">
        <v>0</v>
      </c>
      <c r="L202" s="183">
        <v>0</v>
      </c>
      <c r="M202" s="183">
        <v>0</v>
      </c>
    </row>
    <row r="203" spans="2:13" s="20" customFormat="1" ht="12">
      <c r="B203" s="181" t="s">
        <v>19</v>
      </c>
      <c r="C203" s="182">
        <v>0</v>
      </c>
      <c r="D203" s="182">
        <v>0</v>
      </c>
      <c r="E203" s="183">
        <v>0</v>
      </c>
      <c r="F203" s="183">
        <v>0</v>
      </c>
      <c r="G203" s="183">
        <v>0</v>
      </c>
      <c r="H203" s="183">
        <v>0</v>
      </c>
      <c r="I203" s="183">
        <v>0</v>
      </c>
      <c r="J203" s="183">
        <v>0</v>
      </c>
      <c r="K203" s="183">
        <v>0</v>
      </c>
      <c r="L203" s="183">
        <v>0</v>
      </c>
      <c r="M203" s="183">
        <v>0</v>
      </c>
    </row>
    <row r="204" spans="2:13" s="20" customFormat="1" thickBot="1">
      <c r="B204" s="33"/>
      <c r="C204" s="176"/>
      <c r="D204" s="176">
        <v>0</v>
      </c>
      <c r="E204" s="177"/>
      <c r="F204" s="177"/>
      <c r="G204" s="177"/>
      <c r="H204" s="177"/>
      <c r="I204" s="177"/>
      <c r="J204" s="177"/>
      <c r="K204" s="27"/>
      <c r="L204" s="27"/>
      <c r="M204" s="27"/>
    </row>
    <row r="205" spans="2:13" s="20" customFormat="1" thickTop="1">
      <c r="B205" s="170" t="s">
        <v>20</v>
      </c>
      <c r="C205" s="178">
        <f t="shared" ref="C205:H205" si="8">SUM(C187:C203)</f>
        <v>0</v>
      </c>
      <c r="D205" s="178">
        <f t="shared" si="8"/>
        <v>0</v>
      </c>
      <c r="E205" s="178">
        <f t="shared" si="8"/>
        <v>0</v>
      </c>
      <c r="F205" s="178">
        <f t="shared" si="8"/>
        <v>0</v>
      </c>
      <c r="G205" s="178">
        <f t="shared" si="8"/>
        <v>0</v>
      </c>
      <c r="H205" s="178">
        <f t="shared" si="8"/>
        <v>0</v>
      </c>
      <c r="I205" s="178">
        <f>SUM(I187:I203)</f>
        <v>0</v>
      </c>
      <c r="J205" s="178">
        <f>SUM(J187:J203)</f>
        <v>0</v>
      </c>
      <c r="K205" s="178">
        <f>SUM(K187:K203)</f>
        <v>0</v>
      </c>
      <c r="L205" s="178">
        <f>SUM(L187:L203)</f>
        <v>0</v>
      </c>
      <c r="M205" s="378">
        <f>SUM(M187:M203)</f>
        <v>0</v>
      </c>
    </row>
    <row r="206" spans="2:13">
      <c r="B206" s="208" t="s">
        <v>204</v>
      </c>
    </row>
    <row r="207" spans="2:13">
      <c r="B207" s="227"/>
    </row>
    <row r="208" spans="2:13">
      <c r="B208" s="227"/>
    </row>
    <row r="209" spans="2:13">
      <c r="B209" s="227"/>
    </row>
    <row r="210" spans="2:13">
      <c r="B210" s="227"/>
    </row>
    <row r="211" spans="2:13" s="20" customFormat="1" ht="12">
      <c r="B211" s="228" t="s">
        <v>128</v>
      </c>
      <c r="C211" s="11"/>
      <c r="D211" s="26"/>
      <c r="E211" s="46"/>
      <c r="F211" s="117"/>
      <c r="G211" s="117"/>
      <c r="H211" s="117"/>
      <c r="I211" s="117"/>
      <c r="J211" s="117"/>
      <c r="K211" s="27"/>
    </row>
    <row r="212" spans="2:13" s="20" customFormat="1" ht="12">
      <c r="B212" s="211" t="s">
        <v>76</v>
      </c>
      <c r="C212" s="11"/>
      <c r="D212" s="26"/>
      <c r="E212" s="46"/>
      <c r="F212" s="117"/>
      <c r="G212" s="117"/>
      <c r="H212" s="117"/>
      <c r="I212" s="117"/>
      <c r="J212" s="117"/>
      <c r="K212" s="27"/>
    </row>
    <row r="213" spans="2:13" s="20" customFormat="1" ht="12">
      <c r="B213" s="173" t="s">
        <v>157</v>
      </c>
      <c r="C213" s="174"/>
      <c r="D213" s="223"/>
      <c r="E213" s="46"/>
      <c r="F213" s="117"/>
      <c r="G213" s="117"/>
      <c r="H213" s="117"/>
      <c r="I213" s="117"/>
      <c r="J213" s="117"/>
      <c r="K213" s="27"/>
    </row>
    <row r="214" spans="2:13" s="20" customFormat="1">
      <c r="B214" s="1" t="s">
        <v>792</v>
      </c>
      <c r="C214" s="11"/>
      <c r="D214" s="26"/>
      <c r="E214" s="46"/>
      <c r="F214" s="115"/>
      <c r="G214" s="115"/>
      <c r="H214" s="115" t="s">
        <v>180</v>
      </c>
      <c r="I214" s="115"/>
      <c r="J214" s="115"/>
      <c r="K214" s="27"/>
    </row>
    <row r="215" spans="2:13" s="20" customFormat="1">
      <c r="B215" s="47"/>
      <c r="C215" s="11"/>
      <c r="D215" s="11"/>
      <c r="E215" s="105"/>
      <c r="F215" s="31"/>
      <c r="G215" s="31"/>
      <c r="H215" s="31"/>
      <c r="I215" s="31"/>
      <c r="J215" s="31"/>
      <c r="K215" s="27"/>
    </row>
    <row r="216" spans="2:13" s="20" customFormat="1" ht="12">
      <c r="B216" s="149" t="s">
        <v>143</v>
      </c>
      <c r="C216" s="150">
        <v>2011</v>
      </c>
      <c r="D216" s="150">
        <v>2012</v>
      </c>
      <c r="E216" s="151">
        <v>2013</v>
      </c>
      <c r="F216" s="151">
        <v>2014</v>
      </c>
      <c r="G216" s="151">
        <v>2015</v>
      </c>
      <c r="H216" s="151">
        <v>2016</v>
      </c>
      <c r="I216" s="151">
        <v>2017</v>
      </c>
      <c r="J216" s="151">
        <v>2018</v>
      </c>
      <c r="K216" s="151">
        <v>2019</v>
      </c>
      <c r="L216" s="151">
        <v>2020</v>
      </c>
      <c r="M216" s="377">
        <v>2021</v>
      </c>
    </row>
    <row r="217" spans="2:13" s="20" customFormat="1" ht="12">
      <c r="B217" s="179" t="s">
        <v>3</v>
      </c>
      <c r="C217" s="180">
        <v>0</v>
      </c>
      <c r="D217" s="180">
        <v>0</v>
      </c>
      <c r="E217" s="180">
        <v>0</v>
      </c>
      <c r="F217" s="180">
        <v>0</v>
      </c>
      <c r="G217" s="180">
        <v>0</v>
      </c>
      <c r="H217" s="180">
        <v>0</v>
      </c>
      <c r="I217" s="180">
        <v>692003.80197042064</v>
      </c>
      <c r="J217" s="180">
        <v>0</v>
      </c>
      <c r="K217" s="180">
        <v>115538.77431744612</v>
      </c>
      <c r="L217" s="180">
        <v>32798.63710200489</v>
      </c>
      <c r="M217" s="180">
        <v>0</v>
      </c>
    </row>
    <row r="218" spans="2:13" s="20" customFormat="1" ht="12">
      <c r="B218" s="181" t="s">
        <v>5</v>
      </c>
      <c r="C218" s="182">
        <v>8582.1968758218809</v>
      </c>
      <c r="D218" s="182">
        <v>93898.314128185273</v>
      </c>
      <c r="E218" s="183">
        <v>23292.064972337543</v>
      </c>
      <c r="F218" s="183">
        <v>1082256.626004918</v>
      </c>
      <c r="G218" s="183">
        <v>1683009.6975146385</v>
      </c>
      <c r="H218" s="183">
        <v>467960.01648858632</v>
      </c>
      <c r="I218" s="183">
        <v>35371.385770356457</v>
      </c>
      <c r="J218" s="183">
        <v>171635.58736533357</v>
      </c>
      <c r="K218" s="183">
        <v>1283.145209527627</v>
      </c>
      <c r="L218" s="183">
        <v>127921.93525499527</v>
      </c>
      <c r="M218" s="183">
        <v>1585818.8599999996</v>
      </c>
    </row>
    <row r="219" spans="2:13" s="20" customFormat="1" ht="12">
      <c r="B219" s="181" t="s">
        <v>6</v>
      </c>
      <c r="C219" s="182">
        <v>1431362.1006127989</v>
      </c>
      <c r="D219" s="182">
        <v>69698.601976046994</v>
      </c>
      <c r="E219" s="183">
        <v>7259.0000311687982</v>
      </c>
      <c r="F219" s="183">
        <v>25636.845513302756</v>
      </c>
      <c r="G219" s="183">
        <v>14805.549782644332</v>
      </c>
      <c r="H219" s="183">
        <v>0</v>
      </c>
      <c r="I219" s="183">
        <v>451666.34740669921</v>
      </c>
      <c r="J219" s="183">
        <v>88074.31400710372</v>
      </c>
      <c r="K219" s="183">
        <v>23297.5531807849</v>
      </c>
      <c r="L219" s="183">
        <v>357899.53279093996</v>
      </c>
      <c r="M219" s="183">
        <v>1695</v>
      </c>
    </row>
    <row r="220" spans="2:13" s="20" customFormat="1" ht="12">
      <c r="B220" s="181" t="s">
        <v>7</v>
      </c>
      <c r="C220" s="182">
        <v>46093.603152461656</v>
      </c>
      <c r="D220" s="182">
        <v>2150.855135904776</v>
      </c>
      <c r="E220" s="183">
        <v>16677.879988795983</v>
      </c>
      <c r="F220" s="183">
        <v>10250.251740861921</v>
      </c>
      <c r="G220" s="183">
        <v>7190.9973633168202</v>
      </c>
      <c r="H220" s="183">
        <v>0</v>
      </c>
      <c r="I220" s="183">
        <v>0</v>
      </c>
      <c r="J220" s="183">
        <v>266510.91818115127</v>
      </c>
      <c r="K220" s="183">
        <v>850015.38033016096</v>
      </c>
      <c r="L220" s="183">
        <v>13846.427510770869</v>
      </c>
      <c r="M220" s="183">
        <v>0</v>
      </c>
    </row>
    <row r="221" spans="2:13" s="20" customFormat="1" ht="12">
      <c r="B221" s="181" t="s">
        <v>8</v>
      </c>
      <c r="C221" s="182">
        <v>0</v>
      </c>
      <c r="D221" s="182">
        <v>3364.0116491888234</v>
      </c>
      <c r="E221" s="183">
        <v>12385.315443104329</v>
      </c>
      <c r="F221" s="183">
        <v>2726.1869331386106</v>
      </c>
      <c r="G221" s="183">
        <v>13598.252445097578</v>
      </c>
      <c r="H221" s="183">
        <v>0</v>
      </c>
      <c r="I221" s="183">
        <v>0</v>
      </c>
      <c r="J221" s="183">
        <v>89723.097242495263</v>
      </c>
      <c r="K221" s="183">
        <v>3561.1519030942954</v>
      </c>
      <c r="L221" s="183">
        <v>25596.964705300266</v>
      </c>
      <c r="M221" s="183">
        <v>35905.760000000002</v>
      </c>
    </row>
    <row r="222" spans="2:13" s="20" customFormat="1" ht="12">
      <c r="B222" s="181" t="s">
        <v>9</v>
      </c>
      <c r="C222" s="182">
        <v>17276.377788034024</v>
      </c>
      <c r="D222" s="182">
        <v>78247.881485342659</v>
      </c>
      <c r="E222" s="183">
        <v>96073.148100580991</v>
      </c>
      <c r="F222" s="183">
        <v>33748.769120016026</v>
      </c>
      <c r="G222" s="183">
        <v>215702.01967428191</v>
      </c>
      <c r="H222" s="183">
        <v>5194286.2579696486</v>
      </c>
      <c r="I222" s="183">
        <v>3763154.7560011698</v>
      </c>
      <c r="J222" s="183">
        <v>827152.94552398333</v>
      </c>
      <c r="K222" s="183">
        <v>83550.077296363772</v>
      </c>
      <c r="L222" s="183">
        <v>320230.19244462706</v>
      </c>
      <c r="M222" s="183">
        <v>1239049.8900000001</v>
      </c>
    </row>
    <row r="223" spans="2:13" s="20" customFormat="1" ht="12">
      <c r="B223" s="181" t="s">
        <v>10</v>
      </c>
      <c r="C223" s="182">
        <v>56154.313900044835</v>
      </c>
      <c r="D223" s="182">
        <v>260143.45384839555</v>
      </c>
      <c r="E223" s="183">
        <v>321604.33904136479</v>
      </c>
      <c r="F223" s="183">
        <v>1640566.2214882637</v>
      </c>
      <c r="G223" s="183">
        <v>3954738.1269949987</v>
      </c>
      <c r="H223" s="183">
        <v>9722674.9774350282</v>
      </c>
      <c r="I223" s="183">
        <v>5692944.9704782236</v>
      </c>
      <c r="J223" s="183">
        <v>490507.75803145731</v>
      </c>
      <c r="K223" s="183">
        <v>1371966.8543335192</v>
      </c>
      <c r="L223" s="183">
        <v>1723429.504300273</v>
      </c>
      <c r="M223" s="183">
        <v>1798818.9100000001</v>
      </c>
    </row>
    <row r="224" spans="2:13" s="20" customFormat="1" ht="12">
      <c r="B224" s="181" t="s">
        <v>11</v>
      </c>
      <c r="C224" s="182">
        <v>71950.554859268435</v>
      </c>
      <c r="D224" s="182">
        <v>53580.072178932242</v>
      </c>
      <c r="E224" s="183">
        <v>31666.788265715961</v>
      </c>
      <c r="F224" s="183">
        <v>3889916.7455873298</v>
      </c>
      <c r="G224" s="183">
        <v>2837277.1811063453</v>
      </c>
      <c r="H224" s="183">
        <v>98399.510848935504</v>
      </c>
      <c r="I224" s="183">
        <v>0</v>
      </c>
      <c r="J224" s="183">
        <v>0</v>
      </c>
      <c r="K224" s="183">
        <v>0</v>
      </c>
      <c r="L224" s="183">
        <v>9540.6395159545264</v>
      </c>
      <c r="M224" s="183">
        <v>15363.16</v>
      </c>
    </row>
    <row r="225" spans="2:13" s="20" customFormat="1" ht="12">
      <c r="B225" s="181" t="s">
        <v>12</v>
      </c>
      <c r="C225" s="182">
        <v>2007849.4281216753</v>
      </c>
      <c r="D225" s="182">
        <v>41686.883737494347</v>
      </c>
      <c r="E225" s="183">
        <v>192845.04669967643</v>
      </c>
      <c r="F225" s="183">
        <v>908150.5884328353</v>
      </c>
      <c r="G225" s="183">
        <v>631661.41080690862</v>
      </c>
      <c r="H225" s="183">
        <v>2338509.3514863853</v>
      </c>
      <c r="I225" s="183">
        <v>374591.75590844231</v>
      </c>
      <c r="J225" s="183">
        <v>17231.77535650965</v>
      </c>
      <c r="K225" s="183">
        <v>2437.9091971620837</v>
      </c>
      <c r="L225" s="183">
        <v>977623.85995711619</v>
      </c>
      <c r="M225" s="183">
        <v>1281043.58</v>
      </c>
    </row>
    <row r="226" spans="2:13" s="20" customFormat="1" ht="12">
      <c r="B226" s="181" t="s">
        <v>606</v>
      </c>
      <c r="C226" s="182">
        <v>0</v>
      </c>
      <c r="D226" s="182">
        <v>0</v>
      </c>
      <c r="E226" s="182">
        <v>0</v>
      </c>
      <c r="F226" s="182">
        <v>0</v>
      </c>
      <c r="G226" s="182">
        <v>0</v>
      </c>
      <c r="H226" s="182">
        <v>0</v>
      </c>
      <c r="I226" s="182">
        <v>0</v>
      </c>
      <c r="J226" s="182">
        <v>0</v>
      </c>
      <c r="K226" s="183">
        <v>0</v>
      </c>
      <c r="L226" s="183">
        <v>0</v>
      </c>
      <c r="M226" s="183">
        <v>0</v>
      </c>
    </row>
    <row r="227" spans="2:13" s="20" customFormat="1" ht="12">
      <c r="B227" s="181" t="s">
        <v>13</v>
      </c>
      <c r="C227" s="182">
        <v>429737.92816910899</v>
      </c>
      <c r="D227" s="182">
        <v>76015.016969139891</v>
      </c>
      <c r="E227" s="183">
        <v>29866.4016741345</v>
      </c>
      <c r="F227" s="183">
        <v>2105706.4229609128</v>
      </c>
      <c r="G227" s="183">
        <v>588024.30650911969</v>
      </c>
      <c r="H227" s="183">
        <v>2798522.3248818056</v>
      </c>
      <c r="I227" s="183">
        <v>1470901.3161192937</v>
      </c>
      <c r="J227" s="183">
        <v>116717.54907021887</v>
      </c>
      <c r="K227" s="183">
        <v>0</v>
      </c>
      <c r="L227" s="183">
        <v>1929128.9827757578</v>
      </c>
      <c r="M227" s="183">
        <v>159457.46</v>
      </c>
    </row>
    <row r="228" spans="2:13" s="20" customFormat="1" ht="12">
      <c r="B228" s="181" t="s">
        <v>14</v>
      </c>
      <c r="C228" s="182">
        <v>8763.9680653249161</v>
      </c>
      <c r="D228" s="182">
        <v>7501.5889809658274</v>
      </c>
      <c r="E228" s="183">
        <v>564924.57300953206</v>
      </c>
      <c r="F228" s="183">
        <v>148467.59540525178</v>
      </c>
      <c r="G228" s="183">
        <v>138485.31798474054</v>
      </c>
      <c r="H228" s="183">
        <v>352924.23333336157</v>
      </c>
      <c r="I228" s="183">
        <v>520246.36426836229</v>
      </c>
      <c r="J228" s="183">
        <v>31697.509360615615</v>
      </c>
      <c r="K228" s="183">
        <v>0</v>
      </c>
      <c r="L228" s="183">
        <v>681786.79612152779</v>
      </c>
      <c r="M228" s="183">
        <v>41376.969999999994</v>
      </c>
    </row>
    <row r="229" spans="2:13" s="20" customFormat="1" ht="12">
      <c r="B229" s="181" t="s">
        <v>15</v>
      </c>
      <c r="C229" s="184">
        <v>28734.454554921787</v>
      </c>
      <c r="D229" s="184">
        <v>6698.0511962847468</v>
      </c>
      <c r="E229" s="184">
        <v>10737.852358045613</v>
      </c>
      <c r="F229" s="184">
        <v>21112.77392556523</v>
      </c>
      <c r="G229" s="184">
        <v>0</v>
      </c>
      <c r="H229" s="184">
        <v>2593.4332007469734</v>
      </c>
      <c r="I229" s="184">
        <v>37332.116950692696</v>
      </c>
      <c r="J229" s="184">
        <v>20539.346305908497</v>
      </c>
      <c r="K229" s="184">
        <v>0</v>
      </c>
      <c r="L229" s="184">
        <v>23838.942392380126</v>
      </c>
      <c r="M229" s="184">
        <v>542083.18999999994</v>
      </c>
    </row>
    <row r="230" spans="2:13" s="20" customFormat="1" ht="12">
      <c r="B230" s="181" t="s">
        <v>16</v>
      </c>
      <c r="C230" s="182">
        <v>1215860.9947576066</v>
      </c>
      <c r="D230" s="182">
        <v>23790.391717313294</v>
      </c>
      <c r="E230" s="183">
        <v>280005.12036171026</v>
      </c>
      <c r="F230" s="183">
        <v>1402744.2839296975</v>
      </c>
      <c r="G230" s="183">
        <v>625194.31020086317</v>
      </c>
      <c r="H230" s="183">
        <v>255639.67183534219</v>
      </c>
      <c r="I230" s="183">
        <v>3788951.3382561463</v>
      </c>
      <c r="J230" s="183">
        <v>1127847.6759304502</v>
      </c>
      <c r="K230" s="183">
        <v>13579.859257132912</v>
      </c>
      <c r="L230" s="183">
        <v>391461.25445702719</v>
      </c>
      <c r="M230" s="183">
        <v>13816</v>
      </c>
    </row>
    <row r="231" spans="2:13" s="20" customFormat="1" ht="12">
      <c r="B231" s="181" t="s">
        <v>82</v>
      </c>
      <c r="C231" s="182">
        <v>0</v>
      </c>
      <c r="D231" s="182">
        <v>0</v>
      </c>
      <c r="E231" s="183">
        <v>0</v>
      </c>
      <c r="F231" s="183">
        <v>0</v>
      </c>
      <c r="G231" s="183">
        <v>0</v>
      </c>
      <c r="H231" s="183">
        <v>0</v>
      </c>
      <c r="I231" s="183">
        <v>0</v>
      </c>
      <c r="J231" s="183">
        <v>0</v>
      </c>
      <c r="K231" s="183">
        <v>0</v>
      </c>
      <c r="L231" s="183">
        <v>0</v>
      </c>
      <c r="M231" s="183">
        <v>0</v>
      </c>
    </row>
    <row r="232" spans="2:13" s="20" customFormat="1" ht="12">
      <c r="B232" s="181" t="s">
        <v>18</v>
      </c>
      <c r="C232" s="182">
        <v>0</v>
      </c>
      <c r="D232" s="182">
        <v>29777.283429296149</v>
      </c>
      <c r="E232" s="183">
        <v>12877.693637074963</v>
      </c>
      <c r="F232" s="183">
        <v>22625.636132169016</v>
      </c>
      <c r="G232" s="183">
        <v>0</v>
      </c>
      <c r="H232" s="183">
        <v>9530.8670127451278</v>
      </c>
      <c r="I232" s="183">
        <v>1193890.0716174471</v>
      </c>
      <c r="J232" s="183">
        <v>84955.474542037235</v>
      </c>
      <c r="K232" s="183">
        <v>3423.2279246252465</v>
      </c>
      <c r="L232" s="183">
        <v>0</v>
      </c>
      <c r="M232" s="183">
        <v>42871.88</v>
      </c>
    </row>
    <row r="233" spans="2:13" s="20" customFormat="1" ht="12">
      <c r="B233" s="181" t="s">
        <v>19</v>
      </c>
      <c r="C233" s="182">
        <v>0</v>
      </c>
      <c r="D233" s="182">
        <v>0</v>
      </c>
      <c r="E233" s="183">
        <v>0</v>
      </c>
      <c r="F233" s="183">
        <v>0</v>
      </c>
      <c r="G233" s="183">
        <v>735942.20250887738</v>
      </c>
      <c r="H233" s="183">
        <v>0</v>
      </c>
      <c r="I233" s="183">
        <v>0</v>
      </c>
      <c r="J233" s="183">
        <v>26865.181545141786</v>
      </c>
      <c r="K233" s="183">
        <v>0</v>
      </c>
      <c r="L233" s="183">
        <v>2591303.7880176636</v>
      </c>
      <c r="M233" s="183">
        <v>0</v>
      </c>
    </row>
    <row r="234" spans="2:13" s="20" customFormat="1" thickBot="1">
      <c r="B234" s="33"/>
      <c r="C234" s="176"/>
      <c r="D234" s="176"/>
      <c r="E234" s="177"/>
      <c r="F234" s="177"/>
      <c r="G234" s="177"/>
      <c r="H234" s="177"/>
      <c r="I234" s="177"/>
      <c r="J234" s="177"/>
      <c r="K234" s="27"/>
      <c r="L234" s="27"/>
      <c r="M234" s="27"/>
    </row>
    <row r="235" spans="2:13" s="20" customFormat="1" thickTop="1">
      <c r="B235" s="170" t="s">
        <v>20</v>
      </c>
      <c r="C235" s="178">
        <f t="shared" ref="C235:H235" si="9">SUM(C217:C233)</f>
        <v>5322365.9208570672</v>
      </c>
      <c r="D235" s="178">
        <f t="shared" si="9"/>
        <v>746552.40643249045</v>
      </c>
      <c r="E235" s="178">
        <f t="shared" si="9"/>
        <v>1600215.2235832422</v>
      </c>
      <c r="F235" s="178">
        <f t="shared" si="9"/>
        <v>11293908.947174264</v>
      </c>
      <c r="G235" s="178">
        <f t="shared" si="9"/>
        <v>11445629.372891834</v>
      </c>
      <c r="H235" s="178">
        <f t="shared" si="9"/>
        <v>21241040.644492585</v>
      </c>
      <c r="I235" s="178">
        <f>SUM(I217:I233)</f>
        <v>18021054.224747252</v>
      </c>
      <c r="J235" s="178">
        <f>SUM(J217:J233)</f>
        <v>3359459.1324624061</v>
      </c>
      <c r="K235" s="178">
        <f>SUM(K217:K233)</f>
        <v>2468653.9329498168</v>
      </c>
      <c r="L235" s="178">
        <f>SUM(L217:L233)</f>
        <v>9206407.4573463388</v>
      </c>
      <c r="M235" s="378">
        <f>SUM(M217:M233)</f>
        <v>6757300.6599999992</v>
      </c>
    </row>
    <row r="236" spans="2:13">
      <c r="B236" s="208" t="s">
        <v>204</v>
      </c>
    </row>
    <row r="237" spans="2:13">
      <c r="B237" s="213"/>
    </row>
    <row r="238" spans="2:13">
      <c r="B238" s="227"/>
    </row>
    <row r="239" spans="2:13">
      <c r="B239" s="227"/>
    </row>
    <row r="240" spans="2:13">
      <c r="B240" s="227"/>
    </row>
    <row r="241" spans="2:13" s="20" customFormat="1" ht="12">
      <c r="B241" s="228" t="s">
        <v>129</v>
      </c>
      <c r="C241" s="11"/>
      <c r="D241" s="26"/>
      <c r="E241" s="46"/>
      <c r="F241" s="117"/>
      <c r="G241" s="117"/>
      <c r="H241" s="117"/>
      <c r="I241" s="117"/>
      <c r="J241" s="117"/>
      <c r="K241" s="27"/>
    </row>
    <row r="242" spans="2:13" s="20" customFormat="1" ht="12">
      <c r="B242" s="211" t="s">
        <v>76</v>
      </c>
      <c r="C242" s="11"/>
      <c r="D242" s="26"/>
      <c r="E242" s="46"/>
      <c r="F242" s="117"/>
      <c r="G242" s="117"/>
      <c r="H242" s="117"/>
      <c r="I242" s="117"/>
      <c r="J242" s="117"/>
      <c r="K242" s="27"/>
    </row>
    <row r="243" spans="2:13" s="20" customFormat="1" ht="12">
      <c r="B243" s="173" t="s">
        <v>158</v>
      </c>
      <c r="C243" s="174"/>
      <c r="D243" s="223"/>
      <c r="E243" s="46"/>
      <c r="F243" s="117"/>
      <c r="G243" s="117"/>
      <c r="H243" s="117"/>
      <c r="I243" s="117"/>
      <c r="J243" s="117"/>
      <c r="K243" s="27"/>
    </row>
    <row r="244" spans="2:13" s="20" customFormat="1">
      <c r="B244" s="1" t="s">
        <v>792</v>
      </c>
      <c r="C244" s="11"/>
      <c r="D244" s="26"/>
      <c r="E244" s="46"/>
      <c r="F244" s="115"/>
      <c r="G244" s="115"/>
      <c r="H244" s="115" t="s">
        <v>180</v>
      </c>
      <c r="I244" s="115"/>
      <c r="J244" s="115"/>
      <c r="K244" s="27"/>
    </row>
    <row r="245" spans="2:13" s="20" customFormat="1">
      <c r="B245" s="47"/>
      <c r="C245" s="11"/>
      <c r="D245" s="11"/>
      <c r="E245" s="105"/>
      <c r="F245" s="31"/>
      <c r="G245" s="31"/>
      <c r="H245" s="31"/>
      <c r="I245" s="31"/>
      <c r="J245" s="31"/>
      <c r="K245" s="27"/>
    </row>
    <row r="246" spans="2:13" s="20" customFormat="1" ht="12">
      <c r="B246" s="149" t="s">
        <v>143</v>
      </c>
      <c r="C246" s="150">
        <v>2011</v>
      </c>
      <c r="D246" s="150">
        <v>2012</v>
      </c>
      <c r="E246" s="151">
        <v>2013</v>
      </c>
      <c r="F246" s="151">
        <v>2014</v>
      </c>
      <c r="G246" s="151">
        <v>2015</v>
      </c>
      <c r="H246" s="151">
        <v>2016</v>
      </c>
      <c r="I246" s="151">
        <v>2017</v>
      </c>
      <c r="J246" s="151">
        <v>2018</v>
      </c>
      <c r="K246" s="151">
        <v>2019</v>
      </c>
      <c r="L246" s="151">
        <v>2020</v>
      </c>
      <c r="M246" s="377">
        <v>2021</v>
      </c>
    </row>
    <row r="247" spans="2:13" s="20" customFormat="1" ht="12">
      <c r="B247" s="179" t="s">
        <v>3</v>
      </c>
      <c r="C247" s="180">
        <v>0</v>
      </c>
      <c r="D247" s="180">
        <v>0</v>
      </c>
      <c r="E247" s="180">
        <v>0</v>
      </c>
      <c r="F247" s="180">
        <v>0</v>
      </c>
      <c r="G247" s="180">
        <v>0</v>
      </c>
      <c r="H247" s="180">
        <v>0</v>
      </c>
      <c r="I247" s="180">
        <v>0</v>
      </c>
      <c r="J247" s="180">
        <v>0</v>
      </c>
      <c r="K247" s="180">
        <v>0</v>
      </c>
      <c r="L247" s="180">
        <v>0</v>
      </c>
      <c r="M247" s="180">
        <v>0</v>
      </c>
    </row>
    <row r="248" spans="2:13" s="20" customFormat="1" ht="12">
      <c r="B248" s="181" t="s">
        <v>5</v>
      </c>
      <c r="C248" s="182">
        <v>0</v>
      </c>
      <c r="D248" s="182">
        <v>0</v>
      </c>
      <c r="E248" s="183">
        <v>0</v>
      </c>
      <c r="F248" s="183">
        <v>0</v>
      </c>
      <c r="G248" s="183">
        <v>0</v>
      </c>
      <c r="H248" s="183">
        <v>0</v>
      </c>
      <c r="I248" s="183">
        <v>0</v>
      </c>
      <c r="J248" s="183">
        <v>0</v>
      </c>
      <c r="K248" s="183">
        <v>0</v>
      </c>
      <c r="L248" s="183">
        <v>0</v>
      </c>
      <c r="M248" s="183">
        <v>0</v>
      </c>
    </row>
    <row r="249" spans="2:13" s="20" customFormat="1" ht="12">
      <c r="B249" s="181" t="s">
        <v>6</v>
      </c>
      <c r="C249" s="182">
        <v>0</v>
      </c>
      <c r="D249" s="182">
        <v>0</v>
      </c>
      <c r="E249" s="183">
        <v>0</v>
      </c>
      <c r="F249" s="183">
        <v>0</v>
      </c>
      <c r="G249" s="183">
        <v>0</v>
      </c>
      <c r="H249" s="183">
        <v>0</v>
      </c>
      <c r="I249" s="183">
        <v>0</v>
      </c>
      <c r="J249" s="183">
        <v>0</v>
      </c>
      <c r="K249" s="183">
        <v>0</v>
      </c>
      <c r="L249" s="183">
        <v>0</v>
      </c>
      <c r="M249" s="183">
        <v>0</v>
      </c>
    </row>
    <row r="250" spans="2:13" s="20" customFormat="1" ht="12">
      <c r="B250" s="181" t="s">
        <v>7</v>
      </c>
      <c r="C250" s="182">
        <v>0</v>
      </c>
      <c r="D250" s="182">
        <v>0</v>
      </c>
      <c r="E250" s="183">
        <v>0</v>
      </c>
      <c r="F250" s="183">
        <v>0</v>
      </c>
      <c r="G250" s="183">
        <v>0</v>
      </c>
      <c r="H250" s="183">
        <v>0</v>
      </c>
      <c r="I250" s="183">
        <v>0</v>
      </c>
      <c r="J250" s="183">
        <v>0</v>
      </c>
      <c r="K250" s="183">
        <v>0</v>
      </c>
      <c r="L250" s="183">
        <v>0</v>
      </c>
      <c r="M250" s="183">
        <v>0</v>
      </c>
    </row>
    <row r="251" spans="2:13" s="20" customFormat="1" ht="12">
      <c r="B251" s="181" t="s">
        <v>8</v>
      </c>
      <c r="C251" s="182">
        <v>0</v>
      </c>
      <c r="D251" s="182">
        <v>0</v>
      </c>
      <c r="E251" s="183">
        <v>0</v>
      </c>
      <c r="F251" s="183">
        <v>0</v>
      </c>
      <c r="G251" s="183">
        <v>0</v>
      </c>
      <c r="H251" s="183">
        <v>0</v>
      </c>
      <c r="I251" s="183">
        <v>0</v>
      </c>
      <c r="J251" s="183">
        <v>0</v>
      </c>
      <c r="K251" s="183">
        <v>0</v>
      </c>
      <c r="L251" s="183">
        <v>0</v>
      </c>
      <c r="M251" s="183">
        <v>0</v>
      </c>
    </row>
    <row r="252" spans="2:13" s="20" customFormat="1" ht="12">
      <c r="B252" s="181" t="s">
        <v>9</v>
      </c>
      <c r="C252" s="182">
        <v>0</v>
      </c>
      <c r="D252" s="182">
        <v>0</v>
      </c>
      <c r="E252" s="183">
        <v>0</v>
      </c>
      <c r="F252" s="183">
        <v>0</v>
      </c>
      <c r="G252" s="183">
        <v>0</v>
      </c>
      <c r="H252" s="183">
        <v>0</v>
      </c>
      <c r="I252" s="183">
        <v>0</v>
      </c>
      <c r="J252" s="183">
        <v>0</v>
      </c>
      <c r="K252" s="183">
        <v>0</v>
      </c>
      <c r="L252" s="183">
        <v>0</v>
      </c>
      <c r="M252" s="183">
        <v>0</v>
      </c>
    </row>
    <row r="253" spans="2:13" s="20" customFormat="1" ht="12">
      <c r="B253" s="181" t="s">
        <v>10</v>
      </c>
      <c r="C253" s="182">
        <v>0</v>
      </c>
      <c r="D253" s="182">
        <v>0</v>
      </c>
      <c r="E253" s="183">
        <v>0</v>
      </c>
      <c r="F253" s="183">
        <v>399514.38189673022</v>
      </c>
      <c r="G253" s="183">
        <v>0</v>
      </c>
      <c r="H253" s="183">
        <v>0</v>
      </c>
      <c r="I253" s="183">
        <v>0</v>
      </c>
      <c r="J253" s="183">
        <v>163120.15314331037</v>
      </c>
      <c r="K253" s="183">
        <v>0</v>
      </c>
      <c r="L253" s="183">
        <v>994707.05402415269</v>
      </c>
      <c r="M253" s="183">
        <v>0</v>
      </c>
    </row>
    <row r="254" spans="2:13" s="20" customFormat="1" ht="12">
      <c r="B254" s="181" t="s">
        <v>11</v>
      </c>
      <c r="C254" s="182">
        <v>0</v>
      </c>
      <c r="D254" s="182">
        <v>0</v>
      </c>
      <c r="E254" s="183">
        <v>0</v>
      </c>
      <c r="F254" s="183">
        <v>0</v>
      </c>
      <c r="G254" s="183">
        <v>0</v>
      </c>
      <c r="H254" s="183">
        <v>0</v>
      </c>
      <c r="I254" s="183">
        <v>0</v>
      </c>
      <c r="J254" s="183">
        <v>0</v>
      </c>
      <c r="K254" s="183">
        <v>0</v>
      </c>
      <c r="L254" s="183">
        <v>0</v>
      </c>
      <c r="M254" s="183">
        <v>0</v>
      </c>
    </row>
    <row r="255" spans="2:13" s="20" customFormat="1" ht="12">
      <c r="B255" s="181" t="s">
        <v>12</v>
      </c>
      <c r="C255" s="182">
        <v>0</v>
      </c>
      <c r="D255" s="182">
        <v>0</v>
      </c>
      <c r="E255" s="183">
        <v>0</v>
      </c>
      <c r="F255" s="183">
        <v>0</v>
      </c>
      <c r="G255" s="183">
        <v>0</v>
      </c>
      <c r="H255" s="183">
        <v>0</v>
      </c>
      <c r="I255" s="183">
        <v>0</v>
      </c>
      <c r="J255" s="183">
        <v>0</v>
      </c>
      <c r="K255" s="183">
        <v>0</v>
      </c>
      <c r="L255" s="183">
        <v>0</v>
      </c>
      <c r="M255" s="183">
        <v>0</v>
      </c>
    </row>
    <row r="256" spans="2:13" s="20" customFormat="1" ht="12">
      <c r="B256" s="181" t="s">
        <v>606</v>
      </c>
      <c r="C256" s="182"/>
      <c r="D256" s="182"/>
      <c r="E256" s="182"/>
      <c r="F256" s="182"/>
      <c r="G256" s="182"/>
      <c r="H256" s="182"/>
      <c r="I256" s="182"/>
      <c r="J256" s="182"/>
      <c r="K256" s="183">
        <v>0</v>
      </c>
      <c r="L256" s="183">
        <v>0</v>
      </c>
      <c r="M256" s="183">
        <v>0</v>
      </c>
    </row>
    <row r="257" spans="2:13" s="20" customFormat="1" ht="12">
      <c r="B257" s="181" t="s">
        <v>13</v>
      </c>
      <c r="C257" s="182">
        <v>0</v>
      </c>
      <c r="D257" s="182">
        <v>0</v>
      </c>
      <c r="E257" s="183">
        <v>0</v>
      </c>
      <c r="F257" s="183">
        <v>0</v>
      </c>
      <c r="G257" s="183">
        <v>0</v>
      </c>
      <c r="H257" s="183">
        <v>0</v>
      </c>
      <c r="I257" s="183">
        <v>0</v>
      </c>
      <c r="J257" s="183">
        <v>0</v>
      </c>
      <c r="K257" s="183">
        <v>0</v>
      </c>
      <c r="L257" s="183">
        <v>0</v>
      </c>
      <c r="M257" s="183">
        <v>0</v>
      </c>
    </row>
    <row r="258" spans="2:13" s="20" customFormat="1" ht="12">
      <c r="B258" s="181" t="s">
        <v>14</v>
      </c>
      <c r="C258" s="182">
        <v>0</v>
      </c>
      <c r="D258" s="182">
        <v>0</v>
      </c>
      <c r="E258" s="183">
        <v>0</v>
      </c>
      <c r="F258" s="183">
        <v>0</v>
      </c>
      <c r="G258" s="183">
        <v>0</v>
      </c>
      <c r="H258" s="183">
        <v>0</v>
      </c>
      <c r="I258" s="183">
        <v>0</v>
      </c>
      <c r="J258" s="183">
        <v>0</v>
      </c>
      <c r="K258" s="183">
        <v>0</v>
      </c>
      <c r="L258" s="183">
        <v>0</v>
      </c>
      <c r="M258" s="183">
        <v>0</v>
      </c>
    </row>
    <row r="259" spans="2:13" s="20" customFormat="1" ht="12">
      <c r="B259" s="181" t="s">
        <v>15</v>
      </c>
      <c r="C259" s="184">
        <v>0</v>
      </c>
      <c r="D259" s="184">
        <v>0</v>
      </c>
      <c r="E259" s="184">
        <v>0</v>
      </c>
      <c r="F259" s="184">
        <v>0</v>
      </c>
      <c r="G259" s="184">
        <v>0</v>
      </c>
      <c r="H259" s="184">
        <v>0</v>
      </c>
      <c r="I259" s="184">
        <v>0</v>
      </c>
      <c r="J259" s="184">
        <v>0</v>
      </c>
      <c r="K259" s="184">
        <v>0</v>
      </c>
      <c r="L259" s="184">
        <v>0</v>
      </c>
      <c r="M259" s="184">
        <v>0</v>
      </c>
    </row>
    <row r="260" spans="2:13" s="20" customFormat="1" ht="12">
      <c r="B260" s="181" t="s">
        <v>16</v>
      </c>
      <c r="C260" s="182">
        <v>0</v>
      </c>
      <c r="D260" s="182">
        <v>0</v>
      </c>
      <c r="E260" s="183">
        <v>0</v>
      </c>
      <c r="F260" s="183">
        <v>0</v>
      </c>
      <c r="G260" s="183">
        <v>0</v>
      </c>
      <c r="H260" s="183">
        <v>0</v>
      </c>
      <c r="I260" s="183">
        <v>0</v>
      </c>
      <c r="J260" s="183">
        <v>0</v>
      </c>
      <c r="K260" s="183">
        <v>0</v>
      </c>
      <c r="L260" s="183">
        <v>0</v>
      </c>
      <c r="M260" s="183">
        <v>0</v>
      </c>
    </row>
    <row r="261" spans="2:13" s="20" customFormat="1" ht="12">
      <c r="B261" s="181" t="s">
        <v>82</v>
      </c>
      <c r="C261" s="182">
        <v>0</v>
      </c>
      <c r="D261" s="182">
        <v>0</v>
      </c>
      <c r="E261" s="183">
        <v>0</v>
      </c>
      <c r="F261" s="183">
        <v>0</v>
      </c>
      <c r="G261" s="183">
        <v>0</v>
      </c>
      <c r="H261" s="183">
        <v>0</v>
      </c>
      <c r="I261" s="183">
        <v>0</v>
      </c>
      <c r="J261" s="183">
        <v>0</v>
      </c>
      <c r="K261" s="183">
        <v>0</v>
      </c>
      <c r="L261" s="183">
        <v>0</v>
      </c>
      <c r="M261" s="183">
        <v>0</v>
      </c>
    </row>
    <row r="262" spans="2:13" s="20" customFormat="1" ht="12">
      <c r="B262" s="181" t="s">
        <v>18</v>
      </c>
      <c r="C262" s="182">
        <v>0</v>
      </c>
      <c r="D262" s="182">
        <v>0</v>
      </c>
      <c r="E262" s="183">
        <v>0</v>
      </c>
      <c r="F262" s="183">
        <v>0</v>
      </c>
      <c r="G262" s="183">
        <v>0</v>
      </c>
      <c r="H262" s="183">
        <v>0</v>
      </c>
      <c r="I262" s="183">
        <v>0</v>
      </c>
      <c r="J262" s="183">
        <v>0</v>
      </c>
      <c r="K262" s="183">
        <v>0</v>
      </c>
      <c r="L262" s="183">
        <v>0</v>
      </c>
      <c r="M262" s="183">
        <v>0</v>
      </c>
    </row>
    <row r="263" spans="2:13" s="20" customFormat="1" ht="12">
      <c r="B263" s="181" t="s">
        <v>19</v>
      </c>
      <c r="C263" s="182">
        <v>0</v>
      </c>
      <c r="D263" s="182">
        <v>0</v>
      </c>
      <c r="E263" s="183">
        <v>0</v>
      </c>
      <c r="F263" s="183">
        <v>0</v>
      </c>
      <c r="G263" s="183">
        <v>1458638.3546950035</v>
      </c>
      <c r="H263" s="183">
        <v>260365.97821501509</v>
      </c>
      <c r="I263" s="183">
        <v>217447.74631571025</v>
      </c>
      <c r="J263" s="183">
        <v>220657.09392377676</v>
      </c>
      <c r="K263" s="183">
        <v>340635.19988295395</v>
      </c>
      <c r="L263" s="183">
        <v>0</v>
      </c>
      <c r="M263" s="183">
        <v>0</v>
      </c>
    </row>
    <row r="264" spans="2:13" s="20" customFormat="1" thickBot="1">
      <c r="B264" s="33"/>
      <c r="C264" s="176"/>
      <c r="D264" s="176">
        <v>0</v>
      </c>
      <c r="E264" s="177"/>
      <c r="F264" s="177"/>
      <c r="G264" s="177"/>
      <c r="H264" s="177"/>
      <c r="I264" s="177"/>
      <c r="J264" s="177"/>
      <c r="K264" s="27"/>
      <c r="L264" s="27"/>
      <c r="M264" s="27"/>
    </row>
    <row r="265" spans="2:13" s="20" customFormat="1" thickTop="1">
      <c r="B265" s="170" t="s">
        <v>20</v>
      </c>
      <c r="C265" s="178">
        <f t="shared" ref="C265:H265" si="10">SUM(C247:C263)</f>
        <v>0</v>
      </c>
      <c r="D265" s="178">
        <f t="shared" si="10"/>
        <v>0</v>
      </c>
      <c r="E265" s="178">
        <f t="shared" si="10"/>
        <v>0</v>
      </c>
      <c r="F265" s="178">
        <f t="shared" si="10"/>
        <v>399514.38189673022</v>
      </c>
      <c r="G265" s="178">
        <f t="shared" si="10"/>
        <v>1458638.3546950035</v>
      </c>
      <c r="H265" s="178">
        <f t="shared" si="10"/>
        <v>260365.97821501509</v>
      </c>
      <c r="I265" s="178">
        <f>SUM(I247:I263)</f>
        <v>217447.74631571025</v>
      </c>
      <c r="J265" s="178">
        <f>SUM(J247:J263)</f>
        <v>383777.2470670871</v>
      </c>
      <c r="K265" s="178">
        <f>SUM(K247:K263)</f>
        <v>340635.19988295395</v>
      </c>
      <c r="L265" s="178">
        <f>SUM(L247:L263)</f>
        <v>994707.05402415269</v>
      </c>
      <c r="M265" s="378">
        <f>SUM(M247:M263)</f>
        <v>0</v>
      </c>
    </row>
    <row r="266" spans="2:13">
      <c r="B266" s="208" t="s">
        <v>204</v>
      </c>
    </row>
    <row r="267" spans="2:13">
      <c r="B267" s="213"/>
    </row>
    <row r="268" spans="2:13">
      <c r="B268" s="213"/>
    </row>
    <row r="269" spans="2:13">
      <c r="B269" s="227"/>
    </row>
    <row r="270" spans="2:13">
      <c r="B270" s="227"/>
    </row>
    <row r="271" spans="2:13" s="20" customFormat="1" ht="12">
      <c r="B271" s="228" t="s">
        <v>131</v>
      </c>
      <c r="C271" s="11"/>
      <c r="D271" s="26"/>
      <c r="E271" s="46"/>
      <c r="F271" s="117"/>
      <c r="G271" s="117"/>
      <c r="H271" s="117"/>
      <c r="I271" s="117"/>
      <c r="J271" s="117"/>
      <c r="K271" s="27"/>
    </row>
    <row r="272" spans="2:13" s="20" customFormat="1" ht="12">
      <c r="B272" s="211" t="s">
        <v>76</v>
      </c>
      <c r="C272" s="11"/>
      <c r="D272" s="26"/>
      <c r="E272" s="46"/>
      <c r="F272" s="117"/>
      <c r="G272" s="117"/>
      <c r="H272" s="117"/>
      <c r="I272" s="117"/>
      <c r="J272" s="117"/>
      <c r="K272" s="27"/>
    </row>
    <row r="273" spans="2:13" s="20" customFormat="1" ht="12">
      <c r="B273" s="173" t="s">
        <v>159</v>
      </c>
      <c r="C273" s="174"/>
      <c r="D273" s="223"/>
      <c r="E273" s="46"/>
      <c r="F273" s="117"/>
      <c r="G273" s="117"/>
      <c r="H273" s="117"/>
      <c r="I273" s="117"/>
      <c r="J273" s="117"/>
      <c r="K273" s="27"/>
    </row>
    <row r="274" spans="2:13" s="20" customFormat="1">
      <c r="B274" s="1" t="s">
        <v>792</v>
      </c>
      <c r="C274" s="11"/>
      <c r="D274" s="26"/>
      <c r="E274" s="46"/>
      <c r="F274" s="115"/>
      <c r="G274" s="115"/>
      <c r="H274" s="115" t="s">
        <v>180</v>
      </c>
      <c r="I274" s="115"/>
      <c r="J274" s="115"/>
      <c r="K274" s="27"/>
    </row>
    <row r="275" spans="2:13" s="20" customFormat="1">
      <c r="B275" s="47"/>
      <c r="C275" s="11"/>
      <c r="D275" s="11"/>
      <c r="E275" s="105"/>
      <c r="F275" s="31"/>
      <c r="G275" s="31"/>
      <c r="H275" s="31"/>
      <c r="I275" s="31"/>
      <c r="J275" s="31"/>
      <c r="K275" s="27"/>
    </row>
    <row r="276" spans="2:13" s="20" customFormat="1" ht="12">
      <c r="B276" s="149" t="s">
        <v>143</v>
      </c>
      <c r="C276" s="150">
        <v>2011</v>
      </c>
      <c r="D276" s="150">
        <v>2012</v>
      </c>
      <c r="E276" s="151">
        <v>2013</v>
      </c>
      <c r="F276" s="151">
        <v>2014</v>
      </c>
      <c r="G276" s="151">
        <v>2015</v>
      </c>
      <c r="H276" s="151">
        <v>2016</v>
      </c>
      <c r="I276" s="151">
        <v>2017</v>
      </c>
      <c r="J276" s="151">
        <v>2018</v>
      </c>
      <c r="K276" s="151">
        <v>2019</v>
      </c>
      <c r="L276" s="151">
        <v>2020</v>
      </c>
      <c r="M276" s="377">
        <v>2021</v>
      </c>
    </row>
    <row r="277" spans="2:13" s="20" customFormat="1" ht="12">
      <c r="B277" s="179" t="s">
        <v>3</v>
      </c>
      <c r="C277" s="180">
        <v>0</v>
      </c>
      <c r="D277" s="180">
        <v>0</v>
      </c>
      <c r="E277" s="180">
        <v>0</v>
      </c>
      <c r="F277" s="180">
        <v>0</v>
      </c>
      <c r="G277" s="180">
        <v>0</v>
      </c>
      <c r="H277" s="180">
        <v>0</v>
      </c>
      <c r="I277" s="180">
        <v>0</v>
      </c>
      <c r="J277" s="180">
        <v>0</v>
      </c>
      <c r="K277" s="180">
        <v>0</v>
      </c>
      <c r="L277" s="180">
        <v>0</v>
      </c>
      <c r="M277" s="180">
        <v>0</v>
      </c>
    </row>
    <row r="278" spans="2:13" s="20" customFormat="1" ht="12">
      <c r="B278" s="181" t="s">
        <v>5</v>
      </c>
      <c r="C278" s="182">
        <v>0</v>
      </c>
      <c r="D278" s="182">
        <v>0</v>
      </c>
      <c r="E278" s="183">
        <v>0</v>
      </c>
      <c r="F278" s="183">
        <v>0</v>
      </c>
      <c r="G278" s="183">
        <v>0</v>
      </c>
      <c r="H278" s="183">
        <v>0</v>
      </c>
      <c r="I278" s="183">
        <v>0</v>
      </c>
      <c r="J278" s="183">
        <v>0</v>
      </c>
      <c r="K278" s="183">
        <v>0</v>
      </c>
      <c r="L278" s="183">
        <v>0</v>
      </c>
      <c r="M278" s="183">
        <v>0</v>
      </c>
    </row>
    <row r="279" spans="2:13" s="20" customFormat="1" ht="12">
      <c r="B279" s="181" t="s">
        <v>6</v>
      </c>
      <c r="C279" s="182">
        <v>0</v>
      </c>
      <c r="D279" s="182">
        <v>0</v>
      </c>
      <c r="E279" s="183">
        <v>0</v>
      </c>
      <c r="F279" s="183">
        <v>0</v>
      </c>
      <c r="G279" s="183">
        <v>0</v>
      </c>
      <c r="H279" s="183">
        <v>0</v>
      </c>
      <c r="I279" s="183">
        <v>0</v>
      </c>
      <c r="J279" s="183">
        <v>0</v>
      </c>
      <c r="K279" s="183">
        <v>0</v>
      </c>
      <c r="L279" s="183">
        <v>0</v>
      </c>
      <c r="M279" s="183">
        <v>0</v>
      </c>
    </row>
    <row r="280" spans="2:13" s="20" customFormat="1" ht="12">
      <c r="B280" s="181" t="s">
        <v>7</v>
      </c>
      <c r="C280" s="182">
        <v>0</v>
      </c>
      <c r="D280" s="182">
        <v>0</v>
      </c>
      <c r="E280" s="183">
        <v>0</v>
      </c>
      <c r="F280" s="183">
        <v>0</v>
      </c>
      <c r="G280" s="183">
        <v>0</v>
      </c>
      <c r="H280" s="183">
        <v>0</v>
      </c>
      <c r="I280" s="183">
        <v>0</v>
      </c>
      <c r="J280" s="183">
        <v>0</v>
      </c>
      <c r="K280" s="183">
        <v>0</v>
      </c>
      <c r="L280" s="183">
        <v>0</v>
      </c>
      <c r="M280" s="183">
        <v>0</v>
      </c>
    </row>
    <row r="281" spans="2:13" s="20" customFormat="1" ht="12">
      <c r="B281" s="181" t="s">
        <v>8</v>
      </c>
      <c r="C281" s="182">
        <v>0</v>
      </c>
      <c r="D281" s="182">
        <v>0</v>
      </c>
      <c r="E281" s="183">
        <v>0</v>
      </c>
      <c r="F281" s="183">
        <v>0</v>
      </c>
      <c r="G281" s="183">
        <v>0</v>
      </c>
      <c r="H281" s="183">
        <v>0</v>
      </c>
      <c r="I281" s="183">
        <v>0</v>
      </c>
      <c r="J281" s="183">
        <v>0</v>
      </c>
      <c r="K281" s="183">
        <v>0</v>
      </c>
      <c r="L281" s="183">
        <v>0</v>
      </c>
      <c r="M281" s="183">
        <v>0</v>
      </c>
    </row>
    <row r="282" spans="2:13" s="20" customFormat="1" ht="12">
      <c r="B282" s="181" t="s">
        <v>9</v>
      </c>
      <c r="C282" s="182">
        <v>0</v>
      </c>
      <c r="D282" s="182">
        <v>0</v>
      </c>
      <c r="E282" s="183">
        <v>0</v>
      </c>
      <c r="F282" s="183">
        <v>0</v>
      </c>
      <c r="G282" s="183">
        <v>0</v>
      </c>
      <c r="H282" s="183">
        <v>0</v>
      </c>
      <c r="I282" s="183">
        <v>0</v>
      </c>
      <c r="J282" s="183">
        <v>0</v>
      </c>
      <c r="K282" s="183">
        <v>0</v>
      </c>
      <c r="L282" s="183">
        <v>0</v>
      </c>
      <c r="M282" s="183">
        <v>0</v>
      </c>
    </row>
    <row r="283" spans="2:13" s="20" customFormat="1" ht="12">
      <c r="B283" s="181" t="s">
        <v>10</v>
      </c>
      <c r="C283" s="182">
        <v>0</v>
      </c>
      <c r="D283" s="182">
        <v>0</v>
      </c>
      <c r="E283" s="183">
        <v>0</v>
      </c>
      <c r="F283" s="183">
        <v>0</v>
      </c>
      <c r="G283" s="183">
        <v>0</v>
      </c>
      <c r="H283" s="183">
        <v>0</v>
      </c>
      <c r="I283" s="183">
        <v>0</v>
      </c>
      <c r="J283" s="183">
        <v>0</v>
      </c>
      <c r="K283" s="183">
        <v>0</v>
      </c>
      <c r="L283" s="183">
        <v>0</v>
      </c>
      <c r="M283" s="183">
        <v>0</v>
      </c>
    </row>
    <row r="284" spans="2:13" s="20" customFormat="1" ht="12">
      <c r="B284" s="181" t="s">
        <v>11</v>
      </c>
      <c r="C284" s="182">
        <v>0</v>
      </c>
      <c r="D284" s="182">
        <v>0</v>
      </c>
      <c r="E284" s="183">
        <v>0</v>
      </c>
      <c r="F284" s="183">
        <v>0</v>
      </c>
      <c r="G284" s="183">
        <v>0</v>
      </c>
      <c r="H284" s="183">
        <v>0</v>
      </c>
      <c r="I284" s="183">
        <v>0</v>
      </c>
      <c r="J284" s="183">
        <v>0</v>
      </c>
      <c r="K284" s="183">
        <v>0</v>
      </c>
      <c r="L284" s="183">
        <v>0</v>
      </c>
      <c r="M284" s="183">
        <v>0</v>
      </c>
    </row>
    <row r="285" spans="2:13" s="20" customFormat="1" ht="12">
      <c r="B285" s="181" t="s">
        <v>12</v>
      </c>
      <c r="C285" s="182">
        <v>0</v>
      </c>
      <c r="D285" s="182">
        <v>0</v>
      </c>
      <c r="E285" s="183">
        <v>0</v>
      </c>
      <c r="F285" s="183">
        <v>0</v>
      </c>
      <c r="G285" s="183">
        <v>0</v>
      </c>
      <c r="H285" s="183">
        <v>0</v>
      </c>
      <c r="I285" s="183">
        <v>0</v>
      </c>
      <c r="J285" s="183">
        <v>0</v>
      </c>
      <c r="K285" s="183">
        <v>0</v>
      </c>
      <c r="L285" s="183">
        <v>0</v>
      </c>
      <c r="M285" s="183">
        <v>0</v>
      </c>
    </row>
    <row r="286" spans="2:13" s="20" customFormat="1" ht="12">
      <c r="B286" s="181" t="s">
        <v>606</v>
      </c>
      <c r="C286" s="182">
        <v>0</v>
      </c>
      <c r="D286" s="182">
        <v>0</v>
      </c>
      <c r="E286" s="182">
        <v>0</v>
      </c>
      <c r="F286" s="182">
        <v>0</v>
      </c>
      <c r="G286" s="182">
        <v>0</v>
      </c>
      <c r="H286" s="182">
        <v>0</v>
      </c>
      <c r="I286" s="182">
        <v>0</v>
      </c>
      <c r="J286" s="182">
        <v>0</v>
      </c>
      <c r="K286" s="183">
        <v>0</v>
      </c>
      <c r="L286" s="183">
        <v>0</v>
      </c>
      <c r="M286" s="183">
        <v>0</v>
      </c>
    </row>
    <row r="287" spans="2:13" s="20" customFormat="1" ht="12">
      <c r="B287" s="181" t="s">
        <v>13</v>
      </c>
      <c r="C287" s="182">
        <v>0</v>
      </c>
      <c r="D287" s="182">
        <v>0</v>
      </c>
      <c r="E287" s="183">
        <v>0</v>
      </c>
      <c r="F287" s="183">
        <v>0</v>
      </c>
      <c r="G287" s="183">
        <v>0</v>
      </c>
      <c r="H287" s="183">
        <v>0</v>
      </c>
      <c r="I287" s="183">
        <v>0</v>
      </c>
      <c r="J287" s="183">
        <v>0</v>
      </c>
      <c r="K287" s="183">
        <v>0</v>
      </c>
      <c r="L287" s="183">
        <v>0</v>
      </c>
      <c r="M287" s="183">
        <v>0</v>
      </c>
    </row>
    <row r="288" spans="2:13" s="20" customFormat="1" ht="12">
      <c r="B288" s="181" t="s">
        <v>14</v>
      </c>
      <c r="C288" s="182">
        <v>0</v>
      </c>
      <c r="D288" s="182">
        <v>0</v>
      </c>
      <c r="E288" s="183">
        <v>0</v>
      </c>
      <c r="F288" s="183">
        <v>0</v>
      </c>
      <c r="G288" s="183">
        <v>0</v>
      </c>
      <c r="H288" s="183">
        <v>0</v>
      </c>
      <c r="I288" s="183">
        <v>0</v>
      </c>
      <c r="J288" s="183">
        <v>0</v>
      </c>
      <c r="K288" s="183">
        <v>0</v>
      </c>
      <c r="L288" s="183">
        <v>0</v>
      </c>
      <c r="M288" s="183">
        <v>0</v>
      </c>
    </row>
    <row r="289" spans="2:13" s="20" customFormat="1" ht="12">
      <c r="B289" s="181" t="s">
        <v>15</v>
      </c>
      <c r="C289" s="184">
        <v>0</v>
      </c>
      <c r="D289" s="184">
        <v>0</v>
      </c>
      <c r="E289" s="184">
        <v>0</v>
      </c>
      <c r="F289" s="184">
        <v>0</v>
      </c>
      <c r="G289" s="184">
        <v>0</v>
      </c>
      <c r="H289" s="184">
        <v>0</v>
      </c>
      <c r="I289" s="184">
        <v>0</v>
      </c>
      <c r="J289" s="184">
        <v>0</v>
      </c>
      <c r="K289" s="184">
        <v>0</v>
      </c>
      <c r="L289" s="184">
        <v>0</v>
      </c>
      <c r="M289" s="184">
        <v>0</v>
      </c>
    </row>
    <row r="290" spans="2:13" s="20" customFormat="1" ht="12">
      <c r="B290" s="181" t="s">
        <v>16</v>
      </c>
      <c r="C290" s="182">
        <v>0</v>
      </c>
      <c r="D290" s="182">
        <v>0</v>
      </c>
      <c r="E290" s="183">
        <v>0</v>
      </c>
      <c r="F290" s="183">
        <v>0</v>
      </c>
      <c r="G290" s="183">
        <v>0</v>
      </c>
      <c r="H290" s="183">
        <v>0</v>
      </c>
      <c r="I290" s="183">
        <v>0</v>
      </c>
      <c r="J290" s="183">
        <v>0</v>
      </c>
      <c r="K290" s="183">
        <v>0</v>
      </c>
      <c r="L290" s="183">
        <v>0</v>
      </c>
      <c r="M290" s="183">
        <v>0</v>
      </c>
    </row>
    <row r="291" spans="2:13" s="20" customFormat="1" ht="12">
      <c r="B291" s="181" t="s">
        <v>82</v>
      </c>
      <c r="C291" s="182">
        <v>0</v>
      </c>
      <c r="D291" s="182">
        <v>0</v>
      </c>
      <c r="E291" s="183">
        <v>0</v>
      </c>
      <c r="F291" s="183">
        <v>0</v>
      </c>
      <c r="G291" s="183">
        <v>0</v>
      </c>
      <c r="H291" s="183">
        <v>0</v>
      </c>
      <c r="I291" s="183">
        <v>0</v>
      </c>
      <c r="J291" s="183">
        <v>0</v>
      </c>
      <c r="K291" s="183">
        <v>0</v>
      </c>
      <c r="L291" s="183">
        <v>0</v>
      </c>
      <c r="M291" s="183">
        <v>0</v>
      </c>
    </row>
    <row r="292" spans="2:13" s="20" customFormat="1" ht="12">
      <c r="B292" s="181" t="s">
        <v>18</v>
      </c>
      <c r="C292" s="182">
        <v>0</v>
      </c>
      <c r="D292" s="182">
        <v>0</v>
      </c>
      <c r="E292" s="183">
        <v>0</v>
      </c>
      <c r="F292" s="183">
        <v>0</v>
      </c>
      <c r="G292" s="183">
        <v>0</v>
      </c>
      <c r="H292" s="183">
        <v>0</v>
      </c>
      <c r="I292" s="183">
        <v>0</v>
      </c>
      <c r="J292" s="183">
        <v>0</v>
      </c>
      <c r="K292" s="183">
        <v>0</v>
      </c>
      <c r="L292" s="183">
        <v>0</v>
      </c>
      <c r="M292" s="183">
        <v>0</v>
      </c>
    </row>
    <row r="293" spans="2:13" s="20" customFormat="1" ht="12">
      <c r="B293" s="181" t="s">
        <v>19</v>
      </c>
      <c r="C293" s="182">
        <v>0</v>
      </c>
      <c r="D293" s="182">
        <v>0</v>
      </c>
      <c r="E293" s="183">
        <v>0</v>
      </c>
      <c r="F293" s="183">
        <v>0</v>
      </c>
      <c r="G293" s="183">
        <v>0</v>
      </c>
      <c r="H293" s="183">
        <v>0</v>
      </c>
      <c r="I293" s="183">
        <v>0</v>
      </c>
      <c r="J293" s="183">
        <v>0</v>
      </c>
      <c r="K293" s="183">
        <v>0</v>
      </c>
      <c r="L293" s="183">
        <v>0</v>
      </c>
      <c r="M293" s="183">
        <v>0</v>
      </c>
    </row>
    <row r="294" spans="2:13" s="20" customFormat="1" thickBot="1">
      <c r="B294" s="33"/>
      <c r="C294" s="176"/>
      <c r="D294" s="176">
        <v>0</v>
      </c>
      <c r="E294" s="177"/>
      <c r="F294" s="177"/>
      <c r="G294" s="177"/>
      <c r="H294" s="177"/>
      <c r="I294" s="177"/>
      <c r="J294" s="177"/>
      <c r="K294" s="27"/>
      <c r="L294" s="27"/>
      <c r="M294" s="27"/>
    </row>
    <row r="295" spans="2:13" s="20" customFormat="1" thickTop="1">
      <c r="B295" s="170" t="s">
        <v>20</v>
      </c>
      <c r="C295" s="178">
        <f t="shared" ref="C295:I295" si="11">SUM(C277:C293)</f>
        <v>0</v>
      </c>
      <c r="D295" s="178">
        <f t="shared" si="11"/>
        <v>0</v>
      </c>
      <c r="E295" s="178">
        <f t="shared" si="11"/>
        <v>0</v>
      </c>
      <c r="F295" s="178">
        <f t="shared" si="11"/>
        <v>0</v>
      </c>
      <c r="G295" s="178">
        <f t="shared" si="11"/>
        <v>0</v>
      </c>
      <c r="H295" s="178">
        <f t="shared" si="11"/>
        <v>0</v>
      </c>
      <c r="I295" s="178">
        <f t="shared" si="11"/>
        <v>0</v>
      </c>
      <c r="J295" s="178">
        <f>SUM(J277:J293)</f>
        <v>0</v>
      </c>
      <c r="K295" s="178">
        <f>SUM(K277:K293)</f>
        <v>0</v>
      </c>
      <c r="L295" s="178">
        <f>SUM(L277:L293)</f>
        <v>0</v>
      </c>
      <c r="M295" s="378">
        <f>SUM(M277:M293)</f>
        <v>0</v>
      </c>
    </row>
    <row r="296" spans="2:13">
      <c r="B296" s="208" t="s">
        <v>204</v>
      </c>
    </row>
    <row r="297" spans="2:13">
      <c r="B297" s="10"/>
    </row>
    <row r="301" spans="2:13">
      <c r="B301" s="228" t="s">
        <v>133</v>
      </c>
      <c r="D301" s="26"/>
      <c r="E301" s="46"/>
      <c r="F301" s="117"/>
      <c r="G301" s="117"/>
      <c r="H301" s="117"/>
      <c r="I301" s="117"/>
      <c r="J301" s="117"/>
    </row>
    <row r="302" spans="2:13">
      <c r="B302" s="211" t="s">
        <v>76</v>
      </c>
      <c r="D302" s="26"/>
      <c r="E302" s="46"/>
      <c r="F302" s="117"/>
      <c r="G302" s="117"/>
      <c r="H302" s="117"/>
      <c r="I302" s="117"/>
      <c r="J302" s="117"/>
    </row>
    <row r="303" spans="2:13">
      <c r="B303" s="173" t="s">
        <v>548</v>
      </c>
      <c r="C303" s="174"/>
      <c r="D303" s="223"/>
      <c r="E303" s="229"/>
      <c r="F303" s="117"/>
      <c r="G303" s="117"/>
      <c r="H303" s="117"/>
      <c r="I303" s="117"/>
      <c r="J303" s="117"/>
    </row>
    <row r="304" spans="2:13">
      <c r="B304" s="1" t="s">
        <v>792</v>
      </c>
      <c r="D304" s="26"/>
      <c r="E304" s="46"/>
      <c r="F304" s="115"/>
      <c r="G304" s="115"/>
      <c r="H304" s="115" t="s">
        <v>180</v>
      </c>
      <c r="I304" s="115"/>
      <c r="J304" s="115"/>
    </row>
    <row r="305" spans="2:13">
      <c r="B305" s="47"/>
      <c r="E305" s="105"/>
      <c r="F305" s="31"/>
      <c r="G305" s="31"/>
      <c r="H305" s="31"/>
      <c r="I305" s="31"/>
      <c r="J305" s="31"/>
    </row>
    <row r="306" spans="2:13">
      <c r="B306" s="149" t="s">
        <v>143</v>
      </c>
      <c r="C306" s="150">
        <v>2011</v>
      </c>
      <c r="D306" s="150">
        <v>2012</v>
      </c>
      <c r="E306" s="151">
        <v>2013</v>
      </c>
      <c r="F306" s="151">
        <v>2014</v>
      </c>
      <c r="G306" s="151">
        <v>2015</v>
      </c>
      <c r="H306" s="151">
        <v>2016</v>
      </c>
      <c r="I306" s="151">
        <v>2017</v>
      </c>
      <c r="J306" s="151">
        <v>2018</v>
      </c>
      <c r="K306" s="151">
        <v>2019</v>
      </c>
      <c r="L306" s="151">
        <v>2020</v>
      </c>
      <c r="M306" s="377">
        <v>2021</v>
      </c>
    </row>
    <row r="307" spans="2:13">
      <c r="B307" s="179" t="s">
        <v>3</v>
      </c>
      <c r="C307" s="180">
        <v>0</v>
      </c>
      <c r="D307" s="180">
        <v>0</v>
      </c>
      <c r="E307" s="180">
        <v>0</v>
      </c>
      <c r="F307" s="180">
        <v>0</v>
      </c>
      <c r="G307" s="180">
        <v>0</v>
      </c>
      <c r="H307" s="180">
        <v>0</v>
      </c>
      <c r="I307" s="180">
        <v>0</v>
      </c>
      <c r="J307" s="180">
        <v>85224.468828890749</v>
      </c>
      <c r="K307" s="180">
        <v>41625.908911724429</v>
      </c>
      <c r="L307" s="180">
        <v>23395.191893785031</v>
      </c>
      <c r="M307" s="180">
        <v>0</v>
      </c>
    </row>
    <row r="308" spans="2:13">
      <c r="B308" s="181" t="s">
        <v>5</v>
      </c>
      <c r="C308" s="182">
        <v>0</v>
      </c>
      <c r="D308" s="182">
        <v>0</v>
      </c>
      <c r="E308" s="183">
        <v>0</v>
      </c>
      <c r="F308" s="183">
        <v>0</v>
      </c>
      <c r="G308" s="183">
        <v>0</v>
      </c>
      <c r="H308" s="183">
        <v>0</v>
      </c>
      <c r="I308" s="183">
        <v>0</v>
      </c>
      <c r="J308" s="183">
        <v>0</v>
      </c>
      <c r="K308" s="183">
        <v>0</v>
      </c>
      <c r="L308" s="183">
        <v>0</v>
      </c>
      <c r="M308" s="183">
        <v>1126058.1500000001</v>
      </c>
    </row>
    <row r="309" spans="2:13">
      <c r="B309" s="181" t="s">
        <v>6</v>
      </c>
      <c r="C309" s="182">
        <v>0</v>
      </c>
      <c r="D309" s="182">
        <v>0</v>
      </c>
      <c r="E309" s="183">
        <v>0</v>
      </c>
      <c r="F309" s="183">
        <v>0</v>
      </c>
      <c r="G309" s="183">
        <v>0</v>
      </c>
      <c r="H309" s="183">
        <v>0</v>
      </c>
      <c r="I309" s="183">
        <v>0</v>
      </c>
      <c r="J309" s="183">
        <v>0</v>
      </c>
      <c r="K309" s="183">
        <v>0</v>
      </c>
      <c r="L309" s="183">
        <v>0</v>
      </c>
      <c r="M309" s="183">
        <v>0</v>
      </c>
    </row>
    <row r="310" spans="2:13">
      <c r="B310" s="181" t="s">
        <v>7</v>
      </c>
      <c r="C310" s="182">
        <v>0</v>
      </c>
      <c r="D310" s="182">
        <v>0</v>
      </c>
      <c r="E310" s="183">
        <v>0</v>
      </c>
      <c r="F310" s="183">
        <v>0</v>
      </c>
      <c r="G310" s="183">
        <v>0</v>
      </c>
      <c r="H310" s="183">
        <v>0</v>
      </c>
      <c r="I310" s="183">
        <v>0</v>
      </c>
      <c r="J310" s="183">
        <v>0</v>
      </c>
      <c r="K310" s="183">
        <v>709604.71392707294</v>
      </c>
      <c r="L310" s="183">
        <v>1801763.3151177289</v>
      </c>
      <c r="M310" s="183">
        <v>890.66</v>
      </c>
    </row>
    <row r="311" spans="2:13">
      <c r="B311" s="181" t="s">
        <v>8</v>
      </c>
      <c r="C311" s="182">
        <v>0</v>
      </c>
      <c r="D311" s="182">
        <v>0</v>
      </c>
      <c r="E311" s="183">
        <v>0</v>
      </c>
      <c r="F311" s="183">
        <v>0</v>
      </c>
      <c r="G311" s="183">
        <v>0</v>
      </c>
      <c r="H311" s="183">
        <v>0</v>
      </c>
      <c r="I311" s="183">
        <v>0</v>
      </c>
      <c r="J311" s="183">
        <v>44111.823084110809</v>
      </c>
      <c r="K311" s="183">
        <v>776520.31039623462</v>
      </c>
      <c r="L311" s="183">
        <v>0</v>
      </c>
      <c r="M311" s="183">
        <v>38025.319999999992</v>
      </c>
    </row>
    <row r="312" spans="2:13">
      <c r="B312" s="181" t="s">
        <v>9</v>
      </c>
      <c r="C312" s="182">
        <v>0</v>
      </c>
      <c r="D312" s="182">
        <v>0</v>
      </c>
      <c r="E312" s="183">
        <v>0</v>
      </c>
      <c r="F312" s="183">
        <v>0</v>
      </c>
      <c r="G312" s="183">
        <v>0</v>
      </c>
      <c r="H312" s="183">
        <v>0</v>
      </c>
      <c r="I312" s="183">
        <v>0</v>
      </c>
      <c r="J312" s="183">
        <v>1773889.053493093</v>
      </c>
      <c r="K312" s="183">
        <v>724648.72213551018</v>
      </c>
      <c r="L312" s="183">
        <v>34039.663635672579</v>
      </c>
      <c r="M312" s="183">
        <v>89024.549999999988</v>
      </c>
    </row>
    <row r="313" spans="2:13">
      <c r="B313" s="181" t="s">
        <v>10</v>
      </c>
      <c r="C313" s="182">
        <v>0</v>
      </c>
      <c r="D313" s="182">
        <v>0</v>
      </c>
      <c r="E313" s="183">
        <v>0</v>
      </c>
      <c r="F313" s="183">
        <v>0</v>
      </c>
      <c r="G313" s="183">
        <v>0</v>
      </c>
      <c r="H313" s="183">
        <v>0</v>
      </c>
      <c r="I313" s="183">
        <v>0</v>
      </c>
      <c r="J313" s="183">
        <v>251485.39437792636</v>
      </c>
      <c r="K313" s="183">
        <v>1276767.3684836156</v>
      </c>
      <c r="L313" s="183">
        <v>359831.37693270063</v>
      </c>
      <c r="M313" s="183">
        <v>167090.14000000001</v>
      </c>
    </row>
    <row r="314" spans="2:13">
      <c r="B314" s="181" t="s">
        <v>11</v>
      </c>
      <c r="C314" s="182">
        <v>0</v>
      </c>
      <c r="D314" s="182">
        <v>0</v>
      </c>
      <c r="E314" s="183">
        <v>0</v>
      </c>
      <c r="F314" s="183">
        <v>0</v>
      </c>
      <c r="G314" s="183">
        <v>0</v>
      </c>
      <c r="H314" s="183">
        <v>0</v>
      </c>
      <c r="I314" s="183">
        <v>0</v>
      </c>
      <c r="J314" s="183">
        <v>0</v>
      </c>
      <c r="K314" s="183">
        <v>0</v>
      </c>
      <c r="L314" s="183">
        <v>0</v>
      </c>
      <c r="M314" s="183">
        <v>0</v>
      </c>
    </row>
    <row r="315" spans="2:13">
      <c r="B315" s="181" t="s">
        <v>12</v>
      </c>
      <c r="C315" s="182">
        <v>0</v>
      </c>
      <c r="D315" s="182">
        <v>0</v>
      </c>
      <c r="E315" s="183">
        <v>0</v>
      </c>
      <c r="F315" s="183">
        <v>0</v>
      </c>
      <c r="G315" s="183">
        <v>0</v>
      </c>
      <c r="H315" s="183">
        <v>0</v>
      </c>
      <c r="I315" s="183">
        <v>0</v>
      </c>
      <c r="J315" s="183">
        <v>11695.147299656919</v>
      </c>
      <c r="K315" s="183">
        <v>0</v>
      </c>
      <c r="L315" s="183">
        <v>0</v>
      </c>
      <c r="M315" s="183">
        <v>7129.24</v>
      </c>
    </row>
    <row r="316" spans="2:13">
      <c r="B316" s="181" t="s">
        <v>606</v>
      </c>
      <c r="C316" s="182" t="s">
        <v>4</v>
      </c>
      <c r="D316" s="182" t="s">
        <v>4</v>
      </c>
      <c r="E316" s="182" t="s">
        <v>4</v>
      </c>
      <c r="F316" s="182" t="s">
        <v>4</v>
      </c>
      <c r="G316" s="182" t="s">
        <v>4</v>
      </c>
      <c r="H316" s="182" t="s">
        <v>4</v>
      </c>
      <c r="I316" s="182" t="s">
        <v>4</v>
      </c>
      <c r="J316" s="182"/>
      <c r="K316" s="183">
        <v>0</v>
      </c>
      <c r="L316" s="183">
        <v>0</v>
      </c>
      <c r="M316" s="183">
        <v>81241.09</v>
      </c>
    </row>
    <row r="317" spans="2:13">
      <c r="B317" s="181" t="s">
        <v>13</v>
      </c>
      <c r="C317" s="182">
        <v>0</v>
      </c>
      <c r="D317" s="182">
        <v>0</v>
      </c>
      <c r="E317" s="183">
        <v>0</v>
      </c>
      <c r="F317" s="183">
        <v>0</v>
      </c>
      <c r="G317" s="183">
        <v>0</v>
      </c>
      <c r="H317" s="183">
        <v>0</v>
      </c>
      <c r="I317" s="183">
        <v>0</v>
      </c>
      <c r="J317" s="183">
        <v>0</v>
      </c>
      <c r="K317" s="183">
        <v>21362.062599355493</v>
      </c>
      <c r="L317" s="183">
        <v>0</v>
      </c>
      <c r="M317" s="183">
        <v>0</v>
      </c>
    </row>
    <row r="318" spans="2:13">
      <c r="B318" s="181" t="s">
        <v>14</v>
      </c>
      <c r="C318" s="182">
        <v>0</v>
      </c>
      <c r="D318" s="182">
        <v>0</v>
      </c>
      <c r="E318" s="183">
        <v>0</v>
      </c>
      <c r="F318" s="183">
        <v>0</v>
      </c>
      <c r="G318" s="183">
        <v>0</v>
      </c>
      <c r="H318" s="183">
        <v>0</v>
      </c>
      <c r="I318" s="183">
        <v>0</v>
      </c>
      <c r="J318" s="183">
        <v>4757.0372635213207</v>
      </c>
      <c r="K318" s="183">
        <v>0</v>
      </c>
      <c r="L318" s="183">
        <v>0</v>
      </c>
      <c r="M318" s="183">
        <v>353836.32</v>
      </c>
    </row>
    <row r="319" spans="2:13">
      <c r="B319" s="181" t="s">
        <v>15</v>
      </c>
      <c r="C319" s="184">
        <v>0</v>
      </c>
      <c r="D319" s="184">
        <v>0</v>
      </c>
      <c r="E319" s="184">
        <v>0</v>
      </c>
      <c r="F319" s="184">
        <v>0</v>
      </c>
      <c r="G319" s="184">
        <v>0</v>
      </c>
      <c r="H319" s="184">
        <v>0</v>
      </c>
      <c r="I319" s="184">
        <v>0</v>
      </c>
      <c r="J319" s="184">
        <v>2311311.5550541542</v>
      </c>
      <c r="K319" s="184">
        <v>928575.3646939412</v>
      </c>
      <c r="L319" s="184">
        <v>31167.094164009093</v>
      </c>
      <c r="M319" s="184">
        <v>76825.210000000006</v>
      </c>
    </row>
    <row r="320" spans="2:13">
      <c r="B320" s="181" t="s">
        <v>16</v>
      </c>
      <c r="C320" s="182">
        <v>0</v>
      </c>
      <c r="D320" s="182">
        <v>0</v>
      </c>
      <c r="E320" s="183">
        <v>0</v>
      </c>
      <c r="F320" s="183">
        <v>0</v>
      </c>
      <c r="G320" s="183">
        <v>0</v>
      </c>
      <c r="H320" s="183">
        <v>0</v>
      </c>
      <c r="I320" s="183">
        <v>0</v>
      </c>
      <c r="J320" s="183">
        <v>2060087.203831082</v>
      </c>
      <c r="K320" s="183">
        <v>987559.94350073452</v>
      </c>
      <c r="L320" s="183">
        <v>32998.387788398155</v>
      </c>
      <c r="M320" s="183">
        <v>10292</v>
      </c>
    </row>
    <row r="321" spans="2:13">
      <c r="B321" s="181" t="s">
        <v>82</v>
      </c>
      <c r="C321" s="182">
        <v>0</v>
      </c>
      <c r="D321" s="182">
        <v>0</v>
      </c>
      <c r="E321" s="183">
        <v>0</v>
      </c>
      <c r="F321" s="183">
        <v>0</v>
      </c>
      <c r="G321" s="183">
        <v>0</v>
      </c>
      <c r="H321" s="183">
        <v>0</v>
      </c>
      <c r="I321" s="183">
        <v>0</v>
      </c>
      <c r="J321" s="183">
        <v>0</v>
      </c>
      <c r="K321" s="183">
        <v>0</v>
      </c>
      <c r="L321" s="183">
        <v>0</v>
      </c>
      <c r="M321" s="183">
        <v>0</v>
      </c>
    </row>
    <row r="322" spans="2:13">
      <c r="B322" s="181" t="s">
        <v>18</v>
      </c>
      <c r="C322" s="182">
        <v>0</v>
      </c>
      <c r="D322" s="182">
        <v>0</v>
      </c>
      <c r="E322" s="183">
        <v>0</v>
      </c>
      <c r="F322" s="183">
        <v>0</v>
      </c>
      <c r="G322" s="183">
        <v>0</v>
      </c>
      <c r="H322" s="183">
        <v>0</v>
      </c>
      <c r="I322" s="183">
        <v>0</v>
      </c>
      <c r="J322" s="183">
        <v>88500.297579827384</v>
      </c>
      <c r="K322" s="183">
        <v>11021.81601367546</v>
      </c>
      <c r="L322" s="183">
        <v>68297.25722576493</v>
      </c>
      <c r="M322" s="183">
        <v>13005.36</v>
      </c>
    </row>
    <row r="323" spans="2:13">
      <c r="B323" s="181" t="s">
        <v>19</v>
      </c>
      <c r="C323" s="182">
        <v>0</v>
      </c>
      <c r="D323" s="182">
        <v>0</v>
      </c>
      <c r="E323" s="183">
        <v>0</v>
      </c>
      <c r="F323" s="183">
        <v>0</v>
      </c>
      <c r="G323" s="183">
        <v>0</v>
      </c>
      <c r="H323" s="183">
        <v>0</v>
      </c>
      <c r="I323" s="183">
        <v>0</v>
      </c>
      <c r="J323" s="183">
        <v>420040.54315279564</v>
      </c>
      <c r="K323" s="183">
        <v>215170.80446116719</v>
      </c>
      <c r="L323" s="183">
        <v>294425.95523300854</v>
      </c>
      <c r="M323" s="183">
        <v>864785</v>
      </c>
    </row>
    <row r="324" spans="2:13" ht="13.5" thickBot="1">
      <c r="B324" s="33"/>
      <c r="C324" s="176"/>
      <c r="D324" s="176">
        <v>0</v>
      </c>
      <c r="E324" s="177"/>
      <c r="F324" s="177"/>
      <c r="G324" s="177"/>
      <c r="H324" s="177"/>
      <c r="I324" s="177"/>
      <c r="J324" s="177"/>
    </row>
    <row r="325" spans="2:13" ht="13.5" thickTop="1">
      <c r="B325" s="170" t="s">
        <v>20</v>
      </c>
      <c r="C325" s="178">
        <f t="shared" ref="C325:K325" si="12">SUM(C307:C323)</f>
        <v>0</v>
      </c>
      <c r="D325" s="178">
        <f t="shared" si="12"/>
        <v>0</v>
      </c>
      <c r="E325" s="178">
        <f t="shared" si="12"/>
        <v>0</v>
      </c>
      <c r="F325" s="178">
        <f t="shared" si="12"/>
        <v>0</v>
      </c>
      <c r="G325" s="178">
        <f t="shared" si="12"/>
        <v>0</v>
      </c>
      <c r="H325" s="178">
        <f t="shared" si="12"/>
        <v>0</v>
      </c>
      <c r="I325" s="178">
        <f t="shared" si="12"/>
        <v>0</v>
      </c>
      <c r="J325" s="178">
        <f t="shared" si="12"/>
        <v>7051102.5239650588</v>
      </c>
      <c r="K325" s="178">
        <f t="shared" si="12"/>
        <v>5692857.015123032</v>
      </c>
      <c r="L325" s="178">
        <f t="shared" ref="L325:M325" si="13">SUM(L307:L323)</f>
        <v>2645918.2419910682</v>
      </c>
      <c r="M325" s="378">
        <f t="shared" si="13"/>
        <v>2828203.0400000005</v>
      </c>
    </row>
    <row r="326" spans="2:13">
      <c r="B326" s="208" t="s">
        <v>204</v>
      </c>
    </row>
    <row r="327" spans="2:13">
      <c r="B327" s="208" t="s">
        <v>547</v>
      </c>
    </row>
    <row r="519" spans="2:10">
      <c r="B519" s="68" t="s">
        <v>2</v>
      </c>
      <c r="C519" s="68">
        <v>2011</v>
      </c>
      <c r="D519" s="68">
        <v>2011</v>
      </c>
      <c r="E519" s="68">
        <v>2011</v>
      </c>
      <c r="F519" s="118"/>
      <c r="G519" s="118"/>
      <c r="H519" s="118"/>
      <c r="I519" s="118"/>
      <c r="J519" s="118"/>
    </row>
    <row r="520" spans="2:10">
      <c r="B520" s="70" t="s">
        <v>3</v>
      </c>
      <c r="C520" s="99">
        <f t="shared" ref="C520:C528" si="14">SUM(C7,C37,C67,C97,C127,C157,C187,C217,C247,C277)</f>
        <v>283119.98835032142</v>
      </c>
      <c r="D520" s="100">
        <v>61492141</v>
      </c>
      <c r="E520" s="71">
        <v>490841</v>
      </c>
      <c r="F520" s="119">
        <f>SUM(C520:E520)</f>
        <v>62266101.988350324</v>
      </c>
      <c r="G520" s="119">
        <f>SUM(D520:F520)</f>
        <v>124249083.98835033</v>
      </c>
      <c r="H520" s="119">
        <f>SUM(E520:G520)</f>
        <v>187006026.97670066</v>
      </c>
      <c r="I520" s="119">
        <f>SUM(F520:H520)</f>
        <v>373521212.95340133</v>
      </c>
      <c r="J520" s="119">
        <f>SUM(G520:I520)</f>
        <v>684776323.91845226</v>
      </c>
    </row>
    <row r="521" spans="2:10">
      <c r="B521" s="70" t="s">
        <v>5</v>
      </c>
      <c r="C521" s="99">
        <f t="shared" si="14"/>
        <v>220316.41941997359</v>
      </c>
      <c r="D521" s="100">
        <v>62457079</v>
      </c>
      <c r="E521" s="71">
        <v>5923262</v>
      </c>
      <c r="F521" s="119">
        <f t="shared" ref="F521:J537" si="15">SUM(C521:E521)</f>
        <v>68600657.419419974</v>
      </c>
      <c r="G521" s="119">
        <f t="shared" si="15"/>
        <v>136980998.41941997</v>
      </c>
      <c r="H521" s="119">
        <f t="shared" si="15"/>
        <v>211504917.83883995</v>
      </c>
      <c r="I521" s="119">
        <f t="shared" si="15"/>
        <v>417086573.6776799</v>
      </c>
      <c r="J521" s="119">
        <f t="shared" si="15"/>
        <v>765572489.93593979</v>
      </c>
    </row>
    <row r="522" spans="2:10">
      <c r="B522" s="70" t="s">
        <v>6</v>
      </c>
      <c r="C522" s="99">
        <f t="shared" si="14"/>
        <v>1838583.1226822194</v>
      </c>
      <c r="D522" s="100">
        <v>81003939</v>
      </c>
      <c r="E522" s="71">
        <v>11609212</v>
      </c>
      <c r="F522" s="119">
        <f t="shared" si="15"/>
        <v>94451734.122682214</v>
      </c>
      <c r="G522" s="119">
        <f t="shared" si="15"/>
        <v>187064885.12268221</v>
      </c>
      <c r="H522" s="119">
        <f t="shared" si="15"/>
        <v>293125831.24536443</v>
      </c>
      <c r="I522" s="119">
        <f t="shared" si="15"/>
        <v>574642450.49072886</v>
      </c>
      <c r="J522" s="119">
        <f t="shared" si="15"/>
        <v>1054833166.8587755</v>
      </c>
    </row>
    <row r="523" spans="2:10">
      <c r="B523" s="70" t="s">
        <v>7</v>
      </c>
      <c r="C523" s="99">
        <f t="shared" si="14"/>
        <v>325034.47710126237</v>
      </c>
      <c r="D523" s="100">
        <v>65557279</v>
      </c>
      <c r="E523" s="71">
        <v>485625</v>
      </c>
      <c r="F523" s="119">
        <f t="shared" si="15"/>
        <v>66367938.477101259</v>
      </c>
      <c r="G523" s="119">
        <f t="shared" si="15"/>
        <v>132410842.47710127</v>
      </c>
      <c r="H523" s="119">
        <f t="shared" si="15"/>
        <v>199264405.95420253</v>
      </c>
      <c r="I523" s="119">
        <f t="shared" si="15"/>
        <v>398043186.90840507</v>
      </c>
      <c r="J523" s="119">
        <f t="shared" si="15"/>
        <v>729718435.33970881</v>
      </c>
    </row>
    <row r="524" spans="2:10">
      <c r="B524" s="70" t="s">
        <v>8</v>
      </c>
      <c r="C524" s="99">
        <f t="shared" si="14"/>
        <v>347664.9901943903</v>
      </c>
      <c r="D524" s="100">
        <v>101626281</v>
      </c>
      <c r="E524" s="71">
        <v>122309</v>
      </c>
      <c r="F524" s="119">
        <f t="shared" si="15"/>
        <v>102096254.9901944</v>
      </c>
      <c r="G524" s="119">
        <f t="shared" si="15"/>
        <v>203844844.99019438</v>
      </c>
      <c r="H524" s="119">
        <f t="shared" si="15"/>
        <v>306063408.98038876</v>
      </c>
      <c r="I524" s="119">
        <f t="shared" si="15"/>
        <v>612004508.96077752</v>
      </c>
      <c r="J524" s="119">
        <f t="shared" si="15"/>
        <v>1121912762.9313607</v>
      </c>
    </row>
    <row r="525" spans="2:10">
      <c r="B525" s="70" t="s">
        <v>9</v>
      </c>
      <c r="C525" s="99">
        <f t="shared" si="14"/>
        <v>1446603.2902612186</v>
      </c>
      <c r="D525" s="100">
        <v>240177534</v>
      </c>
      <c r="E525" s="71">
        <v>9066962</v>
      </c>
      <c r="F525" s="119">
        <f t="shared" si="15"/>
        <v>250691099.29026121</v>
      </c>
      <c r="G525" s="119">
        <f t="shared" si="15"/>
        <v>499935595.29026121</v>
      </c>
      <c r="H525" s="119">
        <f t="shared" si="15"/>
        <v>759693656.58052242</v>
      </c>
      <c r="I525" s="119">
        <f t="shared" si="15"/>
        <v>1510320351.1610448</v>
      </c>
      <c r="J525" s="119">
        <f t="shared" si="15"/>
        <v>2769949603.0318284</v>
      </c>
    </row>
    <row r="526" spans="2:10">
      <c r="B526" s="70" t="s">
        <v>10</v>
      </c>
      <c r="C526" s="99">
        <f t="shared" si="14"/>
        <v>11969288.761880457</v>
      </c>
      <c r="D526" s="100">
        <v>540025914</v>
      </c>
      <c r="E526" s="71">
        <v>9994421</v>
      </c>
      <c r="F526" s="119">
        <f t="shared" si="15"/>
        <v>561989623.7618804</v>
      </c>
      <c r="G526" s="119">
        <f t="shared" si="15"/>
        <v>1112009958.7618804</v>
      </c>
      <c r="H526" s="119">
        <f t="shared" si="15"/>
        <v>1683994003.5237608</v>
      </c>
      <c r="I526" s="119">
        <f t="shared" si="15"/>
        <v>3357993586.0475216</v>
      </c>
      <c r="J526" s="119">
        <f t="shared" si="15"/>
        <v>6153997548.3331623</v>
      </c>
    </row>
    <row r="527" spans="2:10">
      <c r="B527" s="70" t="s">
        <v>11</v>
      </c>
      <c r="C527" s="99">
        <f t="shared" si="14"/>
        <v>661350.1286510569</v>
      </c>
      <c r="D527" s="100">
        <v>164575649</v>
      </c>
      <c r="E527" s="71">
        <v>2576775</v>
      </c>
      <c r="F527" s="119">
        <f t="shared" si="15"/>
        <v>167813774.12865105</v>
      </c>
      <c r="G527" s="119">
        <f t="shared" si="15"/>
        <v>334966198.12865102</v>
      </c>
      <c r="H527" s="119">
        <f t="shared" si="15"/>
        <v>505356747.25730205</v>
      </c>
      <c r="I527" s="119">
        <f t="shared" si="15"/>
        <v>1008136719.5146041</v>
      </c>
      <c r="J527" s="119">
        <f t="shared" si="15"/>
        <v>1848459664.900557</v>
      </c>
    </row>
    <row r="528" spans="2:10">
      <c r="B528" s="70" t="s">
        <v>12</v>
      </c>
      <c r="C528" s="99">
        <f t="shared" si="14"/>
        <v>2499780.6933706575</v>
      </c>
      <c r="D528" s="100">
        <v>275953379</v>
      </c>
      <c r="E528" s="71">
        <v>4130939</v>
      </c>
      <c r="F528" s="119">
        <f t="shared" si="15"/>
        <v>282584098.69337064</v>
      </c>
      <c r="G528" s="119">
        <f t="shared" si="15"/>
        <v>562668416.69337058</v>
      </c>
      <c r="H528" s="119">
        <f t="shared" si="15"/>
        <v>849383454.38674116</v>
      </c>
      <c r="I528" s="119">
        <f t="shared" si="15"/>
        <v>1694635969.7734823</v>
      </c>
      <c r="J528" s="119">
        <f t="shared" si="15"/>
        <v>3106687840.8535938</v>
      </c>
    </row>
    <row r="529" spans="2:10">
      <c r="B529" s="70" t="s">
        <v>13</v>
      </c>
      <c r="C529" s="99">
        <f t="shared" ref="C529:C537" si="16">SUM(C17,C47,C77,C107,C137,C167,C197,C227,C257,C287)</f>
        <v>1269475.3808757563</v>
      </c>
      <c r="D529" s="100">
        <v>476733227</v>
      </c>
      <c r="E529" s="71">
        <v>4596842</v>
      </c>
      <c r="F529" s="119">
        <f t="shared" si="15"/>
        <v>482599544.38087577</v>
      </c>
      <c r="G529" s="119">
        <f t="shared" si="15"/>
        <v>963929613.38087583</v>
      </c>
      <c r="H529" s="119">
        <f t="shared" si="15"/>
        <v>1451125999.7617517</v>
      </c>
      <c r="I529" s="119">
        <f t="shared" si="15"/>
        <v>2897655157.5235033</v>
      </c>
      <c r="J529" s="119">
        <f t="shared" si="15"/>
        <v>5312710770.666131</v>
      </c>
    </row>
    <row r="530" spans="2:10">
      <c r="B530" s="70" t="s">
        <v>14</v>
      </c>
      <c r="C530" s="99">
        <f t="shared" si="16"/>
        <v>594076.93600739341</v>
      </c>
      <c r="D530" s="100">
        <v>166473813</v>
      </c>
      <c r="E530" s="71">
        <v>10670280</v>
      </c>
      <c r="F530" s="119">
        <f t="shared" si="15"/>
        <v>177738169.93600738</v>
      </c>
      <c r="G530" s="119">
        <f t="shared" si="15"/>
        <v>354882262.93600738</v>
      </c>
      <c r="H530" s="119">
        <f t="shared" si="15"/>
        <v>543290712.87201476</v>
      </c>
      <c r="I530" s="119">
        <f t="shared" si="15"/>
        <v>1075911145.7440295</v>
      </c>
      <c r="J530" s="119">
        <f t="shared" si="15"/>
        <v>1974084121.5520515</v>
      </c>
    </row>
    <row r="531" spans="2:10">
      <c r="B531" s="70" t="s">
        <v>15</v>
      </c>
      <c r="C531" s="99">
        <f t="shared" si="16"/>
        <v>89338.916683692718</v>
      </c>
      <c r="D531" s="100">
        <v>75661495</v>
      </c>
      <c r="E531" s="71">
        <v>2385243</v>
      </c>
      <c r="F531" s="119">
        <f t="shared" si="15"/>
        <v>78136076.916683689</v>
      </c>
      <c r="G531" s="119">
        <f t="shared" si="15"/>
        <v>156182814.91668367</v>
      </c>
      <c r="H531" s="119">
        <f t="shared" si="15"/>
        <v>236704134.83336735</v>
      </c>
      <c r="I531" s="119">
        <f t="shared" si="15"/>
        <v>471023026.6667347</v>
      </c>
      <c r="J531" s="119">
        <f t="shared" si="15"/>
        <v>863909976.41678572</v>
      </c>
    </row>
    <row r="532" spans="2:10">
      <c r="B532" s="70" t="s">
        <v>16</v>
      </c>
      <c r="C532" s="99">
        <f t="shared" si="16"/>
        <v>2085520.906579142</v>
      </c>
      <c r="D532" s="100">
        <v>181948407</v>
      </c>
      <c r="E532" s="71">
        <v>1787025</v>
      </c>
      <c r="F532" s="119">
        <f t="shared" si="15"/>
        <v>185820952.90657914</v>
      </c>
      <c r="G532" s="119">
        <f t="shared" si="15"/>
        <v>369556384.90657914</v>
      </c>
      <c r="H532" s="119">
        <f t="shared" si="15"/>
        <v>557164362.81315827</v>
      </c>
      <c r="I532" s="119">
        <f t="shared" si="15"/>
        <v>1112541700.6263165</v>
      </c>
      <c r="J532" s="119">
        <f t="shared" si="15"/>
        <v>2039262448.3460541</v>
      </c>
    </row>
    <row r="533" spans="2:10">
      <c r="B533" s="70" t="s">
        <v>82</v>
      </c>
      <c r="C533" s="99">
        <f t="shared" si="16"/>
        <v>0</v>
      </c>
      <c r="D533" s="100">
        <v>46836553</v>
      </c>
      <c r="E533" s="71">
        <v>1054923</v>
      </c>
      <c r="F533" s="119">
        <f t="shared" si="15"/>
        <v>47891476</v>
      </c>
      <c r="G533" s="119">
        <f t="shared" si="15"/>
        <v>95782952</v>
      </c>
      <c r="H533" s="119">
        <f t="shared" si="15"/>
        <v>144729351</v>
      </c>
      <c r="I533" s="119">
        <f t="shared" si="15"/>
        <v>288403779</v>
      </c>
      <c r="J533" s="119">
        <f t="shared" si="15"/>
        <v>528916082</v>
      </c>
    </row>
    <row r="534" spans="2:10">
      <c r="B534" s="70" t="s">
        <v>18</v>
      </c>
      <c r="C534" s="99">
        <f t="shared" si="16"/>
        <v>0</v>
      </c>
      <c r="D534" s="100">
        <v>47220395</v>
      </c>
      <c r="E534" s="71">
        <v>3579478</v>
      </c>
      <c r="F534" s="119">
        <f t="shared" si="15"/>
        <v>50799873</v>
      </c>
      <c r="G534" s="119">
        <f t="shared" si="15"/>
        <v>101599746</v>
      </c>
      <c r="H534" s="119">
        <f t="shared" si="15"/>
        <v>155979097</v>
      </c>
      <c r="I534" s="119">
        <f t="shared" si="15"/>
        <v>308378716</v>
      </c>
      <c r="J534" s="119">
        <f t="shared" si="15"/>
        <v>565957559</v>
      </c>
    </row>
    <row r="535" spans="2:10">
      <c r="B535" s="70" t="s">
        <v>19</v>
      </c>
      <c r="C535" s="99">
        <f t="shared" si="16"/>
        <v>5301264.233304224</v>
      </c>
      <c r="D535" s="100">
        <v>153360425</v>
      </c>
      <c r="E535" s="71">
        <v>28803919.800000001</v>
      </c>
      <c r="F535" s="119">
        <f t="shared" si="15"/>
        <v>187465609.03330424</v>
      </c>
      <c r="G535" s="119">
        <f t="shared" si="15"/>
        <v>369629953.83330429</v>
      </c>
      <c r="H535" s="119">
        <f t="shared" si="15"/>
        <v>585899482.66660857</v>
      </c>
      <c r="I535" s="119">
        <f t="shared" si="15"/>
        <v>1142995045.533217</v>
      </c>
      <c r="J535" s="119">
        <f t="shared" si="15"/>
        <v>2098524482.0331297</v>
      </c>
    </row>
    <row r="536" spans="2:10">
      <c r="B536" s="68"/>
      <c r="C536" s="99">
        <f t="shared" si="16"/>
        <v>0</v>
      </c>
      <c r="D536" s="100">
        <v>0</v>
      </c>
      <c r="E536" s="71">
        <v>0</v>
      </c>
      <c r="F536" s="119">
        <f t="shared" si="15"/>
        <v>0</v>
      </c>
      <c r="G536" s="119">
        <f t="shared" si="15"/>
        <v>0</v>
      </c>
      <c r="H536" s="119">
        <f t="shared" si="15"/>
        <v>0</v>
      </c>
      <c r="I536" s="119">
        <f t="shared" si="15"/>
        <v>0</v>
      </c>
      <c r="J536" s="119">
        <f t="shared" si="15"/>
        <v>0</v>
      </c>
    </row>
    <row r="537" spans="2:10">
      <c r="B537" s="72" t="s">
        <v>20</v>
      </c>
      <c r="C537" s="99">
        <f t="shared" si="16"/>
        <v>28931418.245361771</v>
      </c>
      <c r="D537" s="100">
        <v>2741103510</v>
      </c>
      <c r="E537" s="71">
        <v>97278056.799999997</v>
      </c>
      <c r="F537" s="120">
        <f t="shared" si="15"/>
        <v>2867312985.045362</v>
      </c>
      <c r="G537" s="120">
        <f t="shared" si="15"/>
        <v>5705694551.8453617</v>
      </c>
      <c r="H537" s="120">
        <f t="shared" si="15"/>
        <v>8670285593.6907234</v>
      </c>
      <c r="I537" s="120">
        <f t="shared" si="15"/>
        <v>17243293130.581448</v>
      </c>
      <c r="J537" s="120">
        <f t="shared" si="15"/>
        <v>31619273276.117531</v>
      </c>
    </row>
    <row r="538" spans="2:10">
      <c r="B538" s="69"/>
      <c r="C538" s="101"/>
      <c r="D538" s="101"/>
      <c r="E538" s="69"/>
      <c r="F538" s="118"/>
      <c r="G538" s="118"/>
      <c r="H538" s="118"/>
      <c r="I538" s="118"/>
      <c r="J538" s="118"/>
    </row>
  </sheetData>
  <hyperlinks>
    <hyperlink ref="H4" location="'Indice Regiones'!A1" display="&lt; Volver &gt;" xr:uid="{00000000-0004-0000-0800-000000000000}"/>
    <hyperlink ref="H34" location="'Indice Regiones'!A1" display="&lt; Volver &gt;" xr:uid="{00000000-0004-0000-0800-000001000000}"/>
    <hyperlink ref="H64" location="'Indice Regiones'!A1" display="&lt; Volver &gt;" xr:uid="{00000000-0004-0000-0800-000002000000}"/>
    <hyperlink ref="H94" location="'Indice Regiones'!A1" display="&lt; Volver &gt;" xr:uid="{00000000-0004-0000-0800-000003000000}"/>
    <hyperlink ref="H124" location="'Indice Regiones'!A1" display="&lt; Volver &gt;" xr:uid="{00000000-0004-0000-0800-000004000000}"/>
    <hyperlink ref="H154" location="'Indice Regiones'!A1" display="&lt; Volver &gt;" xr:uid="{00000000-0004-0000-0800-000005000000}"/>
    <hyperlink ref="H184" location="'Indice Regiones'!A1" display="&lt; Volver &gt;" xr:uid="{00000000-0004-0000-0800-000006000000}"/>
    <hyperlink ref="H214" location="'Indice Regiones'!A1" display="&lt; Volver &gt;" xr:uid="{00000000-0004-0000-0800-000007000000}"/>
    <hyperlink ref="H244" location="'Indice Regiones'!A1" display="&lt; Volver &gt;" xr:uid="{00000000-0004-0000-0800-000008000000}"/>
    <hyperlink ref="H274" location="'Indice Regiones'!A1" display="&lt; Volver &gt;" xr:uid="{00000000-0004-0000-0800-000009000000}"/>
    <hyperlink ref="H304" location="'Indice Regiones'!A1" display="&lt; Volver &gt;" xr:uid="{00000000-0004-0000-0800-00000A000000}"/>
  </hyperlinks>
  <pageMargins left="0.7" right="0.7" top="0.75" bottom="0.75" header="0.3" footer="0.3"/>
  <pageSetup orientation="portrait" r:id="rId1"/>
  <ignoredErrors>
    <ignoredError sqref="C25:E25 C55:E55 C85:E85 C115:E115 D145:E145 C175:E175 C205:E205 C235:E235 C265:E265 C295:E295"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W92"/>
  <sheetViews>
    <sheetView showGridLines="0" zoomScale="90" zoomScaleNormal="90" workbookViewId="0">
      <selection activeCell="F95" sqref="F95"/>
    </sheetView>
  </sheetViews>
  <sheetFormatPr baseColWidth="10" defaultColWidth="12" defaultRowHeight="12"/>
  <cols>
    <col min="1" max="1" width="3.7109375" style="11" customWidth="1"/>
    <col min="2" max="2" width="16.42578125" style="11" customWidth="1"/>
    <col min="3" max="12" width="11.7109375" style="11" customWidth="1"/>
    <col min="13" max="14" width="12.42578125" style="11" customWidth="1"/>
    <col min="15" max="15" width="12.28515625" style="11" bestFit="1" customWidth="1"/>
    <col min="16" max="19" width="12.28515625" style="29" bestFit="1" customWidth="1"/>
    <col min="20" max="20" width="13.28515625" style="26" bestFit="1" customWidth="1"/>
    <col min="21" max="16384" width="12" style="11"/>
  </cols>
  <sheetData>
    <row r="1" spans="2:23">
      <c r="B1" s="212" t="s">
        <v>135</v>
      </c>
      <c r="C1" s="14"/>
    </row>
    <row r="2" spans="2:23" ht="14.25" customHeight="1">
      <c r="B2" s="244" t="s">
        <v>81</v>
      </c>
      <c r="C2" s="244"/>
      <c r="D2" s="245"/>
      <c r="I2" s="12"/>
    </row>
    <row r="3" spans="2:23" ht="12.75">
      <c r="B3" s="1" t="s">
        <v>792</v>
      </c>
      <c r="C3" s="15"/>
      <c r="K3"/>
      <c r="O3" s="105" t="s">
        <v>180</v>
      </c>
    </row>
    <row r="5" spans="2:23" ht="14.25" customHeight="1">
      <c r="B5" s="233" t="s">
        <v>2</v>
      </c>
      <c r="C5" s="234">
        <v>2001</v>
      </c>
      <c r="D5" s="234">
        <v>2002</v>
      </c>
      <c r="E5" s="235">
        <v>2003</v>
      </c>
      <c r="F5" s="235">
        <v>2004</v>
      </c>
      <c r="G5" s="235" t="s">
        <v>208</v>
      </c>
      <c r="H5" s="235">
        <v>2006</v>
      </c>
      <c r="I5" s="235">
        <v>2007</v>
      </c>
      <c r="J5" s="235">
        <v>2008</v>
      </c>
      <c r="K5" s="234">
        <v>2009</v>
      </c>
      <c r="L5" s="234">
        <v>2010</v>
      </c>
      <c r="M5" s="234">
        <v>2011</v>
      </c>
      <c r="N5" s="234">
        <v>2012</v>
      </c>
      <c r="O5" s="235">
        <v>2013</v>
      </c>
      <c r="P5" s="235">
        <v>2014</v>
      </c>
      <c r="Q5" s="234" t="s">
        <v>469</v>
      </c>
      <c r="R5" s="234">
        <v>2016</v>
      </c>
      <c r="S5" s="234">
        <v>2017</v>
      </c>
      <c r="T5" s="234">
        <v>2018</v>
      </c>
      <c r="U5" s="234">
        <v>2019</v>
      </c>
      <c r="V5" s="234">
        <v>2020</v>
      </c>
      <c r="W5" s="344">
        <v>2021</v>
      </c>
    </row>
    <row r="6" spans="2:23" ht="14.25" customHeight="1">
      <c r="B6" s="237" t="s">
        <v>3</v>
      </c>
      <c r="C6" s="286">
        <v>0</v>
      </c>
      <c r="D6" s="286">
        <v>0</v>
      </c>
      <c r="E6" s="286">
        <v>0</v>
      </c>
      <c r="F6" s="286">
        <v>0</v>
      </c>
      <c r="G6" s="286">
        <v>0</v>
      </c>
      <c r="H6" s="286">
        <v>0</v>
      </c>
      <c r="I6" s="286">
        <v>0</v>
      </c>
      <c r="J6" s="239">
        <v>30474134.468578935</v>
      </c>
      <c r="K6" s="239">
        <v>53165624.229804829</v>
      </c>
      <c r="L6" s="239">
        <v>28849106.021373864</v>
      </c>
      <c r="M6" s="239">
        <v>48222468.372952022</v>
      </c>
      <c r="N6" s="239">
        <v>46390525.607341513</v>
      </c>
      <c r="O6" s="240">
        <v>39055089.223847128</v>
      </c>
      <c r="P6" s="240">
        <v>32794805.584318172</v>
      </c>
      <c r="Q6" s="240">
        <v>51192996.522087514</v>
      </c>
      <c r="R6" s="240">
        <v>73270797.744079411</v>
      </c>
      <c r="S6" s="240">
        <v>62730646.067695193</v>
      </c>
      <c r="T6" s="239">
        <v>50834958.118581258</v>
      </c>
      <c r="U6" s="239">
        <v>61041595.063719682</v>
      </c>
      <c r="V6" s="239">
        <v>44342002.270233229</v>
      </c>
      <c r="W6" s="239">
        <v>42938221.758000001</v>
      </c>
    </row>
    <row r="7" spans="2:23">
      <c r="B7" s="237" t="s">
        <v>5</v>
      </c>
      <c r="C7" s="239">
        <v>60707442.756037176</v>
      </c>
      <c r="D7" s="239">
        <v>56326231.152525909</v>
      </c>
      <c r="E7" s="239">
        <v>45608372.942408204</v>
      </c>
      <c r="F7" s="239">
        <v>32746716.118498474</v>
      </c>
      <c r="G7" s="239">
        <v>49036117.28200531</v>
      </c>
      <c r="H7" s="239">
        <v>38894725.425026327</v>
      </c>
      <c r="I7" s="239">
        <v>57757110.559791788</v>
      </c>
      <c r="J7" s="239">
        <v>29234861.220351249</v>
      </c>
      <c r="K7" s="239">
        <v>40090495.111351043</v>
      </c>
      <c r="L7" s="239">
        <v>52870816.381681941</v>
      </c>
      <c r="M7" s="239">
        <v>65981464.898687102</v>
      </c>
      <c r="N7" s="239">
        <v>55743375.727906279</v>
      </c>
      <c r="O7" s="240">
        <v>58184859.208457485</v>
      </c>
      <c r="P7" s="240">
        <v>54279354.34593869</v>
      </c>
      <c r="Q7" s="240">
        <v>50954703.080625728</v>
      </c>
      <c r="R7" s="240">
        <v>52543375.637669377</v>
      </c>
      <c r="S7" s="240">
        <v>56390099.29923746</v>
      </c>
      <c r="T7" s="239">
        <v>79471639.851881325</v>
      </c>
      <c r="U7" s="239">
        <v>89700396.586088046</v>
      </c>
      <c r="V7" s="239">
        <v>80241772.752530783</v>
      </c>
      <c r="W7" s="239">
        <v>42268691.600000001</v>
      </c>
    </row>
    <row r="8" spans="2:23">
      <c r="B8" s="237" t="s">
        <v>6</v>
      </c>
      <c r="C8" s="239">
        <v>66011554.153844669</v>
      </c>
      <c r="D8" s="239">
        <v>62674198.225955576</v>
      </c>
      <c r="E8" s="239">
        <v>70154027.712439656</v>
      </c>
      <c r="F8" s="239">
        <v>56936917.718409114</v>
      </c>
      <c r="G8" s="239">
        <v>67815380.678675473</v>
      </c>
      <c r="H8" s="239">
        <v>64135362.618189685</v>
      </c>
      <c r="I8" s="239">
        <v>72569392.639795542</v>
      </c>
      <c r="J8" s="239">
        <v>87942302.899917468</v>
      </c>
      <c r="K8" s="239">
        <v>94200095.442860514</v>
      </c>
      <c r="L8" s="239">
        <v>93416242.759978667</v>
      </c>
      <c r="M8" s="239">
        <v>107949308.36261837</v>
      </c>
      <c r="N8" s="239">
        <v>117737085.10000537</v>
      </c>
      <c r="O8" s="240">
        <v>110163037.01867455</v>
      </c>
      <c r="P8" s="240">
        <v>95892720.482299283</v>
      </c>
      <c r="Q8" s="240">
        <v>122823934.89339185</v>
      </c>
      <c r="R8" s="240">
        <v>144856710.32369733</v>
      </c>
      <c r="S8" s="240">
        <v>183879647.6343002</v>
      </c>
      <c r="T8" s="239">
        <v>126666657.61742756</v>
      </c>
      <c r="U8" s="239">
        <v>114836892.0484713</v>
      </c>
      <c r="V8" s="239">
        <v>87063240.113369003</v>
      </c>
      <c r="W8" s="239">
        <v>66906113.285999998</v>
      </c>
    </row>
    <row r="9" spans="2:23">
      <c r="B9" s="237" t="s">
        <v>7</v>
      </c>
      <c r="C9" s="239">
        <v>56372958.122056976</v>
      </c>
      <c r="D9" s="239">
        <v>46068243.355545014</v>
      </c>
      <c r="E9" s="239">
        <v>36127761.219978221</v>
      </c>
      <c r="F9" s="239">
        <v>35103193.372631729</v>
      </c>
      <c r="G9" s="239">
        <v>51605365.584395453</v>
      </c>
      <c r="H9" s="239">
        <v>49176720.529868349</v>
      </c>
      <c r="I9" s="239">
        <v>39020978.129598506</v>
      </c>
      <c r="J9" s="239">
        <v>65656469.27443298</v>
      </c>
      <c r="K9" s="239">
        <v>75418080.770751968</v>
      </c>
      <c r="L9" s="239">
        <v>60546086.024147548</v>
      </c>
      <c r="M9" s="239">
        <v>75070337.604549348</v>
      </c>
      <c r="N9" s="239">
        <v>74355016.376453489</v>
      </c>
      <c r="O9" s="240">
        <v>55815475.041349344</v>
      </c>
      <c r="P9" s="240">
        <v>63776491.008553393</v>
      </c>
      <c r="Q9" s="240">
        <v>73567973.2050789</v>
      </c>
      <c r="R9" s="240">
        <v>78552555.91501905</v>
      </c>
      <c r="S9" s="240">
        <v>83337913.75419502</v>
      </c>
      <c r="T9" s="239">
        <v>69946819.514004678</v>
      </c>
      <c r="U9" s="239">
        <v>83939194.874062419</v>
      </c>
      <c r="V9" s="239">
        <v>79399275.070767984</v>
      </c>
      <c r="W9" s="239">
        <v>71405027.320999995</v>
      </c>
    </row>
    <row r="10" spans="2:23">
      <c r="B10" s="237" t="s">
        <v>8</v>
      </c>
      <c r="C10" s="239">
        <v>72182907.055401817</v>
      </c>
      <c r="D10" s="239">
        <v>68336854.190776482</v>
      </c>
      <c r="E10" s="239">
        <v>57460472.330981098</v>
      </c>
      <c r="F10" s="239">
        <v>55956362.514707997</v>
      </c>
      <c r="G10" s="239">
        <v>54234378.611061752</v>
      </c>
      <c r="H10" s="239">
        <v>69471259.017703831</v>
      </c>
      <c r="I10" s="239">
        <v>69662899.829838917</v>
      </c>
      <c r="J10" s="239">
        <v>87589891.932719618</v>
      </c>
      <c r="K10" s="239">
        <v>104243333.87160888</v>
      </c>
      <c r="L10" s="239">
        <v>75867162.254937261</v>
      </c>
      <c r="M10" s="239">
        <v>76153017.120897934</v>
      </c>
      <c r="N10" s="239">
        <v>83556199.096970439</v>
      </c>
      <c r="O10" s="240">
        <v>82651362.33745414</v>
      </c>
      <c r="P10" s="240">
        <v>88174378.248678952</v>
      </c>
      <c r="Q10" s="240">
        <v>114815177.08451176</v>
      </c>
      <c r="R10" s="240">
        <v>123080195.96772325</v>
      </c>
      <c r="S10" s="240">
        <v>134051010.75033021</v>
      </c>
      <c r="T10" s="239">
        <v>114525924.64210063</v>
      </c>
      <c r="U10" s="239">
        <v>128205310.45277686</v>
      </c>
      <c r="V10" s="239">
        <v>98071375.684583515</v>
      </c>
      <c r="W10" s="239">
        <v>87394039.799999997</v>
      </c>
    </row>
    <row r="11" spans="2:23">
      <c r="B11" s="237" t="s">
        <v>9</v>
      </c>
      <c r="C11" s="239">
        <v>90850999.793374538</v>
      </c>
      <c r="D11" s="239">
        <v>98484300.99931103</v>
      </c>
      <c r="E11" s="239">
        <v>82389952.953055441</v>
      </c>
      <c r="F11" s="239">
        <v>67236706.313027695</v>
      </c>
      <c r="G11" s="239">
        <v>59954151.017012432</v>
      </c>
      <c r="H11" s="239">
        <v>53431182.682705134</v>
      </c>
      <c r="I11" s="239">
        <v>59642820.73948878</v>
      </c>
      <c r="J11" s="239">
        <v>75623893.196343154</v>
      </c>
      <c r="K11" s="239">
        <v>87506879.935308427</v>
      </c>
      <c r="L11" s="239">
        <v>86639157.414371714</v>
      </c>
      <c r="M11" s="239">
        <v>95737600.385692984</v>
      </c>
      <c r="N11" s="239">
        <v>97844086.418434486</v>
      </c>
      <c r="O11" s="240">
        <v>126840550.28161527</v>
      </c>
      <c r="P11" s="240">
        <v>114595067.16312921</v>
      </c>
      <c r="Q11" s="240">
        <v>129128579.01829846</v>
      </c>
      <c r="R11" s="240">
        <v>106984367.34289435</v>
      </c>
      <c r="S11" s="240">
        <v>106055608.7950304</v>
      </c>
      <c r="T11" s="239">
        <v>90285371.07121487</v>
      </c>
      <c r="U11" s="239">
        <v>93110331.098079473</v>
      </c>
      <c r="V11" s="239">
        <v>80637207.098433867</v>
      </c>
      <c r="W11" s="239">
        <v>85754917.510000005</v>
      </c>
    </row>
    <row r="12" spans="2:23">
      <c r="B12" s="237" t="s">
        <v>10</v>
      </c>
      <c r="C12" s="239">
        <v>148281306.53389913</v>
      </c>
      <c r="D12" s="239">
        <v>164640479.68618226</v>
      </c>
      <c r="E12" s="239">
        <v>118885609.22390264</v>
      </c>
      <c r="F12" s="239">
        <v>141803637.99436522</v>
      </c>
      <c r="G12" s="239">
        <v>108346914.95890598</v>
      </c>
      <c r="H12" s="239">
        <v>148707396.98592004</v>
      </c>
      <c r="I12" s="239">
        <v>127756957.51079983</v>
      </c>
      <c r="J12" s="239">
        <v>140180839.95791629</v>
      </c>
      <c r="K12" s="239">
        <v>169836373.28175542</v>
      </c>
      <c r="L12" s="239">
        <v>140142170.17523295</v>
      </c>
      <c r="M12" s="239">
        <v>170992505.27831385</v>
      </c>
      <c r="N12" s="239">
        <v>148024298.17463759</v>
      </c>
      <c r="O12" s="240">
        <v>150151320.76595172</v>
      </c>
      <c r="P12" s="240">
        <v>150329422.73478103</v>
      </c>
      <c r="Q12" s="240">
        <v>158361773.67845839</v>
      </c>
      <c r="R12" s="240">
        <v>202590350.02473277</v>
      </c>
      <c r="S12" s="240">
        <v>175039999.36604521</v>
      </c>
      <c r="T12" s="239">
        <v>164435694.03697136</v>
      </c>
      <c r="U12" s="239">
        <v>152949469.18275979</v>
      </c>
      <c r="V12" s="239">
        <v>145217539.03178909</v>
      </c>
      <c r="W12" s="239">
        <v>197105949.36000001</v>
      </c>
    </row>
    <row r="13" spans="2:23">
      <c r="B13" s="237" t="s">
        <v>11</v>
      </c>
      <c r="C13" s="239">
        <v>61756165.329182118</v>
      </c>
      <c r="D13" s="239">
        <v>57813317.367426559</v>
      </c>
      <c r="E13" s="239">
        <v>44486888.627706707</v>
      </c>
      <c r="F13" s="239">
        <v>49370439.06072972</v>
      </c>
      <c r="G13" s="239">
        <v>36340734.02350121</v>
      </c>
      <c r="H13" s="239">
        <v>49309396.747728333</v>
      </c>
      <c r="I13" s="239">
        <v>56742393.927859306</v>
      </c>
      <c r="J13" s="239">
        <v>82496776.981735632</v>
      </c>
      <c r="K13" s="239">
        <v>83149110.061567247</v>
      </c>
      <c r="L13" s="239">
        <v>73236579.350744814</v>
      </c>
      <c r="M13" s="239">
        <v>85579820.320573881</v>
      </c>
      <c r="N13" s="239">
        <v>100851005.44936538</v>
      </c>
      <c r="O13" s="240">
        <v>75770583.192810655</v>
      </c>
      <c r="P13" s="240">
        <v>84009196.10716027</v>
      </c>
      <c r="Q13" s="240">
        <v>72100548.912864253</v>
      </c>
      <c r="R13" s="240">
        <v>85325461.871540487</v>
      </c>
      <c r="S13" s="240">
        <v>94356218.752248049</v>
      </c>
      <c r="T13" s="239">
        <v>89042493.802975252</v>
      </c>
      <c r="U13" s="239">
        <v>109173196.98634431</v>
      </c>
      <c r="V13" s="239">
        <v>72428335.290950298</v>
      </c>
      <c r="W13" s="239">
        <v>69194337.112999991</v>
      </c>
    </row>
    <row r="14" spans="2:23">
      <c r="B14" s="237" t="s">
        <v>12</v>
      </c>
      <c r="C14" s="239">
        <v>81554522.771665812</v>
      </c>
      <c r="D14" s="239">
        <v>64134827.598544158</v>
      </c>
      <c r="E14" s="239">
        <v>56783106.816133529</v>
      </c>
      <c r="F14" s="239">
        <v>58567510.016208895</v>
      </c>
      <c r="G14" s="239">
        <v>66445684.034120277</v>
      </c>
      <c r="H14" s="239">
        <v>56762294.515274458</v>
      </c>
      <c r="I14" s="239">
        <v>73952670.533973575</v>
      </c>
      <c r="J14" s="239">
        <v>81280922.52133584</v>
      </c>
      <c r="K14" s="239">
        <v>137961175.31331927</v>
      </c>
      <c r="L14" s="239">
        <v>101824810.40368283</v>
      </c>
      <c r="M14" s="239">
        <v>116718153.41387594</v>
      </c>
      <c r="N14" s="239">
        <v>119023239.38155816</v>
      </c>
      <c r="O14" s="240">
        <v>125251074.41758263</v>
      </c>
      <c r="P14" s="240">
        <v>100354001.04150309</v>
      </c>
      <c r="Q14" s="240">
        <v>126926629.57755132</v>
      </c>
      <c r="R14" s="240">
        <v>117564057.49446011</v>
      </c>
      <c r="S14" s="240">
        <v>142656258.7408191</v>
      </c>
      <c r="T14" s="239">
        <v>132281477.00052246</v>
      </c>
      <c r="U14" s="239">
        <v>306969439.71649444</v>
      </c>
      <c r="V14" s="239">
        <v>193895115.67445719</v>
      </c>
      <c r="W14" s="239">
        <v>136157360.52599999</v>
      </c>
    </row>
    <row r="15" spans="2:23">
      <c r="B15" s="237" t="s">
        <v>606</v>
      </c>
      <c r="C15" s="286">
        <v>0</v>
      </c>
      <c r="D15" s="286">
        <v>0</v>
      </c>
      <c r="E15" s="286">
        <v>0</v>
      </c>
      <c r="F15" s="286">
        <v>0</v>
      </c>
      <c r="G15" s="286">
        <v>0</v>
      </c>
      <c r="H15" s="286">
        <v>0</v>
      </c>
      <c r="I15" s="286">
        <v>0</v>
      </c>
      <c r="J15" s="286">
        <v>0</v>
      </c>
      <c r="K15" s="286">
        <v>0</v>
      </c>
      <c r="L15" s="286">
        <v>0</v>
      </c>
      <c r="M15" s="286">
        <v>0</v>
      </c>
      <c r="N15" s="286">
        <v>0</v>
      </c>
      <c r="O15" s="286">
        <v>0</v>
      </c>
      <c r="P15" s="286">
        <v>0</v>
      </c>
      <c r="Q15" s="286">
        <v>0</v>
      </c>
      <c r="R15" s="286">
        <v>0</v>
      </c>
      <c r="S15" s="286">
        <v>0</v>
      </c>
      <c r="T15" s="286">
        <v>0</v>
      </c>
      <c r="U15" s="239">
        <v>56035081.796504542</v>
      </c>
      <c r="V15" s="239">
        <v>46765425.635249816</v>
      </c>
      <c r="W15" s="239">
        <v>71318834.475999996</v>
      </c>
    </row>
    <row r="16" spans="2:23">
      <c r="B16" s="237" t="s">
        <v>13</v>
      </c>
      <c r="C16" s="239">
        <v>116519949.07788138</v>
      </c>
      <c r="D16" s="239">
        <v>124033457.49846363</v>
      </c>
      <c r="E16" s="239">
        <v>151862155.27903977</v>
      </c>
      <c r="F16" s="239">
        <v>146522765.34812111</v>
      </c>
      <c r="G16" s="239">
        <v>112120502.37080076</v>
      </c>
      <c r="H16" s="239">
        <v>124257533.36994042</v>
      </c>
      <c r="I16" s="239">
        <v>107541750.46797669</v>
      </c>
      <c r="J16" s="239">
        <v>134015914.63408466</v>
      </c>
      <c r="K16" s="239">
        <v>219036136.1498597</v>
      </c>
      <c r="L16" s="239">
        <v>130866810.22682938</v>
      </c>
      <c r="M16" s="239">
        <v>165815064.55307332</v>
      </c>
      <c r="N16" s="239">
        <v>159438929.19817299</v>
      </c>
      <c r="O16" s="240">
        <v>159888864.61296651</v>
      </c>
      <c r="P16" s="240">
        <v>147507606.81169492</v>
      </c>
      <c r="Q16" s="240">
        <v>157031692.10254925</v>
      </c>
      <c r="R16" s="240">
        <v>165540206.3063435</v>
      </c>
      <c r="S16" s="240">
        <v>174261879.63745949</v>
      </c>
      <c r="T16" s="239">
        <v>152378063.58491021</v>
      </c>
      <c r="U16" s="239">
        <v>122823336.22068369</v>
      </c>
      <c r="V16" s="239">
        <v>120147434.36247584</v>
      </c>
      <c r="W16" s="239">
        <v>94610676.170000002</v>
      </c>
    </row>
    <row r="17" spans="2:23">
      <c r="B17" s="237" t="s">
        <v>14</v>
      </c>
      <c r="C17" s="239">
        <v>98708025.476287261</v>
      </c>
      <c r="D17" s="239">
        <v>88817700.298400745</v>
      </c>
      <c r="E17" s="239">
        <v>90203408.752096832</v>
      </c>
      <c r="F17" s="239">
        <v>89665360.130598068</v>
      </c>
      <c r="G17" s="239">
        <v>111902313.57632074</v>
      </c>
      <c r="H17" s="239">
        <v>73560442.673103616</v>
      </c>
      <c r="I17" s="239">
        <v>67044649.817273483</v>
      </c>
      <c r="J17" s="239">
        <v>81520361.315092474</v>
      </c>
      <c r="K17" s="239">
        <v>78384215.047163501</v>
      </c>
      <c r="L17" s="239">
        <v>78948036.786920264</v>
      </c>
      <c r="M17" s="239">
        <v>92942367.038372755</v>
      </c>
      <c r="N17" s="239">
        <v>110960160.69571516</v>
      </c>
      <c r="O17" s="240">
        <v>129115022.70484452</v>
      </c>
      <c r="P17" s="240">
        <v>117766353.59616658</v>
      </c>
      <c r="Q17" s="240">
        <v>156987610.50885621</v>
      </c>
      <c r="R17" s="240">
        <v>167625490.29373527</v>
      </c>
      <c r="S17" s="240">
        <v>174316686.49449888</v>
      </c>
      <c r="T17" s="239">
        <v>221973439.10131174</v>
      </c>
      <c r="U17" s="239">
        <v>247099419.99743357</v>
      </c>
      <c r="V17" s="239">
        <v>215536041.53613865</v>
      </c>
      <c r="W17" s="239">
        <v>219804979.15099996</v>
      </c>
    </row>
    <row r="18" spans="2:23">
      <c r="B18" s="237" t="s">
        <v>15</v>
      </c>
      <c r="C18" s="286">
        <v>0</v>
      </c>
      <c r="D18" s="286">
        <v>0</v>
      </c>
      <c r="E18" s="286">
        <v>0</v>
      </c>
      <c r="F18" s="286">
        <v>0</v>
      </c>
      <c r="G18" s="286">
        <v>0</v>
      </c>
      <c r="H18" s="286">
        <v>0</v>
      </c>
      <c r="I18" s="286">
        <v>0</v>
      </c>
      <c r="J18" s="239">
        <v>28456434.218469054</v>
      </c>
      <c r="K18" s="239">
        <v>61279540.358894177</v>
      </c>
      <c r="L18" s="239">
        <v>67677646.16025579</v>
      </c>
      <c r="M18" s="239">
        <v>71176081.378378615</v>
      </c>
      <c r="N18" s="239">
        <v>86378155.289108455</v>
      </c>
      <c r="O18" s="240">
        <v>104585112.64212218</v>
      </c>
      <c r="P18" s="240">
        <v>89895714.582765609</v>
      </c>
      <c r="Q18" s="240">
        <v>103207434.84641531</v>
      </c>
      <c r="R18" s="240">
        <v>93435069.389818877</v>
      </c>
      <c r="S18" s="240">
        <v>106586135.5437997</v>
      </c>
      <c r="T18" s="239">
        <v>88551593.30300647</v>
      </c>
      <c r="U18" s="239">
        <v>103893132.96518917</v>
      </c>
      <c r="V18" s="239">
        <v>73760529.319037646</v>
      </c>
      <c r="W18" s="239">
        <v>69717196.108999997</v>
      </c>
    </row>
    <row r="19" spans="2:23">
      <c r="B19" s="237" t="s">
        <v>16</v>
      </c>
      <c r="C19" s="239">
        <v>109857085.91516884</v>
      </c>
      <c r="D19" s="239">
        <v>106008891.96575558</v>
      </c>
      <c r="E19" s="239">
        <v>87730158.590571404</v>
      </c>
      <c r="F19" s="239">
        <v>81349266.223229185</v>
      </c>
      <c r="G19" s="239">
        <v>62050624.151965559</v>
      </c>
      <c r="H19" s="239">
        <v>81740598.216508955</v>
      </c>
      <c r="I19" s="239">
        <v>95196941.829943478</v>
      </c>
      <c r="J19" s="239">
        <v>102229423.98931375</v>
      </c>
      <c r="K19" s="239">
        <v>154553731.92849162</v>
      </c>
      <c r="L19" s="239">
        <v>138759384.42379853</v>
      </c>
      <c r="M19" s="239">
        <v>119321441.43896922</v>
      </c>
      <c r="N19" s="239">
        <v>112647909.22645134</v>
      </c>
      <c r="O19" s="240">
        <v>116717240.25875084</v>
      </c>
      <c r="P19" s="240">
        <v>135920867.65805501</v>
      </c>
      <c r="Q19" s="240">
        <v>148214694.72472864</v>
      </c>
      <c r="R19" s="240">
        <v>128882999.55666627</v>
      </c>
      <c r="S19" s="240">
        <v>128124636.56446083</v>
      </c>
      <c r="T19" s="239">
        <v>121692785.98690273</v>
      </c>
      <c r="U19" s="239">
        <v>149735229.65417659</v>
      </c>
      <c r="V19" s="239">
        <v>136050319.51328954</v>
      </c>
      <c r="W19" s="239">
        <v>135610677.96000001</v>
      </c>
    </row>
    <row r="20" spans="2:23">
      <c r="B20" s="237" t="s">
        <v>82</v>
      </c>
      <c r="C20" s="239">
        <v>56165500.13409318</v>
      </c>
      <c r="D20" s="239">
        <v>47218940.987608738</v>
      </c>
      <c r="E20" s="239">
        <v>43563547.349003106</v>
      </c>
      <c r="F20" s="239">
        <v>42012438.492293805</v>
      </c>
      <c r="G20" s="239">
        <v>36440130.283466473</v>
      </c>
      <c r="H20" s="239">
        <v>45167107.442007825</v>
      </c>
      <c r="I20" s="239">
        <v>47467407.801662706</v>
      </c>
      <c r="J20" s="239">
        <v>39273213.09156163</v>
      </c>
      <c r="K20" s="239">
        <v>60327724.895611256</v>
      </c>
      <c r="L20" s="239">
        <v>51169648.038953058</v>
      </c>
      <c r="M20" s="239">
        <v>52122787.966658324</v>
      </c>
      <c r="N20" s="239">
        <v>57617225.841782555</v>
      </c>
      <c r="O20" s="240">
        <v>64302833.370537825</v>
      </c>
      <c r="P20" s="240">
        <v>64973917.816322275</v>
      </c>
      <c r="Q20" s="240">
        <v>60018705.626749538</v>
      </c>
      <c r="R20" s="240">
        <v>92031858.516028315</v>
      </c>
      <c r="S20" s="240">
        <v>115212957.70156807</v>
      </c>
      <c r="T20" s="239">
        <v>75838510.033257633</v>
      </c>
      <c r="U20" s="239">
        <v>66981523.003737152</v>
      </c>
      <c r="V20" s="239">
        <v>75341202.701904207</v>
      </c>
      <c r="W20" s="239">
        <v>62843726.200000003</v>
      </c>
    </row>
    <row r="21" spans="2:23">
      <c r="B21" s="237" t="s">
        <v>18</v>
      </c>
      <c r="C21" s="239">
        <v>48778685.440439433</v>
      </c>
      <c r="D21" s="239">
        <v>70217406.764552116</v>
      </c>
      <c r="E21" s="239">
        <v>51510041.198752239</v>
      </c>
      <c r="F21" s="239">
        <v>45554776.6656138</v>
      </c>
      <c r="G21" s="239">
        <v>39446057.413325265</v>
      </c>
      <c r="H21" s="239">
        <v>39897259.980562456</v>
      </c>
      <c r="I21" s="239">
        <v>71782559.632433236</v>
      </c>
      <c r="J21" s="239">
        <v>59223472.353858769</v>
      </c>
      <c r="K21" s="239">
        <v>70315049.885665417</v>
      </c>
      <c r="L21" s="239">
        <v>55819057.472498447</v>
      </c>
      <c r="M21" s="239">
        <v>68420532.391806692</v>
      </c>
      <c r="N21" s="239">
        <v>68963187.924937159</v>
      </c>
      <c r="O21" s="240">
        <v>70255353.277305961</v>
      </c>
      <c r="P21" s="240">
        <v>75061378.19428274</v>
      </c>
      <c r="Q21" s="240">
        <v>111020893.48753032</v>
      </c>
      <c r="R21" s="240">
        <v>147477870.32165688</v>
      </c>
      <c r="S21" s="240">
        <v>127974711.81633942</v>
      </c>
      <c r="T21" s="239">
        <v>128638963.27614047</v>
      </c>
      <c r="U21" s="239">
        <v>121244349.69717681</v>
      </c>
      <c r="V21" s="239">
        <v>106082661.36418635</v>
      </c>
      <c r="W21" s="239">
        <v>74377256.273999989</v>
      </c>
    </row>
    <row r="22" spans="2:23">
      <c r="B22" s="237" t="s">
        <v>19</v>
      </c>
      <c r="C22" s="239">
        <v>3375032.4780073827</v>
      </c>
      <c r="D22" s="239">
        <v>8081456.939099309</v>
      </c>
      <c r="E22" s="239">
        <v>24202045.72284203</v>
      </c>
      <c r="F22" s="239">
        <v>2741576.8616578835</v>
      </c>
      <c r="G22" s="239">
        <v>3511589.5757965147</v>
      </c>
      <c r="H22" s="239">
        <v>2434432.3191736219</v>
      </c>
      <c r="I22" s="239">
        <v>1460700.2804877055</v>
      </c>
      <c r="J22" s="239">
        <v>873008.05603970413</v>
      </c>
      <c r="K22" s="239">
        <v>2809821.7747779088</v>
      </c>
      <c r="L22" s="239">
        <v>7008269.8305280404</v>
      </c>
      <c r="M22" s="239">
        <v>3216046.8196932701</v>
      </c>
      <c r="N22" s="239">
        <v>3388053.5567961996</v>
      </c>
      <c r="O22" s="240">
        <v>6137614.4197285175</v>
      </c>
      <c r="P22" s="240">
        <v>4823705.3948375173</v>
      </c>
      <c r="Q22" s="240">
        <v>4534995.815650546</v>
      </c>
      <c r="R22" s="240">
        <v>4287970.7836656421</v>
      </c>
      <c r="S22" s="240">
        <v>5177017.5291549405</v>
      </c>
      <c r="T22" s="239">
        <v>4974242.4136488307</v>
      </c>
      <c r="U22" s="239">
        <v>4878974.7789188102</v>
      </c>
      <c r="V22" s="239">
        <v>4407327.8554815194</v>
      </c>
      <c r="W22" s="239">
        <v>4227790.6179999998</v>
      </c>
    </row>
    <row r="23" spans="2:23">
      <c r="B23" s="231"/>
      <c r="C23" s="287"/>
      <c r="D23" s="287"/>
      <c r="E23" s="287"/>
      <c r="F23" s="287"/>
      <c r="G23" s="287"/>
      <c r="H23" s="287"/>
      <c r="I23" s="287"/>
      <c r="J23" s="287"/>
      <c r="K23" s="287"/>
      <c r="L23" s="287"/>
      <c r="M23" s="287"/>
      <c r="N23" s="287"/>
      <c r="O23" s="287"/>
      <c r="P23" s="287"/>
      <c r="Q23" s="287"/>
      <c r="R23" s="287"/>
      <c r="S23" s="287"/>
      <c r="T23" s="287"/>
    </row>
    <row r="24" spans="2:23" ht="12.75" customHeight="1">
      <c r="B24" s="241" t="s">
        <v>20</v>
      </c>
      <c r="C24" s="242">
        <f>SUM(C6:C22)</f>
        <v>1071122135.0373398</v>
      </c>
      <c r="D24" s="242">
        <f t="shared" ref="D24:N24" si="0">SUM(D6:D22)</f>
        <v>1062856307.0301471</v>
      </c>
      <c r="E24" s="242">
        <f t="shared" si="0"/>
        <v>960967548.71891081</v>
      </c>
      <c r="F24" s="242">
        <f t="shared" si="0"/>
        <v>905567666.83009267</v>
      </c>
      <c r="G24" s="242">
        <f t="shared" si="0"/>
        <v>859249943.56135321</v>
      </c>
      <c r="H24" s="242">
        <f t="shared" si="0"/>
        <v>896945712.52371299</v>
      </c>
      <c r="I24" s="242">
        <f t="shared" si="0"/>
        <v>947599233.70092332</v>
      </c>
      <c r="J24" s="242">
        <f t="shared" si="0"/>
        <v>1126071920.1117513</v>
      </c>
      <c r="K24" s="242">
        <f t="shared" si="0"/>
        <v>1492277388.0587909</v>
      </c>
      <c r="L24" s="242">
        <f t="shared" si="0"/>
        <v>1243640983.7259352</v>
      </c>
      <c r="M24" s="242">
        <f t="shared" si="0"/>
        <v>1415418997.3451135</v>
      </c>
      <c r="N24" s="242">
        <f t="shared" si="0"/>
        <v>1442918453.0656369</v>
      </c>
      <c r="O24" s="242">
        <f t="shared" ref="O24:U24" si="1">SUM(O6:O22)</f>
        <v>1474885392.7739995</v>
      </c>
      <c r="P24" s="242">
        <f t="shared" si="1"/>
        <v>1420154980.7704871</v>
      </c>
      <c r="Q24" s="242">
        <f t="shared" si="1"/>
        <v>1640888343.0853479</v>
      </c>
      <c r="R24" s="242">
        <f t="shared" si="1"/>
        <v>1784049337.4897313</v>
      </c>
      <c r="S24" s="242">
        <f t="shared" si="1"/>
        <v>1870151428.4471824</v>
      </c>
      <c r="T24" s="242">
        <f t="shared" si="1"/>
        <v>1711538633.3548574</v>
      </c>
      <c r="U24" s="242">
        <f t="shared" si="1"/>
        <v>2012616874.1226163</v>
      </c>
      <c r="V24" s="242">
        <f t="shared" ref="V24:W24" si="2">SUM(V6:V22)</f>
        <v>1659386805.2748787</v>
      </c>
      <c r="W24" s="345">
        <f t="shared" si="2"/>
        <v>1531635795.2319999</v>
      </c>
    </row>
    <row r="25" spans="2:23">
      <c r="B25" s="210" t="s">
        <v>838</v>
      </c>
      <c r="C25" s="230"/>
      <c r="D25" s="230"/>
      <c r="E25" s="230"/>
      <c r="F25" s="230"/>
      <c r="G25" s="230"/>
      <c r="H25" s="230"/>
      <c r="I25" s="230"/>
      <c r="J25" s="230"/>
      <c r="K25" s="230"/>
      <c r="L25" s="230"/>
      <c r="M25" s="230"/>
      <c r="N25" s="230"/>
      <c r="O25" s="230"/>
      <c r="P25" s="230"/>
      <c r="Q25" s="230"/>
      <c r="R25" s="230"/>
      <c r="S25" s="230"/>
      <c r="T25" s="230"/>
      <c r="U25" s="25"/>
    </row>
    <row r="26" spans="2:23">
      <c r="B26" s="214" t="s">
        <v>836</v>
      </c>
      <c r="C26" s="446"/>
      <c r="D26" s="446"/>
      <c r="E26" s="446"/>
      <c r="F26" s="446"/>
      <c r="G26" s="446"/>
      <c r="H26" s="446"/>
      <c r="I26" s="446"/>
      <c r="J26" s="446"/>
      <c r="K26" s="446"/>
      <c r="L26" s="446"/>
      <c r="M26" s="446"/>
      <c r="N26" s="446"/>
      <c r="O26" s="446"/>
      <c r="P26" s="446"/>
      <c r="Q26" s="446"/>
      <c r="R26" s="446"/>
      <c r="S26" s="446"/>
      <c r="T26" s="446"/>
      <c r="U26" s="25"/>
    </row>
    <row r="27" spans="2:23">
      <c r="B27" s="213" t="s">
        <v>84</v>
      </c>
      <c r="C27" s="450"/>
      <c r="D27" s="450"/>
      <c r="E27" s="450"/>
      <c r="F27" s="450"/>
      <c r="G27" s="450"/>
      <c r="H27" s="450"/>
      <c r="I27" s="450"/>
      <c r="J27" s="450"/>
      <c r="K27" s="450"/>
      <c r="L27" s="450"/>
      <c r="M27" s="450"/>
      <c r="N27" s="450"/>
      <c r="O27" s="450"/>
      <c r="P27" s="451"/>
      <c r="Q27" s="451"/>
      <c r="R27" s="451"/>
      <c r="S27" s="451"/>
      <c r="T27" s="450"/>
      <c r="U27" s="25"/>
    </row>
    <row r="28" spans="2:23">
      <c r="B28" s="213" t="s">
        <v>85</v>
      </c>
      <c r="C28" s="449"/>
      <c r="D28" s="449"/>
      <c r="E28" s="449"/>
      <c r="F28" s="449"/>
      <c r="G28" s="449"/>
      <c r="H28" s="449"/>
      <c r="I28" s="449"/>
      <c r="J28" s="449"/>
      <c r="K28" s="449"/>
      <c r="L28" s="449"/>
      <c r="M28" s="449"/>
      <c r="N28" s="449"/>
      <c r="O28" s="449"/>
      <c r="P28" s="449"/>
      <c r="Q28" s="449"/>
      <c r="R28" s="449"/>
      <c r="S28" s="449"/>
      <c r="T28" s="449"/>
    </row>
    <row r="29" spans="2:23" ht="12.75">
      <c r="B29" s="213" t="s">
        <v>232</v>
      </c>
      <c r="C29" s="58"/>
      <c r="D29" s="59"/>
      <c r="E29" s="60"/>
      <c r="F29" s="60"/>
      <c r="G29" s="60"/>
      <c r="H29" s="60"/>
      <c r="I29" s="60"/>
      <c r="L29"/>
      <c r="O29" s="26"/>
    </row>
    <row r="30" spans="2:23" ht="12.75">
      <c r="B30" s="213" t="s">
        <v>837</v>
      </c>
      <c r="C30" s="58"/>
      <c r="D30" s="59"/>
      <c r="E30" s="60"/>
      <c r="F30" s="60"/>
      <c r="G30" s="60"/>
      <c r="H30" s="60"/>
      <c r="I30" s="60"/>
      <c r="L30"/>
      <c r="O30" s="26"/>
    </row>
    <row r="31" spans="2:23">
      <c r="B31" s="113"/>
      <c r="C31" s="45"/>
      <c r="D31" s="45"/>
      <c r="E31" s="45"/>
      <c r="F31" s="45"/>
      <c r="G31" s="45"/>
      <c r="H31" s="45"/>
      <c r="I31" s="45"/>
      <c r="J31" s="45"/>
      <c r="K31" s="45"/>
      <c r="L31" s="45"/>
      <c r="M31" s="45"/>
      <c r="N31" s="45"/>
      <c r="O31" s="45"/>
      <c r="P31" s="45"/>
      <c r="Q31" s="45"/>
      <c r="R31" s="45"/>
      <c r="S31" s="124"/>
      <c r="T31" s="45"/>
    </row>
    <row r="32" spans="2:23">
      <c r="B32" s="19"/>
      <c r="G32" s="12"/>
      <c r="H32" s="12"/>
      <c r="I32" s="12"/>
      <c r="J32" s="12"/>
    </row>
    <row r="33" spans="2:23" ht="12.75">
      <c r="B33" s="19"/>
      <c r="C33" s="61"/>
      <c r="D33" s="59"/>
      <c r="E33" s="60"/>
      <c r="F33" s="60"/>
      <c r="G33" s="60"/>
      <c r="H33" s="60"/>
      <c r="I33" s="60"/>
      <c r="L33"/>
    </row>
    <row r="34" spans="2:23" ht="12.75">
      <c r="B34" s="58" t="s">
        <v>86</v>
      </c>
      <c r="C34" s="61"/>
      <c r="D34" s="59"/>
      <c r="E34" s="60"/>
      <c r="F34" s="60"/>
      <c r="G34" s="60"/>
      <c r="H34" s="60"/>
      <c r="I34" s="60"/>
      <c r="L34"/>
      <c r="O34" s="26"/>
    </row>
    <row r="35" spans="2:23" ht="12.75">
      <c r="D35" s="26"/>
      <c r="E35" s="26"/>
      <c r="F35" s="26"/>
      <c r="G35" s="26"/>
      <c r="H35" s="26"/>
      <c r="I35" s="26"/>
      <c r="J35" s="40"/>
      <c r="K35" s="27"/>
      <c r="L35" s="27"/>
      <c r="M35" s="62"/>
      <c r="N35" s="62"/>
      <c r="O35" s="91"/>
      <c r="P35" s="121"/>
      <c r="Q35" s="121"/>
      <c r="R35" s="121"/>
      <c r="S35" s="121"/>
      <c r="T35" s="63"/>
    </row>
    <row r="36" spans="2:23" ht="12.75">
      <c r="B36" s="212" t="s">
        <v>137</v>
      </c>
      <c r="C36" s="25"/>
      <c r="D36" s="37"/>
      <c r="E36" s="37"/>
      <c r="F36" s="37"/>
      <c r="G36" s="37"/>
      <c r="H36" s="37"/>
      <c r="I36" s="37"/>
      <c r="J36" s="36"/>
      <c r="K36" s="36"/>
      <c r="L36" s="36"/>
      <c r="M36"/>
      <c r="N36" s="62"/>
      <c r="O36" s="91"/>
      <c r="P36" s="121"/>
      <c r="Q36" s="121"/>
      <c r="R36" s="121"/>
      <c r="S36" s="121"/>
      <c r="T36" s="63"/>
    </row>
    <row r="37" spans="2:23" ht="12.75">
      <c r="B37" s="244" t="s">
        <v>199</v>
      </c>
      <c r="C37" s="246"/>
      <c r="D37" s="247"/>
      <c r="E37" s="247"/>
      <c r="F37" s="247"/>
      <c r="G37" s="39"/>
      <c r="H37" s="39"/>
      <c r="I37" s="39"/>
      <c r="J37"/>
      <c r="K37"/>
      <c r="L37"/>
      <c r="M37"/>
      <c r="N37" s="62"/>
      <c r="O37" s="91"/>
      <c r="P37" s="121"/>
      <c r="Q37" s="121"/>
      <c r="R37" s="121"/>
      <c r="S37" s="121"/>
      <c r="T37" s="63"/>
    </row>
    <row r="38" spans="2:23" ht="12.75">
      <c r="B38" s="226" t="s">
        <v>29</v>
      </c>
      <c r="C38" s="38"/>
      <c r="D38" s="39"/>
      <c r="E38" s="39"/>
      <c r="F38" s="39"/>
      <c r="G38" s="39"/>
      <c r="H38" s="39"/>
      <c r="I38" s="39"/>
      <c r="J38" s="36"/>
      <c r="K38" s="36"/>
      <c r="L38" s="36"/>
      <c r="O38" s="105" t="s">
        <v>180</v>
      </c>
      <c r="P38" s="121"/>
      <c r="Q38" s="121"/>
      <c r="R38" s="121"/>
      <c r="S38" s="121"/>
      <c r="T38" s="63"/>
    </row>
    <row r="39" spans="2:23" ht="12.75">
      <c r="B39" s="25"/>
      <c r="C39" s="25"/>
      <c r="D39" s="39"/>
      <c r="E39" s="39"/>
      <c r="F39" s="39"/>
      <c r="G39" s="39"/>
      <c r="H39" s="39"/>
      <c r="I39" s="39"/>
      <c r="J39" s="40"/>
      <c r="K39" s="27"/>
      <c r="L39" s="20"/>
      <c r="M39"/>
      <c r="N39" s="62"/>
      <c r="O39" s="91"/>
      <c r="P39" s="121"/>
      <c r="Q39" s="121"/>
      <c r="R39" s="121"/>
      <c r="S39" s="121"/>
      <c r="T39" s="63"/>
    </row>
    <row r="40" spans="2:23">
      <c r="B40" s="233" t="s">
        <v>2</v>
      </c>
      <c r="C40" s="234" t="s">
        <v>31</v>
      </c>
      <c r="D40" s="234" t="s">
        <v>39</v>
      </c>
      <c r="E40" s="235">
        <v>2003</v>
      </c>
      <c r="F40" s="235">
        <v>2004</v>
      </c>
      <c r="G40" s="235">
        <v>2005</v>
      </c>
      <c r="H40" s="235">
        <v>2006</v>
      </c>
      <c r="I40" s="235">
        <v>2007</v>
      </c>
      <c r="J40" s="235">
        <v>2008</v>
      </c>
      <c r="K40" s="234">
        <v>2009</v>
      </c>
      <c r="L40" s="234">
        <v>2010</v>
      </c>
      <c r="M40" s="234">
        <v>2011</v>
      </c>
      <c r="N40" s="234">
        <v>2012</v>
      </c>
      <c r="O40" s="235">
        <v>2013</v>
      </c>
      <c r="P40" s="235">
        <v>2014</v>
      </c>
      <c r="Q40" s="234">
        <v>2015</v>
      </c>
      <c r="R40" s="234">
        <v>2016</v>
      </c>
      <c r="S40" s="234">
        <v>2017</v>
      </c>
      <c r="T40" s="234">
        <v>2018</v>
      </c>
      <c r="U40" s="234">
        <v>2019</v>
      </c>
      <c r="V40" s="234">
        <v>2020</v>
      </c>
      <c r="W40" s="344">
        <v>2021</v>
      </c>
    </row>
    <row r="41" spans="2:23">
      <c r="B41" s="237" t="s">
        <v>3</v>
      </c>
      <c r="C41" s="286">
        <v>0</v>
      </c>
      <c r="D41" s="286">
        <v>0</v>
      </c>
      <c r="E41" s="286">
        <v>0</v>
      </c>
      <c r="F41" s="286">
        <v>0</v>
      </c>
      <c r="G41" s="286">
        <v>0</v>
      </c>
      <c r="H41" s="286">
        <v>0</v>
      </c>
      <c r="I41" s="286">
        <v>0</v>
      </c>
      <c r="J41" s="341">
        <f t="shared" ref="J41:M49" si="3">(J6/J$24)*100</f>
        <v>2.7062334051944643</v>
      </c>
      <c r="K41" s="341">
        <f t="shared" si="3"/>
        <v>3.562717270611774</v>
      </c>
      <c r="L41" s="341">
        <f t="shared" si="3"/>
        <v>2.3197294395157551</v>
      </c>
      <c r="M41" s="341">
        <f t="shared" si="3"/>
        <v>3.4069394619828044</v>
      </c>
      <c r="N41" s="341">
        <f t="shared" ref="N41:S41" si="4">(N6/N$24)*100</f>
        <v>3.2150483285302651</v>
      </c>
      <c r="O41" s="342">
        <f t="shared" si="4"/>
        <v>2.6480084090053526</v>
      </c>
      <c r="P41" s="342">
        <f t="shared" si="4"/>
        <v>2.3092413172065043</v>
      </c>
      <c r="Q41" s="342">
        <f t="shared" si="4"/>
        <v>3.1198342494060123</v>
      </c>
      <c r="R41" s="342">
        <f t="shared" si="4"/>
        <v>4.1069939157162549</v>
      </c>
      <c r="S41" s="342">
        <f t="shared" si="4"/>
        <v>3.3543083791766257</v>
      </c>
      <c r="T41" s="341">
        <f t="shared" ref="T41:U49" si="5">(T6/T$24)*100</f>
        <v>2.9701320862934635</v>
      </c>
      <c r="U41" s="341">
        <f t="shared" si="5"/>
        <v>3.0329466004467571</v>
      </c>
      <c r="V41" s="341">
        <f t="shared" ref="V41" si="6">(V6/V$24)*100</f>
        <v>2.6721920488507167</v>
      </c>
      <c r="W41" s="341">
        <f>(W6/W$24)*100</f>
        <v>2.8034224514513952</v>
      </c>
    </row>
    <row r="42" spans="2:23">
      <c r="B42" s="237" t="s">
        <v>5</v>
      </c>
      <c r="C42" s="341">
        <f t="shared" ref="C42:C49" si="7">(C7/$C$24)*100</f>
        <v>5.6676489795368559</v>
      </c>
      <c r="D42" s="341">
        <f t="shared" ref="D42:I49" si="8">(D7/D$24)*100</f>
        <v>5.2995151630528223</v>
      </c>
      <c r="E42" s="341">
        <f t="shared" si="8"/>
        <v>4.7460887730506442</v>
      </c>
      <c r="F42" s="341">
        <f t="shared" si="8"/>
        <v>3.6161534160254623</v>
      </c>
      <c r="G42" s="341">
        <f t="shared" si="8"/>
        <v>5.7068513823537979</v>
      </c>
      <c r="H42" s="341">
        <f t="shared" si="8"/>
        <v>4.3363522320196219</v>
      </c>
      <c r="I42" s="341">
        <f t="shared" si="8"/>
        <v>6.0950989095059578</v>
      </c>
      <c r="J42" s="341">
        <f t="shared" si="3"/>
        <v>2.5961806433686743</v>
      </c>
      <c r="K42" s="341">
        <f t="shared" si="3"/>
        <v>2.686531031841354</v>
      </c>
      <c r="L42" s="341">
        <f t="shared" si="3"/>
        <v>4.2512925412993017</v>
      </c>
      <c r="M42" s="341">
        <f t="shared" si="3"/>
        <v>4.6616206948223704</v>
      </c>
      <c r="N42" s="341">
        <f t="shared" ref="N42:S42" si="9">(N7/N$24)*100</f>
        <v>3.863238120593262</v>
      </c>
      <c r="O42" s="342">
        <f t="shared" si="9"/>
        <v>3.9450427466111124</v>
      </c>
      <c r="P42" s="342">
        <f t="shared" si="9"/>
        <v>3.8220725963648077</v>
      </c>
      <c r="Q42" s="342">
        <f t="shared" si="9"/>
        <v>3.1053120278017241</v>
      </c>
      <c r="R42" s="342">
        <f t="shared" si="9"/>
        <v>2.9451750315157303</v>
      </c>
      <c r="S42" s="342">
        <f t="shared" si="9"/>
        <v>3.0152691617094924</v>
      </c>
      <c r="T42" s="341">
        <f t="shared" si="5"/>
        <v>4.6432863566804619</v>
      </c>
      <c r="U42" s="341">
        <f t="shared" ref="U42:V42" si="10">(U7/U$24)*100</f>
        <v>4.4569037326188665</v>
      </c>
      <c r="V42" s="341">
        <f t="shared" si="10"/>
        <v>4.8356279860402207</v>
      </c>
      <c r="W42" s="341">
        <f t="shared" ref="W42" si="11">(W7/W$24)*100</f>
        <v>2.7597090464706384</v>
      </c>
    </row>
    <row r="43" spans="2:23">
      <c r="B43" s="237" t="s">
        <v>6</v>
      </c>
      <c r="C43" s="341">
        <f t="shared" si="7"/>
        <v>6.1628410051990459</v>
      </c>
      <c r="D43" s="341">
        <f t="shared" si="8"/>
        <v>5.8967705993184527</v>
      </c>
      <c r="E43" s="341">
        <f t="shared" si="8"/>
        <v>7.3003534620876316</v>
      </c>
      <c r="F43" s="341">
        <f t="shared" si="8"/>
        <v>6.2874282954154896</v>
      </c>
      <c r="G43" s="341">
        <f t="shared" si="8"/>
        <v>7.8923927998877126</v>
      </c>
      <c r="H43" s="341">
        <f t="shared" si="8"/>
        <v>7.1504174358260393</v>
      </c>
      <c r="I43" s="341">
        <f t="shared" si="8"/>
        <v>7.6582367375256384</v>
      </c>
      <c r="J43" s="341">
        <f t="shared" si="3"/>
        <v>7.8096524146690456</v>
      </c>
      <c r="K43" s="341">
        <f t="shared" si="3"/>
        <v>6.312505717546216</v>
      </c>
      <c r="L43" s="341">
        <f t="shared" si="3"/>
        <v>7.5115120828604889</v>
      </c>
      <c r="M43" s="341">
        <f t="shared" si="3"/>
        <v>7.6266680442397439</v>
      </c>
      <c r="N43" s="341">
        <f t="shared" ref="N43:N49" si="12">(N8/N$24)*100</f>
        <v>8.1596492753876824</v>
      </c>
      <c r="O43" s="342">
        <f t="shared" ref="O43:S49" si="13">(O8/O$24)*100</f>
        <v>7.4692608360217942</v>
      </c>
      <c r="P43" s="342">
        <f t="shared" si="13"/>
        <v>6.7522715323840146</v>
      </c>
      <c r="Q43" s="342">
        <f t="shared" si="13"/>
        <v>7.4852097896220702</v>
      </c>
      <c r="R43" s="342">
        <f t="shared" si="13"/>
        <v>8.1195462075908598</v>
      </c>
      <c r="S43" s="342">
        <f t="shared" si="13"/>
        <v>9.83234003606748</v>
      </c>
      <c r="T43" s="341">
        <f t="shared" si="5"/>
        <v>7.4007477920111571</v>
      </c>
      <c r="U43" s="341">
        <f t="shared" ref="U43:V43" si="14">(U8/U$24)*100</f>
        <v>5.7058496092821187</v>
      </c>
      <c r="V43" s="341">
        <f t="shared" si="14"/>
        <v>5.2467116067580708</v>
      </c>
      <c r="W43" s="341">
        <f t="shared" ref="W43" si="15">(W8/W$24)*100</f>
        <v>4.3682782482806628</v>
      </c>
    </row>
    <row r="44" spans="2:23">
      <c r="B44" s="237" t="s">
        <v>7</v>
      </c>
      <c r="C44" s="341">
        <f t="shared" si="7"/>
        <v>5.2629813424677092</v>
      </c>
      <c r="D44" s="341">
        <f t="shared" si="8"/>
        <v>4.3343811436063033</v>
      </c>
      <c r="E44" s="341">
        <f t="shared" si="8"/>
        <v>3.7595193789989074</v>
      </c>
      <c r="F44" s="341">
        <f t="shared" si="8"/>
        <v>3.876374417773683</v>
      </c>
      <c r="G44" s="341">
        <f t="shared" si="8"/>
        <v>6.0058619696273112</v>
      </c>
      <c r="H44" s="341">
        <f t="shared" si="8"/>
        <v>5.4826863926358573</v>
      </c>
      <c r="I44" s="341">
        <f t="shared" si="8"/>
        <v>4.1178777632817418</v>
      </c>
      <c r="J44" s="341">
        <f t="shared" si="3"/>
        <v>5.8305751259579619</v>
      </c>
      <c r="K44" s="341">
        <f t="shared" si="3"/>
        <v>5.0538915468563506</v>
      </c>
      <c r="L44" s="341">
        <f t="shared" si="3"/>
        <v>4.8684537431978248</v>
      </c>
      <c r="M44" s="341">
        <f t="shared" si="3"/>
        <v>5.3037537114704536</v>
      </c>
      <c r="N44" s="341">
        <f t="shared" si="12"/>
        <v>5.1530990000493926</v>
      </c>
      <c r="O44" s="342">
        <f t="shared" si="13"/>
        <v>3.7843940495179953</v>
      </c>
      <c r="P44" s="342">
        <f t="shared" si="13"/>
        <v>4.4908120502420283</v>
      </c>
      <c r="Q44" s="342">
        <f t="shared" si="13"/>
        <v>4.4834234769898904</v>
      </c>
      <c r="R44" s="342">
        <f t="shared" si="13"/>
        <v>4.4030484059116546</v>
      </c>
      <c r="S44" s="342">
        <f t="shared" si="13"/>
        <v>4.4562120738742461</v>
      </c>
      <c r="T44" s="341">
        <f t="shared" si="5"/>
        <v>4.0867800557267602</v>
      </c>
      <c r="U44" s="341">
        <f t="shared" ref="U44:V44" si="16">(U9/U$24)*100</f>
        <v>4.170649464054355</v>
      </c>
      <c r="V44" s="341">
        <f t="shared" si="16"/>
        <v>4.7848563588894768</v>
      </c>
      <c r="W44" s="341">
        <f t="shared" ref="W44" si="17">(W9/W$24)*100</f>
        <v>4.6620108738176969</v>
      </c>
    </row>
    <row r="45" spans="2:23">
      <c r="B45" s="237" t="s">
        <v>8</v>
      </c>
      <c r="C45" s="341">
        <f t="shared" si="7"/>
        <v>6.7389987279915093</v>
      </c>
      <c r="D45" s="341">
        <f t="shared" si="8"/>
        <v>6.4295477891761861</v>
      </c>
      <c r="E45" s="341">
        <f t="shared" si="8"/>
        <v>5.9794394105797899</v>
      </c>
      <c r="F45" s="341">
        <f t="shared" si="8"/>
        <v>6.179147573872779</v>
      </c>
      <c r="G45" s="341">
        <f t="shared" si="8"/>
        <v>6.3118280097028885</v>
      </c>
      <c r="H45" s="341">
        <f t="shared" si="8"/>
        <v>7.7453136848421229</v>
      </c>
      <c r="I45" s="341">
        <f t="shared" si="8"/>
        <v>7.3515150025781448</v>
      </c>
      <c r="J45" s="341">
        <f t="shared" si="3"/>
        <v>7.7783568143700093</v>
      </c>
      <c r="K45" s="341">
        <f t="shared" si="3"/>
        <v>6.9855198976922397</v>
      </c>
      <c r="L45" s="341">
        <f t="shared" si="3"/>
        <v>6.1004070505653525</v>
      </c>
      <c r="M45" s="341">
        <f t="shared" si="3"/>
        <v>5.3802455148431205</v>
      </c>
      <c r="N45" s="341">
        <f t="shared" si="12"/>
        <v>5.7907776367712414</v>
      </c>
      <c r="O45" s="342">
        <f t="shared" si="13"/>
        <v>5.6039176157275179</v>
      </c>
      <c r="P45" s="342">
        <f t="shared" si="13"/>
        <v>6.208785621470768</v>
      </c>
      <c r="Q45" s="342">
        <f t="shared" si="13"/>
        <v>6.9971352754341467</v>
      </c>
      <c r="R45" s="342">
        <f t="shared" si="13"/>
        <v>6.8989233302765474</v>
      </c>
      <c r="S45" s="342">
        <f t="shared" si="13"/>
        <v>7.167922806210135</v>
      </c>
      <c r="T45" s="341">
        <f t="shared" si="5"/>
        <v>6.6914016669091279</v>
      </c>
      <c r="U45" s="341">
        <f t="shared" ref="U45:V45" si="18">(U10/U$24)*100</f>
        <v>6.3700802721664012</v>
      </c>
      <c r="V45" s="341">
        <f t="shared" si="18"/>
        <v>5.9100973548079958</v>
      </c>
      <c r="W45" s="341">
        <f t="shared" ref="W45" si="19">(W10/W$24)*100</f>
        <v>5.705928267807443</v>
      </c>
    </row>
    <row r="46" spans="2:23">
      <c r="B46" s="237" t="s">
        <v>9</v>
      </c>
      <c r="C46" s="341">
        <f t="shared" si="7"/>
        <v>8.4818525191067433</v>
      </c>
      <c r="D46" s="341">
        <f t="shared" si="8"/>
        <v>9.2660033485145039</v>
      </c>
      <c r="E46" s="341">
        <f t="shared" si="8"/>
        <v>8.5736457035298947</v>
      </c>
      <c r="F46" s="341">
        <f t="shared" si="8"/>
        <v>7.4248130510652377</v>
      </c>
      <c r="G46" s="341">
        <f t="shared" si="8"/>
        <v>6.9774983945322209</v>
      </c>
      <c r="H46" s="341">
        <f t="shared" si="8"/>
        <v>5.9570141131916667</v>
      </c>
      <c r="I46" s="341">
        <f t="shared" si="8"/>
        <v>6.2940976119776977</v>
      </c>
      <c r="J46" s="341">
        <f t="shared" si="3"/>
        <v>6.7157249768592262</v>
      </c>
      <c r="K46" s="341">
        <f t="shared" si="3"/>
        <v>5.8639821681638278</v>
      </c>
      <c r="L46" s="341">
        <f t="shared" si="3"/>
        <v>6.9665730341888317</v>
      </c>
      <c r="M46" s="341">
        <f t="shared" si="3"/>
        <v>6.7639052863687006</v>
      </c>
      <c r="N46" s="341">
        <f t="shared" si="12"/>
        <v>6.7809851769900158</v>
      </c>
      <c r="O46" s="342">
        <f t="shared" si="13"/>
        <v>8.6000275616704389</v>
      </c>
      <c r="P46" s="342">
        <f t="shared" si="13"/>
        <v>8.0691944692513147</v>
      </c>
      <c r="Q46" s="342">
        <f t="shared" si="13"/>
        <v>7.8694311872250333</v>
      </c>
      <c r="R46" s="342">
        <f t="shared" si="13"/>
        <v>5.9967157350832023</v>
      </c>
      <c r="S46" s="342">
        <f t="shared" si="13"/>
        <v>5.6709637081682809</v>
      </c>
      <c r="T46" s="341">
        <f t="shared" si="5"/>
        <v>5.2750998026987439</v>
      </c>
      <c r="U46" s="341">
        <f t="shared" ref="U46:V46" si="20">(U11/U$24)*100</f>
        <v>4.6263316329726267</v>
      </c>
      <c r="V46" s="341">
        <f t="shared" si="20"/>
        <v>4.8594581349028054</v>
      </c>
      <c r="W46" s="341">
        <f t="shared" ref="W46" si="21">(W11/W$24)*100</f>
        <v>5.5989105097279692</v>
      </c>
    </row>
    <row r="47" spans="2:23">
      <c r="B47" s="237" t="s">
        <v>10</v>
      </c>
      <c r="C47" s="341">
        <f t="shared" si="7"/>
        <v>13.843547965585639</v>
      </c>
      <c r="D47" s="341">
        <f t="shared" si="8"/>
        <v>15.490379893988093</v>
      </c>
      <c r="E47" s="341">
        <f t="shared" si="8"/>
        <v>12.371448898809531</v>
      </c>
      <c r="F47" s="341">
        <f t="shared" si="8"/>
        <v>15.6590880161108</v>
      </c>
      <c r="G47" s="341">
        <f t="shared" si="8"/>
        <v>12.609475947107777</v>
      </c>
      <c r="H47" s="341">
        <f t="shared" si="8"/>
        <v>16.57930852554118</v>
      </c>
      <c r="I47" s="341">
        <f t="shared" si="8"/>
        <v>13.482171889463753</v>
      </c>
      <c r="J47" s="341">
        <f t="shared" si="3"/>
        <v>12.448657803668947</v>
      </c>
      <c r="K47" s="341">
        <f t="shared" si="3"/>
        <v>11.381019014345904</v>
      </c>
      <c r="L47" s="341">
        <f t="shared" si="3"/>
        <v>11.268699890813222</v>
      </c>
      <c r="M47" s="341">
        <f t="shared" si="3"/>
        <v>12.080698761217892</v>
      </c>
      <c r="N47" s="341">
        <f t="shared" si="12"/>
        <v>10.258673860615193</v>
      </c>
      <c r="O47" s="342">
        <f t="shared" si="13"/>
        <v>10.180541586593623</v>
      </c>
      <c r="P47" s="342">
        <f t="shared" si="13"/>
        <v>10.585423757991661</v>
      </c>
      <c r="Q47" s="342">
        <f t="shared" si="13"/>
        <v>9.6509780416071536</v>
      </c>
      <c r="R47" s="342">
        <f t="shared" si="13"/>
        <v>11.355647277658253</v>
      </c>
      <c r="S47" s="342">
        <f t="shared" si="13"/>
        <v>9.3596698483065506</v>
      </c>
      <c r="T47" s="341">
        <f t="shared" si="5"/>
        <v>9.6074777882550144</v>
      </c>
      <c r="U47" s="341">
        <f t="shared" ref="U47:V47" si="22">(U12/U$24)*100</f>
        <v>7.599532288003739</v>
      </c>
      <c r="V47" s="341">
        <f t="shared" si="22"/>
        <v>8.751277192886544</v>
      </c>
      <c r="W47" s="341">
        <f t="shared" ref="W47" si="23">(W12/W$24)*100</f>
        <v>12.868982951011795</v>
      </c>
    </row>
    <row r="48" spans="2:23">
      <c r="B48" s="237" t="s">
        <v>11</v>
      </c>
      <c r="C48" s="341">
        <f t="shared" si="7"/>
        <v>5.7655577556549398</v>
      </c>
      <c r="D48" s="341">
        <f t="shared" si="8"/>
        <v>5.4394292986762824</v>
      </c>
      <c r="E48" s="341">
        <f t="shared" si="8"/>
        <v>4.6293851116006213</v>
      </c>
      <c r="F48" s="341">
        <f t="shared" si="8"/>
        <v>5.4518774100613792</v>
      </c>
      <c r="G48" s="341">
        <f t="shared" si="8"/>
        <v>4.2293554158268458</v>
      </c>
      <c r="H48" s="341">
        <f t="shared" si="8"/>
        <v>5.4974783935348501</v>
      </c>
      <c r="I48" s="341">
        <f t="shared" si="8"/>
        <v>5.9880160208918092</v>
      </c>
      <c r="J48" s="341">
        <f t="shared" si="3"/>
        <v>7.3260664357520486</v>
      </c>
      <c r="K48" s="341">
        <f t="shared" si="3"/>
        <v>5.5719607310897246</v>
      </c>
      <c r="L48" s="341">
        <f t="shared" si="3"/>
        <v>5.8888843572305571</v>
      </c>
      <c r="M48" s="341">
        <f t="shared" si="3"/>
        <v>6.0462534755499995</v>
      </c>
      <c r="N48" s="341">
        <f t="shared" si="12"/>
        <v>6.9893766508492883</v>
      </c>
      <c r="O48" s="342">
        <f t="shared" si="13"/>
        <v>5.1373878651207976</v>
      </c>
      <c r="P48" s="342">
        <f t="shared" si="13"/>
        <v>5.9154949455996801</v>
      </c>
      <c r="Q48" s="342">
        <f t="shared" si="13"/>
        <v>4.3939948270516824</v>
      </c>
      <c r="R48" s="342">
        <f t="shared" si="13"/>
        <v>4.7826851017247503</v>
      </c>
      <c r="S48" s="342">
        <f t="shared" si="13"/>
        <v>5.0453785355014578</v>
      </c>
      <c r="T48" s="341">
        <f t="shared" si="5"/>
        <v>5.2024822617319124</v>
      </c>
      <c r="U48" s="341">
        <f t="shared" ref="U48:V48" si="24">(U13/U$24)*100</f>
        <v>5.4244401102886242</v>
      </c>
      <c r="V48" s="341">
        <f t="shared" si="24"/>
        <v>4.3647650481921536</v>
      </c>
      <c r="W48" s="341">
        <f t="shared" ref="W48" si="25">(W13/W$24)*100</f>
        <v>4.5176756333589729</v>
      </c>
    </row>
    <row r="49" spans="2:23">
      <c r="B49" s="237" t="s">
        <v>12</v>
      </c>
      <c r="C49" s="341">
        <f t="shared" si="7"/>
        <v>7.6139330991253198</v>
      </c>
      <c r="D49" s="341">
        <f t="shared" si="8"/>
        <v>6.0341955139496601</v>
      </c>
      <c r="E49" s="341">
        <f t="shared" si="8"/>
        <v>5.9089515449124654</v>
      </c>
      <c r="F49" s="341">
        <f t="shared" si="8"/>
        <v>6.4674912942974627</v>
      </c>
      <c r="G49" s="341">
        <f t="shared" si="8"/>
        <v>7.7329867208045782</v>
      </c>
      <c r="H49" s="341">
        <f t="shared" si="8"/>
        <v>6.3283979980866238</v>
      </c>
      <c r="I49" s="341">
        <f t="shared" si="8"/>
        <v>7.8042138389185487</v>
      </c>
      <c r="J49" s="341">
        <f t="shared" si="3"/>
        <v>7.2180933623910564</v>
      </c>
      <c r="K49" s="341">
        <f t="shared" si="3"/>
        <v>9.2450087642743295</v>
      </c>
      <c r="L49" s="341">
        <f t="shared" si="3"/>
        <v>8.1876370862768422</v>
      </c>
      <c r="M49" s="341">
        <f t="shared" si="3"/>
        <v>8.2461909606132853</v>
      </c>
      <c r="N49" s="341">
        <f t="shared" si="12"/>
        <v>8.2487848934692316</v>
      </c>
      <c r="O49" s="342">
        <f t="shared" si="13"/>
        <v>8.4922581124766214</v>
      </c>
      <c r="P49" s="342">
        <f t="shared" si="13"/>
        <v>7.0664119339325415</v>
      </c>
      <c r="Q49" s="342">
        <f t="shared" si="13"/>
        <v>7.7352386658370857</v>
      </c>
      <c r="R49" s="342">
        <f t="shared" si="13"/>
        <v>6.5897312940840553</v>
      </c>
      <c r="S49" s="342">
        <f t="shared" si="13"/>
        <v>7.6280592347149634</v>
      </c>
      <c r="T49" s="341">
        <f t="shared" si="5"/>
        <v>7.7288046219109923</v>
      </c>
      <c r="U49" s="341">
        <f t="shared" ref="U49:V49" si="26">(U14/U$24)*100</f>
        <v>15.25225410078683</v>
      </c>
      <c r="V49" s="341">
        <f t="shared" si="26"/>
        <v>11.684744934580719</v>
      </c>
      <c r="W49" s="341">
        <f t="shared" ref="W49" si="27">(W14/W$24)*100</f>
        <v>8.8896695252134652</v>
      </c>
    </row>
    <row r="50" spans="2:23">
      <c r="B50" s="237" t="s">
        <v>606</v>
      </c>
      <c r="C50" s="286">
        <v>0</v>
      </c>
      <c r="D50" s="286">
        <v>0</v>
      </c>
      <c r="E50" s="286">
        <v>0</v>
      </c>
      <c r="F50" s="286">
        <v>0</v>
      </c>
      <c r="G50" s="286">
        <v>0</v>
      </c>
      <c r="H50" s="286">
        <v>0</v>
      </c>
      <c r="I50" s="286">
        <v>0</v>
      </c>
      <c r="J50" s="286">
        <v>0</v>
      </c>
      <c r="K50" s="286">
        <v>0</v>
      </c>
      <c r="L50" s="286">
        <v>0</v>
      </c>
      <c r="M50" s="286">
        <v>0</v>
      </c>
      <c r="N50" s="286">
        <v>0</v>
      </c>
      <c r="O50" s="286">
        <v>0</v>
      </c>
      <c r="P50" s="286">
        <v>0</v>
      </c>
      <c r="Q50" s="286">
        <v>0</v>
      </c>
      <c r="R50" s="286">
        <v>0</v>
      </c>
      <c r="S50" s="286">
        <v>0</v>
      </c>
      <c r="T50" s="286">
        <v>0</v>
      </c>
      <c r="U50" s="341">
        <f t="shared" ref="U50:V50" si="28">(U15/U$24)*100</f>
        <v>2.7841902011744075</v>
      </c>
      <c r="V50" s="341">
        <f t="shared" si="28"/>
        <v>2.818235355770657</v>
      </c>
      <c r="W50" s="341">
        <f t="shared" ref="W50" si="29">(W15/W$24)*100</f>
        <v>4.6563833711654148</v>
      </c>
    </row>
    <row r="51" spans="2:23">
      <c r="B51" s="237" t="s">
        <v>13</v>
      </c>
      <c r="C51" s="341">
        <f>(C16/$C$24)*100</f>
        <v>10.878306522329449</v>
      </c>
      <c r="D51" s="341">
        <f t="shared" ref="D51:N51" si="30">(D16/D$24)*100</f>
        <v>11.669823726693613</v>
      </c>
      <c r="E51" s="341">
        <f t="shared" si="30"/>
        <v>15.80304719774262</v>
      </c>
      <c r="F51" s="341">
        <f t="shared" si="30"/>
        <v>16.180211674409581</v>
      </c>
      <c r="G51" s="341">
        <f t="shared" si="30"/>
        <v>13.048648208935843</v>
      </c>
      <c r="H51" s="341">
        <f t="shared" si="30"/>
        <v>13.853406246886472</v>
      </c>
      <c r="I51" s="341">
        <f t="shared" si="30"/>
        <v>11.348864229022634</v>
      </c>
      <c r="J51" s="341">
        <f t="shared" si="30"/>
        <v>11.901186082393824</v>
      </c>
      <c r="K51" s="341">
        <f t="shared" si="30"/>
        <v>14.677977291794919</v>
      </c>
      <c r="L51" s="341">
        <f t="shared" si="30"/>
        <v>10.522876934688483</v>
      </c>
      <c r="M51" s="341">
        <f t="shared" si="30"/>
        <v>11.714910204263958</v>
      </c>
      <c r="N51" s="341">
        <f t="shared" si="30"/>
        <v>11.049753287126357</v>
      </c>
      <c r="O51" s="342">
        <f t="shared" ref="O51:U57" si="31">(O16/O$24)*100</f>
        <v>10.840765350061792</v>
      </c>
      <c r="P51" s="342">
        <f t="shared" si="31"/>
        <v>10.386726012936034</v>
      </c>
      <c r="Q51" s="342">
        <f t="shared" si="31"/>
        <v>9.5699194137295134</v>
      </c>
      <c r="R51" s="342">
        <f t="shared" si="31"/>
        <v>9.2789029332153383</v>
      </c>
      <c r="S51" s="342">
        <f t="shared" si="31"/>
        <v>9.3180625369011967</v>
      </c>
      <c r="T51" s="341">
        <f t="shared" si="31"/>
        <v>8.9029870909912034</v>
      </c>
      <c r="U51" s="341">
        <f t="shared" si="31"/>
        <v>6.102668510827602</v>
      </c>
      <c r="V51" s="341">
        <f t="shared" ref="V51:W51" si="32">(V16/V$24)*100</f>
        <v>7.2404718405949557</v>
      </c>
      <c r="W51" s="341">
        <f t="shared" si="32"/>
        <v>6.17710009550078</v>
      </c>
    </row>
    <row r="52" spans="2:23">
      <c r="B52" s="237" t="s">
        <v>14</v>
      </c>
      <c r="C52" s="341">
        <f>(C17/$C$24)*100</f>
        <v>9.2153847117393628</v>
      </c>
      <c r="D52" s="341">
        <f t="shared" ref="D52:N52" si="33">(D17/D$24)*100</f>
        <v>8.3565106318630047</v>
      </c>
      <c r="E52" s="341">
        <f t="shared" si="33"/>
        <v>9.3867278736258246</v>
      </c>
      <c r="F52" s="341">
        <f t="shared" si="33"/>
        <v>9.901563783131575</v>
      </c>
      <c r="G52" s="341">
        <f t="shared" si="33"/>
        <v>13.023255272210625</v>
      </c>
      <c r="H52" s="341">
        <f t="shared" si="33"/>
        <v>8.20121459370473</v>
      </c>
      <c r="I52" s="341">
        <f t="shared" si="33"/>
        <v>7.0752114852842736</v>
      </c>
      <c r="J52" s="341">
        <f t="shared" si="33"/>
        <v>7.2393565507789592</v>
      </c>
      <c r="K52" s="341">
        <f t="shared" si="33"/>
        <v>5.2526571584072954</v>
      </c>
      <c r="L52" s="341">
        <f t="shared" si="33"/>
        <v>6.3481372695191158</v>
      </c>
      <c r="M52" s="341">
        <f t="shared" si="33"/>
        <v>6.5664207710016447</v>
      </c>
      <c r="N52" s="341">
        <f t="shared" si="33"/>
        <v>7.6899814026196873</v>
      </c>
      <c r="O52" s="342">
        <f t="shared" si="31"/>
        <v>8.7542410642498751</v>
      </c>
      <c r="P52" s="342">
        <f t="shared" si="31"/>
        <v>8.2925001278574495</v>
      </c>
      <c r="Q52" s="342">
        <f t="shared" si="31"/>
        <v>9.56723296684976</v>
      </c>
      <c r="R52" s="342">
        <f t="shared" si="31"/>
        <v>9.3957878165855426</v>
      </c>
      <c r="S52" s="342">
        <f t="shared" si="31"/>
        <v>9.3209931475568748</v>
      </c>
      <c r="T52" s="341">
        <f t="shared" si="31"/>
        <v>12.969233342177761</v>
      </c>
      <c r="U52" s="341">
        <f>(U17/U$24)*100</f>
        <v>12.277519043715387</v>
      </c>
      <c r="V52" s="341">
        <f>(V17/V$24)*100</f>
        <v>12.988896913666547</v>
      </c>
      <c r="W52" s="341">
        <f>(W17/W$24)*100</f>
        <v>14.350995180137174</v>
      </c>
    </row>
    <row r="53" spans="2:23">
      <c r="B53" s="237" t="s">
        <v>15</v>
      </c>
      <c r="C53" s="286">
        <v>0</v>
      </c>
      <c r="D53" s="286">
        <v>0</v>
      </c>
      <c r="E53" s="286">
        <v>0</v>
      </c>
      <c r="F53" s="286">
        <v>0</v>
      </c>
      <c r="G53" s="286">
        <v>0</v>
      </c>
      <c r="H53" s="286">
        <v>0</v>
      </c>
      <c r="I53" s="286">
        <v>0</v>
      </c>
      <c r="J53" s="341">
        <f t="shared" ref="J53:N57" si="34">(J18/J$24)*100</f>
        <v>2.5270529981464276</v>
      </c>
      <c r="K53" s="341">
        <f t="shared" si="34"/>
        <v>4.1064443413304579</v>
      </c>
      <c r="L53" s="341">
        <f t="shared" si="34"/>
        <v>5.441895775860834</v>
      </c>
      <c r="M53" s="341">
        <f t="shared" si="34"/>
        <v>5.028622726689612</v>
      </c>
      <c r="N53" s="341">
        <f t="shared" si="34"/>
        <v>5.986350448674953</v>
      </c>
      <c r="O53" s="342">
        <f t="shared" si="31"/>
        <v>7.0910670859256415</v>
      </c>
      <c r="P53" s="342">
        <f t="shared" si="31"/>
        <v>6.329993261298414</v>
      </c>
      <c r="Q53" s="342">
        <f t="shared" si="31"/>
        <v>6.2897292970193988</v>
      </c>
      <c r="R53" s="342">
        <f t="shared" si="31"/>
        <v>5.2372469430294926</v>
      </c>
      <c r="S53" s="342">
        <f t="shared" si="31"/>
        <v>5.6993318253538394</v>
      </c>
      <c r="T53" s="341">
        <f t="shared" si="31"/>
        <v>5.1738004376467295</v>
      </c>
      <c r="U53" s="341">
        <f t="shared" si="31"/>
        <v>5.1620919163007883</v>
      </c>
      <c r="V53" s="341">
        <f t="shared" ref="V53:W53" si="35">(V18/V$24)*100</f>
        <v>4.445047356322636</v>
      </c>
      <c r="W53" s="341">
        <f t="shared" si="35"/>
        <v>4.5518129261558427</v>
      </c>
    </row>
    <row r="54" spans="2:23">
      <c r="B54" s="237" t="s">
        <v>16</v>
      </c>
      <c r="C54" s="341">
        <f>(C19/$C$24)*100</f>
        <v>10.256261384360165</v>
      </c>
      <c r="D54" s="341">
        <f t="shared" ref="D54:I57" si="36">(D19/D$24)*100</f>
        <v>9.9739627327392562</v>
      </c>
      <c r="E54" s="341">
        <f t="shared" si="36"/>
        <v>9.1293570430683761</v>
      </c>
      <c r="F54" s="341">
        <f t="shared" si="36"/>
        <v>8.9832344067660213</v>
      </c>
      <c r="G54" s="341">
        <f t="shared" si="36"/>
        <v>7.2214871373494525</v>
      </c>
      <c r="H54" s="341">
        <f t="shared" si="36"/>
        <v>9.113215780531192</v>
      </c>
      <c r="I54" s="341">
        <f t="shared" si="36"/>
        <v>10.046118490212823</v>
      </c>
      <c r="J54" s="341">
        <f t="shared" si="34"/>
        <v>9.0784098389708987</v>
      </c>
      <c r="K54" s="341">
        <f t="shared" si="34"/>
        <v>10.356903693993566</v>
      </c>
      <c r="L54" s="341">
        <f t="shared" si="34"/>
        <v>11.157511391115214</v>
      </c>
      <c r="M54" s="341">
        <f t="shared" si="34"/>
        <v>8.4301144511115922</v>
      </c>
      <c r="N54" s="341">
        <f t="shared" si="34"/>
        <v>7.8069491028490647</v>
      </c>
      <c r="O54" s="342">
        <f t="shared" si="31"/>
        <v>7.9136481268708136</v>
      </c>
      <c r="P54" s="342">
        <f t="shared" si="31"/>
        <v>9.5708475130167034</v>
      </c>
      <c r="Q54" s="342">
        <f t="shared" si="31"/>
        <v>9.032588679741723</v>
      </c>
      <c r="R54" s="342">
        <f t="shared" si="31"/>
        <v>7.2241835944970383</v>
      </c>
      <c r="S54" s="342">
        <f t="shared" si="31"/>
        <v>6.8510300618193698</v>
      </c>
      <c r="T54" s="341">
        <f t="shared" si="31"/>
        <v>7.1101395910863951</v>
      </c>
      <c r="U54" s="341">
        <f t="shared" si="31"/>
        <v>7.4398277973025753</v>
      </c>
      <c r="V54" s="341">
        <f t="shared" ref="V54:W54" si="37">(V19/V$24)*100</f>
        <v>8.1988309826745134</v>
      </c>
      <c r="W54" s="341">
        <f t="shared" si="37"/>
        <v>8.8539767993251157</v>
      </c>
    </row>
    <row r="55" spans="2:23">
      <c r="B55" s="237" t="s">
        <v>82</v>
      </c>
      <c r="C55" s="341">
        <f>(C20/$C$24)*100</f>
        <v>5.2436130574535484</v>
      </c>
      <c r="D55" s="341">
        <f t="shared" si="36"/>
        <v>4.4426457909017625</v>
      </c>
      <c r="E55" s="341">
        <f t="shared" si="36"/>
        <v>4.5333005684821233</v>
      </c>
      <c r="F55" s="341">
        <f t="shared" si="36"/>
        <v>4.6393483370885855</v>
      </c>
      <c r="G55" s="341">
        <f t="shared" si="36"/>
        <v>4.2409232094252136</v>
      </c>
      <c r="H55" s="341">
        <f t="shared" si="36"/>
        <v>5.0356567639887926</v>
      </c>
      <c r="I55" s="341">
        <f t="shared" si="36"/>
        <v>5.0092281751089027</v>
      </c>
      <c r="J55" s="341">
        <f t="shared" si="34"/>
        <v>3.4876291993555935</v>
      </c>
      <c r="K55" s="341">
        <f t="shared" si="34"/>
        <v>4.0426615975256297</v>
      </c>
      <c r="L55" s="341">
        <f t="shared" si="34"/>
        <v>4.1145031973495545</v>
      </c>
      <c r="M55" s="341">
        <f t="shared" si="34"/>
        <v>3.6824988264552396</v>
      </c>
      <c r="N55" s="341">
        <f t="shared" si="34"/>
        <v>3.9931034023002825</v>
      </c>
      <c r="O55" s="342">
        <f t="shared" si="31"/>
        <v>4.3598528865755135</v>
      </c>
      <c r="P55" s="342">
        <f t="shared" si="31"/>
        <v>4.5751286793411445</v>
      </c>
      <c r="Q55" s="342">
        <f t="shared" si="31"/>
        <v>3.6576958986677242</v>
      </c>
      <c r="R55" s="342">
        <f t="shared" si="31"/>
        <v>5.1585938001873242</v>
      </c>
      <c r="S55" s="342">
        <f t="shared" si="31"/>
        <v>6.1606218592272652</v>
      </c>
      <c r="T55" s="341">
        <f t="shared" si="31"/>
        <v>4.4310136245422305</v>
      </c>
      <c r="U55" s="341">
        <f t="shared" si="31"/>
        <v>3.3280811596562412</v>
      </c>
      <c r="V55" s="341">
        <f t="shared" ref="V55:W55" si="38">(V20/V$24)*100</f>
        <v>4.5403038316568916</v>
      </c>
      <c r="W55" s="341">
        <f t="shared" si="38"/>
        <v>4.1030463244351729</v>
      </c>
    </row>
    <row r="56" spans="2:23">
      <c r="B56" s="237" t="s">
        <v>18</v>
      </c>
      <c r="C56" s="341">
        <f>(C21/$C$24)*100</f>
        <v>4.5539797792283494</v>
      </c>
      <c r="D56" s="341">
        <f t="shared" si="36"/>
        <v>6.6064816382145679</v>
      </c>
      <c r="E56" s="341">
        <f t="shared" si="36"/>
        <v>5.3602269158226541</v>
      </c>
      <c r="F56" s="341">
        <f t="shared" si="36"/>
        <v>5.0305215539636778</v>
      </c>
      <c r="G56" s="341">
        <f t="shared" si="36"/>
        <v>4.5907547284591343</v>
      </c>
      <c r="H56" s="341">
        <f t="shared" si="36"/>
        <v>4.4481242759168298</v>
      </c>
      <c r="I56" s="341">
        <f t="shared" si="36"/>
        <v>7.5752023724291977</v>
      </c>
      <c r="J56" s="341">
        <f t="shared" si="34"/>
        <v>5.2592975009963334</v>
      </c>
      <c r="K56" s="341">
        <f t="shared" si="34"/>
        <v>4.7119289247647052</v>
      </c>
      <c r="L56" s="341">
        <f t="shared" si="34"/>
        <v>4.4883578301886722</v>
      </c>
      <c r="M56" s="341">
        <f t="shared" si="34"/>
        <v>4.8339419295729646</v>
      </c>
      <c r="N56" s="341">
        <f t="shared" si="34"/>
        <v>4.7794237975415301</v>
      </c>
      <c r="O56" s="342">
        <f t="shared" si="31"/>
        <v>4.7634449172466224</v>
      </c>
      <c r="P56" s="342">
        <f t="shared" si="31"/>
        <v>5.2854356891076169</v>
      </c>
      <c r="Q56" s="342">
        <f t="shared" si="31"/>
        <v>6.7659017723764618</v>
      </c>
      <c r="R56" s="342">
        <f t="shared" si="31"/>
        <v>8.266468153238824</v>
      </c>
      <c r="S56" s="342">
        <f t="shared" si="31"/>
        <v>6.8430133447856107</v>
      </c>
      <c r="T56" s="341">
        <f t="shared" si="31"/>
        <v>7.515983616682373</v>
      </c>
      <c r="U56" s="341">
        <f t="shared" si="31"/>
        <v>6.0242141093064365</v>
      </c>
      <c r="V56" s="341">
        <f t="shared" ref="V56:W56" si="39">(V21/V$24)*100</f>
        <v>6.3928832642859108</v>
      </c>
      <c r="W56" s="341">
        <f t="shared" si="39"/>
        <v>4.8560667298020359</v>
      </c>
    </row>
    <row r="57" spans="2:23">
      <c r="B57" s="237" t="s">
        <v>19</v>
      </c>
      <c r="C57" s="341">
        <f>(C22/$C$24)*100</f>
        <v>0.31509315022135431</v>
      </c>
      <c r="D57" s="341">
        <f t="shared" si="36"/>
        <v>0.76035272930549447</v>
      </c>
      <c r="E57" s="341">
        <f t="shared" si="36"/>
        <v>2.5185081176889232</v>
      </c>
      <c r="F57" s="341">
        <f t="shared" si="36"/>
        <v>0.30274677001826661</v>
      </c>
      <c r="G57" s="341">
        <f t="shared" si="36"/>
        <v>0.40868080377659932</v>
      </c>
      <c r="H57" s="341">
        <f t="shared" si="36"/>
        <v>0.27141356329402844</v>
      </c>
      <c r="I57" s="341">
        <f t="shared" si="36"/>
        <v>0.15414747379889973</v>
      </c>
      <c r="J57" s="341">
        <f t="shared" si="34"/>
        <v>7.7526847126519846E-2</v>
      </c>
      <c r="K57" s="341">
        <f t="shared" si="34"/>
        <v>0.18829084976172075</v>
      </c>
      <c r="L57" s="341">
        <f t="shared" si="34"/>
        <v>0.5635283753299396</v>
      </c>
      <c r="M57" s="341">
        <f t="shared" si="34"/>
        <v>0.22721517979662381</v>
      </c>
      <c r="N57" s="341">
        <f t="shared" si="34"/>
        <v>0.23480561563253363</v>
      </c>
      <c r="O57" s="342">
        <f t="shared" si="31"/>
        <v>0.41614178632447818</v>
      </c>
      <c r="P57" s="342">
        <f t="shared" si="31"/>
        <v>0.33966049199929416</v>
      </c>
      <c r="Q57" s="342">
        <f t="shared" si="31"/>
        <v>0.27637443064062689</v>
      </c>
      <c r="R57" s="342">
        <f t="shared" si="31"/>
        <v>0.24035045968510516</v>
      </c>
      <c r="S57" s="342">
        <f t="shared" si="31"/>
        <v>0.27682344062659692</v>
      </c>
      <c r="T57" s="341">
        <f>(T22/T$24)*100</f>
        <v>0.29062986465567608</v>
      </c>
      <c r="U57" s="341">
        <f>(U22/U$24)*100</f>
        <v>0.24241945109626287</v>
      </c>
      <c r="V57" s="341">
        <f>(V22/V$24)*100</f>
        <v>0.26559978911917659</v>
      </c>
      <c r="W57" s="341">
        <f>(W22/W$24)*100</f>
        <v>0.27603106633843122</v>
      </c>
    </row>
    <row r="58" spans="2:23">
      <c r="B58" s="231"/>
      <c r="C58" s="343"/>
      <c r="D58" s="343"/>
      <c r="E58" s="343"/>
      <c r="F58" s="343"/>
      <c r="G58" s="343"/>
      <c r="H58" s="343"/>
      <c r="I58" s="343"/>
      <c r="J58" s="343"/>
      <c r="K58" s="343"/>
      <c r="L58" s="343"/>
      <c r="M58" s="343"/>
      <c r="N58" s="343"/>
      <c r="O58" s="343"/>
      <c r="P58" s="343"/>
      <c r="Q58" s="343"/>
      <c r="R58" s="343"/>
      <c r="S58" s="343"/>
      <c r="T58" s="343"/>
    </row>
    <row r="59" spans="2:23">
      <c r="B59" s="241" t="s">
        <v>20</v>
      </c>
      <c r="C59" s="242">
        <f>SUM(C41:C57)</f>
        <v>99.999999999999986</v>
      </c>
      <c r="D59" s="242">
        <f t="shared" ref="D59:N59" si="40">SUM(D41:D57)</f>
        <v>99.999999999999986</v>
      </c>
      <c r="E59" s="242">
        <f t="shared" si="40"/>
        <v>100</v>
      </c>
      <c r="F59" s="242">
        <f t="shared" si="40"/>
        <v>100</v>
      </c>
      <c r="G59" s="242">
        <f t="shared" si="40"/>
        <v>100</v>
      </c>
      <c r="H59" s="242">
        <f t="shared" si="40"/>
        <v>100.00000000000001</v>
      </c>
      <c r="I59" s="242">
        <f t="shared" si="40"/>
        <v>100.00000000000001</v>
      </c>
      <c r="J59" s="242">
        <f t="shared" si="40"/>
        <v>100.00000000000001</v>
      </c>
      <c r="K59" s="242">
        <f t="shared" si="40"/>
        <v>100.00000000000003</v>
      </c>
      <c r="L59" s="242">
        <f t="shared" si="40"/>
        <v>99.999999999999972</v>
      </c>
      <c r="M59" s="242">
        <f t="shared" si="40"/>
        <v>100.00000000000001</v>
      </c>
      <c r="N59" s="242">
        <f t="shared" si="40"/>
        <v>99.999999999999972</v>
      </c>
      <c r="O59" s="242">
        <f t="shared" ref="O59:U59" si="41">SUM(O41:O57)</f>
        <v>99.999999999999957</v>
      </c>
      <c r="P59" s="242">
        <f t="shared" si="41"/>
        <v>99.999999999999986</v>
      </c>
      <c r="Q59" s="242">
        <f t="shared" si="41"/>
        <v>100.00000000000003</v>
      </c>
      <c r="R59" s="242">
        <f t="shared" si="41"/>
        <v>99.999999999999957</v>
      </c>
      <c r="S59" s="242">
        <f t="shared" si="41"/>
        <v>100</v>
      </c>
      <c r="T59" s="242">
        <f t="shared" si="41"/>
        <v>100</v>
      </c>
      <c r="U59" s="242">
        <f t="shared" si="41"/>
        <v>100.00000000000001</v>
      </c>
      <c r="V59" s="242">
        <f t="shared" ref="V59:W59" si="42">SUM(V41:V57)</f>
        <v>99.999999999999972</v>
      </c>
      <c r="W59" s="345">
        <f t="shared" si="42"/>
        <v>100</v>
      </c>
    </row>
    <row r="60" spans="2:23" ht="12.75">
      <c r="B60" s="214" t="s">
        <v>838</v>
      </c>
      <c r="C60" s="9"/>
      <c r="D60" s="41"/>
      <c r="E60" s="41"/>
      <c r="F60" s="26"/>
      <c r="G60" s="26"/>
      <c r="H60" s="26"/>
      <c r="I60" s="26"/>
      <c r="J60" s="26"/>
      <c r="K60" s="27"/>
      <c r="L60" s="20"/>
      <c r="M60"/>
      <c r="N60" s="62"/>
      <c r="O60" s="91"/>
      <c r="P60" s="121"/>
      <c r="Q60" s="121"/>
      <c r="R60" s="121"/>
      <c r="S60" s="121"/>
      <c r="T60" s="63"/>
    </row>
    <row r="61" spans="2:23">
      <c r="B61" s="210"/>
      <c r="C61" s="19"/>
      <c r="D61" s="19"/>
      <c r="E61" s="19"/>
      <c r="F61" s="19"/>
      <c r="G61" s="19"/>
      <c r="H61" s="19"/>
      <c r="I61" s="19"/>
    </row>
    <row r="62" spans="2:23">
      <c r="B62" s="210"/>
      <c r="C62" s="19"/>
      <c r="D62" s="19"/>
      <c r="E62" s="19"/>
      <c r="F62" s="19"/>
      <c r="G62" s="19"/>
      <c r="H62" s="19"/>
      <c r="I62" s="19"/>
    </row>
    <row r="63" spans="2:23" ht="12.75">
      <c r="B63" s="214" t="s">
        <v>86</v>
      </c>
      <c r="C63" s="61"/>
      <c r="D63" s="59"/>
      <c r="E63" s="60"/>
      <c r="F63" s="60"/>
      <c r="G63" s="60"/>
      <c r="H63" s="60"/>
      <c r="I63" s="60"/>
      <c r="L63"/>
      <c r="O63" s="26"/>
    </row>
    <row r="64" spans="2:23" ht="12.75">
      <c r="B64" s="217"/>
      <c r="D64" s="26"/>
      <c r="E64" s="26"/>
      <c r="F64" s="26"/>
      <c r="G64" s="26"/>
      <c r="H64" s="26"/>
      <c r="I64" s="26"/>
      <c r="J64" s="40"/>
      <c r="K64" s="27"/>
      <c r="L64" s="27"/>
      <c r="M64" s="62"/>
      <c r="N64" s="62"/>
      <c r="O64" s="55"/>
      <c r="P64" s="121"/>
      <c r="Q64" s="121"/>
      <c r="R64" s="121"/>
      <c r="S64" s="121"/>
      <c r="T64" s="63"/>
    </row>
    <row r="65" spans="2:23" ht="13.5" customHeight="1">
      <c r="B65" s="212" t="s">
        <v>139</v>
      </c>
      <c r="C65" s="15"/>
      <c r="D65" s="26"/>
      <c r="E65" s="26"/>
      <c r="F65" s="26"/>
      <c r="G65" s="26"/>
      <c r="H65" s="26"/>
      <c r="I65" s="26"/>
      <c r="J65" s="40"/>
      <c r="K65" s="27"/>
      <c r="L65" s="27"/>
      <c r="M65" s="62"/>
      <c r="N65" s="62"/>
      <c r="O65" s="55"/>
      <c r="P65" s="121"/>
      <c r="Q65" s="121"/>
      <c r="R65" s="121"/>
      <c r="S65" s="121"/>
      <c r="T65" s="63"/>
    </row>
    <row r="66" spans="2:23" ht="12.75" customHeight="1">
      <c r="B66" s="244" t="s">
        <v>88</v>
      </c>
      <c r="C66" s="244"/>
      <c r="D66" s="248"/>
      <c r="E66" s="248"/>
      <c r="F66" s="248"/>
      <c r="G66" s="26"/>
      <c r="H66" s="26"/>
      <c r="I66" s="26"/>
      <c r="J66" s="40"/>
      <c r="K66" s="27"/>
      <c r="L66" s="27"/>
      <c r="M66" s="62"/>
      <c r="N66" s="62"/>
      <c r="O66" s="55"/>
      <c r="P66" s="121"/>
      <c r="Q66" s="121"/>
      <c r="R66" s="121"/>
      <c r="S66" s="121"/>
      <c r="T66" s="63"/>
    </row>
    <row r="67" spans="2:23" s="21" customFormat="1" ht="12.75">
      <c r="B67" s="1" t="s">
        <v>812</v>
      </c>
      <c r="C67" s="15"/>
      <c r="D67" s="26"/>
      <c r="E67" s="26"/>
      <c r="F67" s="26"/>
      <c r="G67" s="26"/>
      <c r="H67" s="26"/>
      <c r="I67" s="26"/>
      <c r="J67" s="40"/>
      <c r="K67" s="27"/>
      <c r="L67" s="27"/>
      <c r="O67" s="105" t="s">
        <v>180</v>
      </c>
      <c r="P67" s="121"/>
      <c r="Q67" s="121"/>
      <c r="R67" s="121"/>
      <c r="S67" s="121"/>
      <c r="T67" s="63"/>
    </row>
    <row r="68" spans="2:23" s="21" customFormat="1" ht="12.75">
      <c r="B68" s="11"/>
      <c r="C68" s="11"/>
      <c r="D68" s="26"/>
      <c r="E68" s="26"/>
      <c r="F68" s="26"/>
      <c r="G68" s="26"/>
      <c r="H68" s="26"/>
      <c r="I68" s="26"/>
      <c r="J68" s="40"/>
      <c r="K68" s="27"/>
      <c r="L68" s="20"/>
      <c r="M68" s="36"/>
      <c r="N68" s="36"/>
      <c r="O68" s="26"/>
      <c r="P68" s="121"/>
      <c r="Q68" s="121"/>
      <c r="R68" s="121"/>
      <c r="S68" s="121"/>
      <c r="T68" s="63"/>
    </row>
    <row r="69" spans="2:23" s="21" customFormat="1" ht="12.75">
      <c r="B69" s="233" t="s">
        <v>2</v>
      </c>
      <c r="C69" s="234" t="s">
        <v>31</v>
      </c>
      <c r="D69" s="234" t="s">
        <v>39</v>
      </c>
      <c r="E69" s="235">
        <v>2003</v>
      </c>
      <c r="F69" s="235">
        <v>2004</v>
      </c>
      <c r="G69" s="235">
        <v>2005</v>
      </c>
      <c r="H69" s="235">
        <v>2006</v>
      </c>
      <c r="I69" s="235">
        <v>2007</v>
      </c>
      <c r="J69" s="235">
        <v>2008</v>
      </c>
      <c r="K69" s="234">
        <v>2009</v>
      </c>
      <c r="L69" s="234">
        <v>2010</v>
      </c>
      <c r="M69" s="234">
        <v>2011</v>
      </c>
      <c r="N69" s="234">
        <v>2012</v>
      </c>
      <c r="O69" s="235">
        <v>2013</v>
      </c>
      <c r="P69" s="235">
        <v>2014</v>
      </c>
      <c r="Q69" s="234">
        <v>2015</v>
      </c>
      <c r="R69" s="234">
        <v>2016</v>
      </c>
      <c r="S69" s="234">
        <v>2017</v>
      </c>
      <c r="T69" s="234">
        <v>2018</v>
      </c>
      <c r="U69" s="234">
        <v>2019</v>
      </c>
      <c r="V69" s="234">
        <v>2020</v>
      </c>
      <c r="W69" s="344">
        <v>2021</v>
      </c>
    </row>
    <row r="70" spans="2:23" s="21" customFormat="1" ht="12.75">
      <c r="B70" s="237" t="s">
        <v>3</v>
      </c>
      <c r="C70" s="286">
        <v>0</v>
      </c>
      <c r="D70" s="286">
        <v>0</v>
      </c>
      <c r="E70" s="286">
        <v>0</v>
      </c>
      <c r="F70" s="286">
        <v>0</v>
      </c>
      <c r="G70" s="286">
        <v>0</v>
      </c>
      <c r="H70" s="286">
        <v>0</v>
      </c>
      <c r="I70" s="286">
        <v>0</v>
      </c>
      <c r="J70" s="239">
        <f>(J6/'Población e ICE'!K5)*1000</f>
        <v>145614.87042932608</v>
      </c>
      <c r="K70" s="239">
        <f>(K6/'Población e ICE'!L5)*1000</f>
        <v>250557.87166066491</v>
      </c>
      <c r="L70" s="239">
        <f>(L6/'Población e ICE'!M5)*1000</f>
        <v>134052.20076100266</v>
      </c>
      <c r="M70" s="239">
        <f>(M6/'Población e ICE'!N5)*1000</f>
        <v>220507.05967356393</v>
      </c>
      <c r="N70" s="239">
        <f>(N6/'Población e ICE'!O5)*1000</f>
        <v>208776.36388215009</v>
      </c>
      <c r="O70" s="240">
        <f>(O6/'Población e ICE'!P5)*1000</f>
        <v>173558.89000709757</v>
      </c>
      <c r="P70" s="240">
        <f>(P6/'Población e ICE'!Q5)*1000</f>
        <v>143864.62994752571</v>
      </c>
      <c r="Q70" s="240">
        <f>(Q6/'Población e ICE'!R5)*1000</f>
        <v>221628.1355670366</v>
      </c>
      <c r="R70" s="240">
        <f>(R6/'Población e ICE'!S5)*1000</f>
        <v>313227.47644120437</v>
      </c>
      <c r="S70" s="240">
        <f>(S6/'Población e ICE'!T5)*1000</f>
        <v>264594.72278661054</v>
      </c>
      <c r="T70" s="239">
        <f>(T6/'Población e ICE'!U5)*1000</f>
        <v>210147.77995370526</v>
      </c>
      <c r="U70" s="239">
        <f>(U6/'Población e ICE'!V5)*1000</f>
        <v>247095.94983613596</v>
      </c>
      <c r="V70" s="239">
        <f>(V6/'Población e ICE'!W5)*1000</f>
        <v>175883.55190287268</v>
      </c>
      <c r="W70" s="239">
        <f>(W6/'Población e ICE'!X5)*1000</f>
        <v>168134.6297987313</v>
      </c>
    </row>
    <row r="71" spans="2:23" s="21" customFormat="1" ht="12.75">
      <c r="B71" s="237" t="s">
        <v>5</v>
      </c>
      <c r="C71" s="239">
        <f>(C7/'Población e ICE'!D6)*1000</f>
        <v>136542.72736196071</v>
      </c>
      <c r="D71" s="239">
        <f>(D7/'Población e ICE'!E6)*1000</f>
        <v>127524.06354787828</v>
      </c>
      <c r="E71" s="239">
        <f>(E7/'Población e ICE'!F6)*1000</f>
        <v>101576.0844316641</v>
      </c>
      <c r="F71" s="239">
        <f>(F7/'Población e ICE'!G6)*1000</f>
        <v>71664.929287521125</v>
      </c>
      <c r="G71" s="239">
        <f>(G7/'Población e ICE'!H6)*1000</f>
        <v>105478.96767408485</v>
      </c>
      <c r="H71" s="239">
        <f>(H7/'Población e ICE'!I6)*1000</f>
        <v>82217.522158463165</v>
      </c>
      <c r="I71" s="239">
        <f>(I7/'Población e ICE'!J6)*1000</f>
        <v>119950.46927525979</v>
      </c>
      <c r="J71" s="239">
        <f>(J7/'Población e ICE'!K6)*1000</f>
        <v>103915.13724025979</v>
      </c>
      <c r="K71" s="239">
        <f>(K7/'Población e ICE'!L6)*1000</f>
        <v>139312.91369013439</v>
      </c>
      <c r="L71" s="239">
        <f>(L7/'Población e ICE'!M6)*1000</f>
        <v>179727.56204425285</v>
      </c>
      <c r="M71" s="239">
        <f>(M7/'Población e ICE'!N6)*1000</f>
        <v>219103.4322520766</v>
      </c>
      <c r="N71" s="239">
        <f>(N7/'Población e ICE'!O6)*1000</f>
        <v>180837.6152158672</v>
      </c>
      <c r="O71" s="240">
        <f>(O7/'Población e ICE'!P6)*1000</f>
        <v>184820.62400643382</v>
      </c>
      <c r="P71" s="240">
        <f>(P7/'Población e ICE'!Q6)*1000</f>
        <v>168738.16159618841</v>
      </c>
      <c r="Q71" s="240">
        <f>(Q7/'Población e ICE'!R6)*1000</f>
        <v>155152.45276774871</v>
      </c>
      <c r="R71" s="240">
        <f>(R7/'Población e ICE'!S6)*1000</f>
        <v>156909.12946312508</v>
      </c>
      <c r="S71" s="240">
        <f>(S7/'Población e ICE'!T6)*1000</f>
        <v>164821.16189869159</v>
      </c>
      <c r="T71" s="239">
        <f>(T7/'Población e ICE'!U6)*1000</f>
        <v>223901.61675742752</v>
      </c>
      <c r="U71" s="239">
        <f>(U7/'Población e ICE'!V6)*1000</f>
        <v>243152.44692709809</v>
      </c>
      <c r="V71" s="239">
        <f>(V7/'Población e ICE'!W6)*1000</f>
        <v>209632.79215757325</v>
      </c>
      <c r="W71" s="239">
        <f>(W7/'Población e ICE'!X6)*1000</f>
        <v>108058.47046642721</v>
      </c>
    </row>
    <row r="72" spans="2:23" s="21" customFormat="1" ht="12.75">
      <c r="B72" s="237" t="s">
        <v>6</v>
      </c>
      <c r="C72" s="239">
        <f>(C8/'Población e ICE'!D7)*1000</f>
        <v>128710.61199732614</v>
      </c>
      <c r="D72" s="239">
        <f>(D8/'Población e ICE'!E7)*1000</f>
        <v>124664.98301502279</v>
      </c>
      <c r="E72" s="239">
        <f>(E8/'Población e ICE'!F7)*1000</f>
        <v>137544.78077902863</v>
      </c>
      <c r="F72" s="239">
        <f>(F8/'Población e ICE'!G7)*1000</f>
        <v>110058.54588516316</v>
      </c>
      <c r="G72" s="239">
        <f>(G8/'Población e ICE'!H7)*1000</f>
        <v>129314.52280544196</v>
      </c>
      <c r="H72" s="239">
        <f>(H8/'Población e ICE'!I7)*1000</f>
        <v>120656.57162726893</v>
      </c>
      <c r="I72" s="239">
        <f>(I8/'Población e ICE'!J7)*1000</f>
        <v>134619.35930479571</v>
      </c>
      <c r="J72" s="239">
        <f>(J8/'Población e ICE'!K7)*1000</f>
        <v>160789.96542560955</v>
      </c>
      <c r="K72" s="239">
        <f>(K8/'Población e ICE'!L7)*1000</f>
        <v>169838.2309488584</v>
      </c>
      <c r="L72" s="239">
        <f>(L8/'Población e ICE'!M7)*1000</f>
        <v>166123.23126411077</v>
      </c>
      <c r="M72" s="239">
        <f>(M8/'Población e ICE'!N7)*1000</f>
        <v>189282.80445903412</v>
      </c>
      <c r="N72" s="239">
        <f>(N8/'Población e ICE'!O7)*1000</f>
        <v>203649.10929417313</v>
      </c>
      <c r="O72" s="240">
        <f>(O8/'Población e ICE'!P7)*1000</f>
        <v>187772.03613297519</v>
      </c>
      <c r="P72" s="240">
        <f>(P8/'Población e ICE'!Q7)*1000</f>
        <v>160851.99399870721</v>
      </c>
      <c r="Q72" s="240">
        <f>(Q8/'Población e ICE'!R7)*1000</f>
        <v>203056.0508886796</v>
      </c>
      <c r="R72" s="240">
        <f>(R8/'Población e ICE'!S7)*1000</f>
        <v>236061.38831187232</v>
      </c>
      <c r="S72" s="240">
        <f>(S8/'Población e ICE'!T7)*1000</f>
        <v>294749.30333412974</v>
      </c>
      <c r="T72" s="239">
        <f>(T8/'Población e ICE'!U7)*1000</f>
        <v>196375.71682427509</v>
      </c>
      <c r="U72" s="239">
        <f>(U8/'Población e ICE'!V7)*1000</f>
        <v>171766.74755927461</v>
      </c>
      <c r="V72" s="239">
        <f>(V8/'Población e ICE'!W7)*1000</f>
        <v>125840.48095894366</v>
      </c>
      <c r="W72" s="239">
        <f>(W8/'Población e ICE'!X7)*1000</f>
        <v>95071.394062630541</v>
      </c>
    </row>
    <row r="73" spans="2:23" s="21" customFormat="1" ht="12.75">
      <c r="B73" s="237" t="s">
        <v>7</v>
      </c>
      <c r="C73" s="239">
        <f>(C9/'Población e ICE'!D8)*1000</f>
        <v>214967.86565711803</v>
      </c>
      <c r="D73" s="239">
        <f>(D9/'Población e ICE'!E8)*1000</f>
        <v>174551.17138094685</v>
      </c>
      <c r="E73" s="239">
        <f>(E9/'Población e ICE'!F8)*1000</f>
        <v>135541.4536435944</v>
      </c>
      <c r="F73" s="239">
        <f>(F9/'Población e ICE'!G8)*1000</f>
        <v>130495.62776304643</v>
      </c>
      <c r="G73" s="239">
        <f>(G9/'Población e ICE'!H8)*1000</f>
        <v>190121.22867583079</v>
      </c>
      <c r="H73" s="239">
        <f>(H9/'Población e ICE'!I8)*1000</f>
        <v>179435.17036118699</v>
      </c>
      <c r="I73" s="239">
        <f>(I9/'Población e ICE'!J8)*1000</f>
        <v>140942.20910935753</v>
      </c>
      <c r="J73" s="239">
        <f>(J9/'Población e ICE'!K8)*1000</f>
        <v>234696.9411061054</v>
      </c>
      <c r="K73" s="239">
        <f>(K9/'Población e ICE'!L8)*1000</f>
        <v>266712.69046731421</v>
      </c>
      <c r="L73" s="239">
        <f>(L9/'Población e ICE'!M8)*1000</f>
        <v>211803.28141099683</v>
      </c>
      <c r="M73" s="239">
        <f>(M9/'Población e ICE'!N8)*1000</f>
        <v>259746.37077978696</v>
      </c>
      <c r="N73" s="239">
        <f>(N9/'Población e ICE'!O8)*1000</f>
        <v>254691.9287679822</v>
      </c>
      <c r="O73" s="240">
        <f>(O9/'Población e ICE'!P8)*1000</f>
        <v>189391.82393937526</v>
      </c>
      <c r="P73" s="240">
        <f>(P9/'Población e ICE'!Q8)*1000</f>
        <v>214341.61779541112</v>
      </c>
      <c r="Q73" s="240">
        <f>(Q9/'Población e ICE'!R8)*1000</f>
        <v>245173.45643470215</v>
      </c>
      <c r="R73" s="240">
        <f>(R9/'Población e ICE'!S8)*1000</f>
        <v>259762.02510241017</v>
      </c>
      <c r="S73" s="240">
        <f>(S9/'Población e ICE'!T8)*1000</f>
        <v>273615.84396281774</v>
      </c>
      <c r="T73" s="239">
        <f>(T9/'Población e ICE'!U8)*1000</f>
        <v>227221.78931572003</v>
      </c>
      <c r="U73" s="239">
        <f>(U9/'Población e ICE'!V8)*1000</f>
        <v>269634.78133823659</v>
      </c>
      <c r="V73" s="239">
        <f>(V9/'Población e ICE'!W8)*1000</f>
        <v>252294.26254339083</v>
      </c>
      <c r="W73" s="239">
        <f>(W9/'Población e ICE'!X8)*1000</f>
        <v>225439.48866409669</v>
      </c>
    </row>
    <row r="74" spans="2:23" s="21" customFormat="1" ht="12.75">
      <c r="B74" s="237" t="s">
        <v>8</v>
      </c>
      <c r="C74" s="239">
        <f>(C10/'Población e ICE'!D9)*1000</f>
        <v>115420.44425871465</v>
      </c>
      <c r="D74" s="239">
        <f>(D10/'Población e ICE'!E9)*1000</f>
        <v>108731.98129287302</v>
      </c>
      <c r="E74" s="239">
        <f>(E10/'Población e ICE'!F9)*1000</f>
        <v>90160.521330933305</v>
      </c>
      <c r="F74" s="239">
        <f>(F10/'Población e ICE'!G9)*1000</f>
        <v>86586.113622583172</v>
      </c>
      <c r="G74" s="239">
        <f>(G10/'Población e ICE'!H9)*1000</f>
        <v>82759.009003205647</v>
      </c>
      <c r="H74" s="239">
        <f>(H10/'Población e ICE'!I9)*1000</f>
        <v>104510.33428214396</v>
      </c>
      <c r="I74" s="239">
        <f>(I10/'Población e ICE'!J9)*1000</f>
        <v>103319.86122231372</v>
      </c>
      <c r="J74" s="239">
        <f>(J10/'Población e ICE'!K9)*1000</f>
        <v>127959.98879887747</v>
      </c>
      <c r="K74" s="239">
        <f>(K10/'Población e ICE'!L9)*1000</f>
        <v>149880.42425214432</v>
      </c>
      <c r="L74" s="239">
        <f>(L10/'Población e ICE'!M9)*1000</f>
        <v>107321.62929993926</v>
      </c>
      <c r="M74" s="239">
        <f>(M10/'Población e ICE'!N9)*1000</f>
        <v>105950.10750539182</v>
      </c>
      <c r="N74" s="239">
        <f>(N10/'Población e ICE'!O9)*1000</f>
        <v>114312.87952271305</v>
      </c>
      <c r="O74" s="240">
        <f>(O10/'Población e ICE'!P9)*1000</f>
        <v>111236.16446457343</v>
      </c>
      <c r="P74" s="240">
        <f>(P10/'Población e ICE'!Q9)*1000</f>
        <v>116720.47020602642</v>
      </c>
      <c r="Q74" s="240">
        <f>(Q10/'Población e ICE'!R9)*1000</f>
        <v>149481.99498821324</v>
      </c>
      <c r="R74" s="240">
        <f>(R10/'Población e ICE'!S9)*1000</f>
        <v>157732.43450388082</v>
      </c>
      <c r="S74" s="240">
        <f>(S10/'Población e ICE'!T9)*1000</f>
        <v>169032.44408646907</v>
      </c>
      <c r="T74" s="239">
        <f>(T10/'Población e ICE'!U9)*1000</f>
        <v>141878.19651331264</v>
      </c>
      <c r="U74" s="239">
        <f>(U10/'Población e ICE'!V9)*1000</f>
        <v>156019.53747694104</v>
      </c>
      <c r="V74" s="239">
        <f>(V10/'Población e ICE'!W9)*1000</f>
        <v>117296.78850823772</v>
      </c>
      <c r="W74" s="239">
        <f>(W10/'Población e ICE'!X9)*1000</f>
        <v>103049.40907627709</v>
      </c>
    </row>
    <row r="75" spans="2:23" s="21" customFormat="1" ht="12.75">
      <c r="B75" s="237" t="s">
        <v>9</v>
      </c>
      <c r="C75" s="239">
        <f>(C11/'Población e ICE'!D10)*1000</f>
        <v>57410.77401849797</v>
      </c>
      <c r="D75" s="239">
        <f>(D11/'Población e ICE'!E10)*1000</f>
        <v>61654.958286627334</v>
      </c>
      <c r="E75" s="239">
        <f>(E11/'Población e ICE'!F10)*1000</f>
        <v>50987.794207634404</v>
      </c>
      <c r="F75" s="239">
        <f>(F11/'Población e ICE'!G10)*1000</f>
        <v>41147.401884909959</v>
      </c>
      <c r="G75" s="239">
        <f>(G11/'Población e ICE'!H10)*1000</f>
        <v>36293.968061710868</v>
      </c>
      <c r="H75" s="239">
        <f>(H11/'Población e ICE'!I10)*1000</f>
        <v>31997.804987609667</v>
      </c>
      <c r="I75" s="239">
        <f>(I11/'Población e ICE'!J10)*1000</f>
        <v>35331.917560085581</v>
      </c>
      <c r="J75" s="239">
        <f>(J11/'Población e ICE'!K10)*1000</f>
        <v>44297.13588618012</v>
      </c>
      <c r="K75" s="239">
        <f>(K11/'Población e ICE'!L10)*1000</f>
        <v>50675.658969383556</v>
      </c>
      <c r="L75" s="239">
        <f>(L11/'Población e ICE'!M10)*1000</f>
        <v>49606.253640416267</v>
      </c>
      <c r="M75" s="239">
        <f>(M11/'Población e ICE'!N10)*1000</f>
        <v>54194.428026531248</v>
      </c>
      <c r="N75" s="239">
        <f>(N11/'Población e ICE'!O10)*1000</f>
        <v>54750.232873743698</v>
      </c>
      <c r="O75" s="240">
        <f>(O11/'Población e ICE'!P10)*1000</f>
        <v>70241.613867516862</v>
      </c>
      <c r="P75" s="240">
        <f>(P11/'Población e ICE'!Q10)*1000</f>
        <v>62797.254317430881</v>
      </c>
      <c r="Q75" s="240">
        <f>(Q11/'Población e ICE'!R10)*1000</f>
        <v>70003.225083634781</v>
      </c>
      <c r="R75" s="240">
        <f>(R11/'Población e ICE'!S10)*1000</f>
        <v>57391.075050543361</v>
      </c>
      <c r="S75" s="240">
        <f>(S11/'Población e ICE'!T10)*1000</f>
        <v>56234.641037308771</v>
      </c>
      <c r="T75" s="239">
        <f>(T11/'Población e ICE'!U10)*1000</f>
        <v>47260.30149483736</v>
      </c>
      <c r="U75" s="239">
        <f>(U11/'Población e ICE'!V10)*1000</f>
        <v>48107.722007527671</v>
      </c>
      <c r="V75" s="239">
        <f>(V11/'Población e ICE'!W10)*1000</f>
        <v>41137.864113027877</v>
      </c>
      <c r="W75" s="239">
        <f>(W11/'Población e ICE'!X10)*1000</f>
        <v>43324.283755512479</v>
      </c>
    </row>
    <row r="76" spans="2:23" s="21" customFormat="1" ht="12.75">
      <c r="B76" s="237" t="s">
        <v>10</v>
      </c>
      <c r="C76" s="239">
        <f>(C12/'Población e ICE'!D11)*1000</f>
        <v>23744.840736406906</v>
      </c>
      <c r="D76" s="239">
        <f>(D12/'Población e ICE'!E11)*1000</f>
        <v>26110.005791028623</v>
      </c>
      <c r="E76" s="239">
        <f>(E12/'Población e ICE'!F11)*1000</f>
        <v>18634.785657394226</v>
      </c>
      <c r="F76" s="239">
        <f>(F12/'Población e ICE'!G11)*1000</f>
        <v>21971.56722737637</v>
      </c>
      <c r="G76" s="239">
        <f>(G12/'Población e ICE'!H11)*1000</f>
        <v>16604.489111053859</v>
      </c>
      <c r="H76" s="239">
        <f>(H12/'Población e ICE'!I11)*1000</f>
        <v>22539.285215225074</v>
      </c>
      <c r="I76" s="239">
        <f>(I12/'Población e ICE'!J11)*1000</f>
        <v>19147.407149244948</v>
      </c>
      <c r="J76" s="239">
        <f>(J12/'Población e ICE'!K11)*1000</f>
        <v>20766.104368220655</v>
      </c>
      <c r="K76" s="239">
        <f>(K12/'Población e ICE'!L11)*1000</f>
        <v>24873.895747936906</v>
      </c>
      <c r="L76" s="239">
        <f>(L12/'Población e ICE'!M11)*1000</f>
        <v>20298.271657356017</v>
      </c>
      <c r="M76" s="239">
        <f>(M12/'Población e ICE'!N11)*1000</f>
        <v>24482.621627881323</v>
      </c>
      <c r="N76" s="239">
        <f>(N12/'Población e ICE'!O11)*1000</f>
        <v>20951.639688494255</v>
      </c>
      <c r="O76" s="240">
        <f>(O12/'Población e ICE'!P11)*1000</f>
        <v>21054.218976807853</v>
      </c>
      <c r="P76" s="240">
        <f>(P12/'Población e ICE'!Q11)*1000</f>
        <v>20871.564031405491</v>
      </c>
      <c r="Q76" s="240">
        <f>(Q12/'Población e ICE'!R11)*1000</f>
        <v>21753.725974594523</v>
      </c>
      <c r="R76" s="240">
        <f>(R12/'Población e ICE'!S11)*1000</f>
        <v>27490.259900456742</v>
      </c>
      <c r="S76" s="240">
        <f>(S12/'Población e ICE'!T11)*1000</f>
        <v>23311.656143221415</v>
      </c>
      <c r="T76" s="239">
        <f>(T12/'Población e ICE'!U11)*1000</f>
        <v>21347.270010307995</v>
      </c>
      <c r="U76" s="239">
        <f>(U12/'Población e ICE'!V11)*1000</f>
        <v>19323.515325737204</v>
      </c>
      <c r="V76" s="239">
        <f>(V12/'Población e ICE'!W11)*1000</f>
        <v>17872.769500601236</v>
      </c>
      <c r="W76" s="239">
        <f>(W12/'Población e ICE'!X11)*1000</f>
        <v>23913.488603340342</v>
      </c>
    </row>
    <row r="77" spans="2:23" s="21" customFormat="1" ht="12.75">
      <c r="B77" s="237" t="s">
        <v>11</v>
      </c>
      <c r="C77" s="239">
        <f>(C13/'Población e ICE'!D12)*1000</f>
        <v>76732.50962841828</v>
      </c>
      <c r="D77" s="239">
        <f>(D13/'Población e ICE'!E12)*1000</f>
        <v>71534.84524245291</v>
      </c>
      <c r="E77" s="239">
        <f>(E13/'Población e ICE'!F12)*1000</f>
        <v>54450.782948707798</v>
      </c>
      <c r="F77" s="239">
        <f>(F13/'Población e ICE'!G12)*1000</f>
        <v>59783.82479962815</v>
      </c>
      <c r="G77" s="239">
        <f>(G13/'Población e ICE'!H12)*1000</f>
        <v>43548.279043085095</v>
      </c>
      <c r="H77" s="239">
        <f>(H13/'Población e ICE'!I12)*1000</f>
        <v>58483.671870359809</v>
      </c>
      <c r="I77" s="239">
        <f>(I13/'Población e ICE'!J12)*1000</f>
        <v>66590.06581020086</v>
      </c>
      <c r="J77" s="239">
        <f>(J13/'Población e ICE'!K12)*1000</f>
        <v>95722.906727129899</v>
      </c>
      <c r="K77" s="239">
        <f>(K13/'Población e ICE'!L12)*1000</f>
        <v>95371.217726925985</v>
      </c>
      <c r="L77" s="239">
        <f>(L13/'Población e ICE'!M12)*1000</f>
        <v>83035.988497260521</v>
      </c>
      <c r="M77" s="239">
        <f>(M13/'Población e ICE'!N12)*1000</f>
        <v>95923.758856908622</v>
      </c>
      <c r="N77" s="239">
        <f>(N13/'Población e ICE'!O12)*1000</f>
        <v>111774.25643359487</v>
      </c>
      <c r="O77" s="240">
        <f>(O13/'Población e ICE'!P12)*1000</f>
        <v>83075.403415100445</v>
      </c>
      <c r="P77" s="240">
        <f>(P13/'Población e ICE'!Q12)*1000</f>
        <v>91127.532153824097</v>
      </c>
      <c r="Q77" s="240">
        <f>(Q13/'Población e ICE'!R12)*1000</f>
        <v>77362.598111191255</v>
      </c>
      <c r="R77" s="240">
        <f>(R13/'Población e ICE'!S12)*1000</f>
        <v>90529.072986823085</v>
      </c>
      <c r="S77" s="240">
        <f>(S13/'Población e ICE'!T12)*1000</f>
        <v>98876.972826865152</v>
      </c>
      <c r="T77" s="239">
        <f>(T13/'Población e ICE'!U12)*1000</f>
        <v>92130.143429884396</v>
      </c>
      <c r="U77" s="239">
        <f>(U13/'Población e ICE'!V12)*1000</f>
        <v>111530.05000300787</v>
      </c>
      <c r="V77" s="239">
        <f>(V13/'Población e ICE'!W12)*1000</f>
        <v>73081.464337736645</v>
      </c>
      <c r="W77" s="239">
        <f>(W13/'Población e ICE'!X12)*1000</f>
        <v>69128.043319456643</v>
      </c>
    </row>
    <row r="78" spans="2:23" s="21" customFormat="1" ht="12.75">
      <c r="B78" s="237" t="s">
        <v>12</v>
      </c>
      <c r="C78" s="239">
        <f>(C14/'Población e ICE'!D13)*1000</f>
        <v>87380.719633981149</v>
      </c>
      <c r="D78" s="239">
        <f>(D14/'Población e ICE'!E13)*1000</f>
        <v>67998.935083605102</v>
      </c>
      <c r="E78" s="239">
        <f>(E14/'Población e ICE'!F13)*1000</f>
        <v>59686.998675703879</v>
      </c>
      <c r="F78" s="239">
        <f>(F14/'Población e ICE'!G13)*1000</f>
        <v>61034.461933082144</v>
      </c>
      <c r="G78" s="239">
        <f>(G14/'Población e ICE'!H13)*1000</f>
        <v>68667.915102672981</v>
      </c>
      <c r="H78" s="239">
        <f>(H14/'Población e ICE'!I13)*1000</f>
        <v>58165.478519068463</v>
      </c>
      <c r="I78" s="239">
        <f>(I14/'Población e ICE'!J13)*1000</f>
        <v>75108.820609617411</v>
      </c>
      <c r="J78" s="239">
        <f>(J14/'Población e ICE'!K13)*1000</f>
        <v>81769.330733808893</v>
      </c>
      <c r="K78" s="239">
        <f>(K14/'Población e ICE'!L13)*1000</f>
        <v>137406.19170502268</v>
      </c>
      <c r="L78" s="239">
        <f>(L14/'Población e ICE'!M13)*1000</f>
        <v>100388.353454108</v>
      </c>
      <c r="M78" s="239">
        <f>(M14/'Población e ICE'!N13)*1000</f>
        <v>113888.59136149948</v>
      </c>
      <c r="N78" s="239">
        <f>(N14/'Población e ICE'!O13)*1000</f>
        <v>114985.96709102517</v>
      </c>
      <c r="O78" s="240">
        <f>(O14/'Población e ICE'!P13)*1000</f>
        <v>119798.67722121354</v>
      </c>
      <c r="P78" s="240">
        <f>(P14/'Población e ICE'!Q13)*1000</f>
        <v>95002.419735388903</v>
      </c>
      <c r="Q78" s="240">
        <f>(Q14/'Población e ICE'!R13)*1000</f>
        <v>118845.7151742764</v>
      </c>
      <c r="R78" s="240">
        <f>(R14/'Población e ICE'!S13)*1000</f>
        <v>108870.22562701484</v>
      </c>
      <c r="S78" s="240">
        <f>(S14/'Población e ICE'!T13)*1000</f>
        <v>130568.8476679579</v>
      </c>
      <c r="T78" s="239">
        <f>(T14/'Población e ICE'!U13)*1000</f>
        <v>119632.60232418415</v>
      </c>
      <c r="U78" s="239">
        <f>(U14/'Población e ICE'!V13)*1000</f>
        <v>274337.78339500836</v>
      </c>
      <c r="V78" s="239">
        <f>(V14/'Población e ICE'!W13)*1000</f>
        <v>171294.6684180483</v>
      </c>
      <c r="W78" s="239">
        <f>(W14/'Población e ICE'!X13)*1000</f>
        <v>119121.54949029406</v>
      </c>
    </row>
    <row r="79" spans="2:23" s="21" customFormat="1" ht="12.75">
      <c r="B79" s="237" t="s">
        <v>606</v>
      </c>
      <c r="C79" s="286">
        <v>0</v>
      </c>
      <c r="D79" s="286">
        <v>0</v>
      </c>
      <c r="E79" s="286">
        <v>0</v>
      </c>
      <c r="F79" s="286">
        <v>0</v>
      </c>
      <c r="G79" s="286">
        <v>0</v>
      </c>
      <c r="H79" s="286">
        <v>0</v>
      </c>
      <c r="I79" s="286">
        <v>0</v>
      </c>
      <c r="J79" s="286">
        <v>0</v>
      </c>
      <c r="K79" s="286">
        <v>0</v>
      </c>
      <c r="L79" s="286">
        <v>0</v>
      </c>
      <c r="M79" s="286">
        <v>0</v>
      </c>
      <c r="N79" s="286">
        <v>0</v>
      </c>
      <c r="O79" s="286">
        <v>0</v>
      </c>
      <c r="P79" s="286">
        <v>0</v>
      </c>
      <c r="Q79" s="286">
        <v>0</v>
      </c>
      <c r="R79" s="286">
        <v>0</v>
      </c>
      <c r="S79" s="286">
        <v>0</v>
      </c>
      <c r="T79" s="286">
        <v>0</v>
      </c>
      <c r="U79" s="239">
        <f>(U15/'Población e ICE'!V14)*1000</f>
        <v>110314.18243697728</v>
      </c>
      <c r="V79" s="239">
        <f>(V15/'Población e ICE'!W14)*1000</f>
        <v>91418.892026894318</v>
      </c>
      <c r="W79" s="239">
        <f>(W15/'Población e ICE'!X14)*1000</f>
        <v>138615.59873898947</v>
      </c>
    </row>
    <row r="80" spans="2:23" s="21" customFormat="1" ht="12.75">
      <c r="B80" s="237" t="s">
        <v>13</v>
      </c>
      <c r="C80" s="239">
        <f>(C16/'Población e ICE'!D15)*1000</f>
        <v>60975.104478721441</v>
      </c>
      <c r="D80" s="239">
        <f>(D16/'Población e ICE'!E15)*1000</f>
        <v>63991.638702880104</v>
      </c>
      <c r="E80" s="239">
        <f>(E16/'Población e ICE'!F15)*1000</f>
        <v>77845.852062706268</v>
      </c>
      <c r="F80" s="239">
        <f>(F16/'Población e ICE'!G15)*1000</f>
        <v>74643.899661643693</v>
      </c>
      <c r="G80" s="239">
        <f>(G16/'Población e ICE'!H15)*1000</f>
        <v>56772.547958359944</v>
      </c>
      <c r="H80" s="239">
        <f>(H16/'Población e ICE'!I15)*1000</f>
        <v>62534.553401995756</v>
      </c>
      <c r="I80" s="239">
        <f>(I16/'Población e ICE'!J15)*1000</f>
        <v>53766.627670402384</v>
      </c>
      <c r="J80" s="239">
        <f>(J16/'Población e ICE'!K15)*1000</f>
        <v>66553.992533968121</v>
      </c>
      <c r="K80" s="239">
        <f>(K16/'Población e ICE'!L15)*1000</f>
        <v>108012.37555962862</v>
      </c>
      <c r="L80" s="239">
        <f>(L16/'Población e ICE'!M15)*1000</f>
        <v>64074.920682563315</v>
      </c>
      <c r="M80" s="239">
        <f>(M16/'Población e ICE'!N15)*1000</f>
        <v>80589.104620268467</v>
      </c>
      <c r="N80" s="239">
        <f>(N16/'Población e ICE'!O15)*1000</f>
        <v>76964.668229160161</v>
      </c>
      <c r="O80" s="240">
        <f>(O16/'Población e ICE'!P15)*1000</f>
        <v>76715.367418775859</v>
      </c>
      <c r="P80" s="240">
        <f>(P16/'Población e ICE'!Q15)*1000</f>
        <v>70336.537881160228</v>
      </c>
      <c r="Q80" s="240">
        <f>(Q16/'Población e ICE'!R15)*1000</f>
        <v>74401.728094557955</v>
      </c>
      <c r="R80" s="240">
        <f>(R16/'Población e ICE'!S15)*1000</f>
        <v>77941.986781963045</v>
      </c>
      <c r="S80" s="240">
        <f>(S16/'Población e ICE'!T15)*1000</f>
        <v>81555.557257907421</v>
      </c>
      <c r="T80" s="239">
        <f>(T16/'Población e ICE'!U15)*1000</f>
        <v>70883.144866609902</v>
      </c>
      <c r="U80" s="239">
        <f>(U16/'Población e ICE'!V15)*1000</f>
        <v>74224.977531680852</v>
      </c>
      <c r="V80" s="239">
        <f>(V16/'Población e ICE'!W15)*1000</f>
        <v>72217.180520044436</v>
      </c>
      <c r="W80" s="239">
        <f>(W16/'Población e ICE'!X15)*1000</f>
        <v>56633.091404833023</v>
      </c>
    </row>
    <row r="81" spans="2:23" s="21" customFormat="1" ht="12.75">
      <c r="B81" s="237" t="s">
        <v>14</v>
      </c>
      <c r="C81" s="239">
        <f>(C17/'Población e ICE'!D16)*1000</f>
        <v>110326.26364859333</v>
      </c>
      <c r="D81" s="239">
        <f>(D17/'Población e ICE'!E16)*1000</f>
        <v>98173.649053167625</v>
      </c>
      <c r="E81" s="239">
        <f>(E17/'Población e ICE'!F16)*1000</f>
        <v>99191.224824686506</v>
      </c>
      <c r="F81" s="239">
        <f>(F17/'Población e ICE'!G16)*1000</f>
        <v>98062.018529177411</v>
      </c>
      <c r="G81" s="239">
        <f>(G17/'Población e ICE'!H16)*1000</f>
        <v>121710.07668590067</v>
      </c>
      <c r="H81" s="239">
        <f>(H17/'Población e ICE'!I16)*1000</f>
        <v>79556.539498571452</v>
      </c>
      <c r="I81" s="239">
        <f>(I17/'Población e ICE'!J16)*1000</f>
        <v>72066.689114936977</v>
      </c>
      <c r="J81" s="239">
        <f>(J17/'Población e ICE'!K16)*1000</f>
        <v>87057.757007298715</v>
      </c>
      <c r="K81" s="239">
        <f>(K17/'Población e ICE'!L16)*1000</f>
        <v>83116.626404772003</v>
      </c>
      <c r="L81" s="239">
        <f>(L17/'Población e ICE'!M16)*1000</f>
        <v>83141.0914521253</v>
      </c>
      <c r="M81" s="239">
        <f>(M17/'Población e ICE'!N16)*1000</f>
        <v>97175.527361285043</v>
      </c>
      <c r="N81" s="239">
        <f>(N17/'Población e ICE'!O16)*1000</f>
        <v>115188.26100413286</v>
      </c>
      <c r="O81" s="240">
        <f>(O17/'Población e ICE'!P16)*1000</f>
        <v>133209.48257061758</v>
      </c>
      <c r="P81" s="240">
        <f>(P17/'Población e ICE'!Q16)*1000</f>
        <v>120739.19403161295</v>
      </c>
      <c r="Q81" s="240">
        <f>(Q17/'Población e ICE'!R16)*1000</f>
        <v>159859.64896210947</v>
      </c>
      <c r="R81" s="240">
        <f>(R17/'Población e ICE'!S16)*1000</f>
        <v>169592.25163595748</v>
      </c>
      <c r="S81" s="240">
        <f>(S17/'Población e ICE'!T16)*1000</f>
        <v>175212.37214088309</v>
      </c>
      <c r="T81" s="239">
        <f>(T17/'Población e ICE'!U16)*1000</f>
        <v>221658.68377035783</v>
      </c>
      <c r="U81" s="239">
        <f>(U17/'Población e ICE'!V16)*1000</f>
        <v>245146.82553207062</v>
      </c>
      <c r="V81" s="239">
        <f>(V17/'Población e ICE'!W16)*1000</f>
        <v>212488.32154028633</v>
      </c>
      <c r="W81" s="239">
        <f>(W17/'Población e ICE'!X16)*1000</f>
        <v>215590.61383181563</v>
      </c>
    </row>
    <row r="82" spans="2:23" s="21" customFormat="1" ht="12.75">
      <c r="B82" s="237" t="s">
        <v>15</v>
      </c>
      <c r="C82" s="286">
        <v>0</v>
      </c>
      <c r="D82" s="286">
        <v>0</v>
      </c>
      <c r="E82" s="286">
        <v>0</v>
      </c>
      <c r="F82" s="286">
        <v>0</v>
      </c>
      <c r="G82" s="286">
        <v>0</v>
      </c>
      <c r="H82" s="286">
        <v>0</v>
      </c>
      <c r="I82" s="286">
        <v>0</v>
      </c>
      <c r="J82" s="239">
        <f>(J18/'Población e ICE'!K17)*1000</f>
        <v>75308.268588518287</v>
      </c>
      <c r="K82" s="239">
        <f>(K18/'Población e ICE'!L17)*1000</f>
        <v>161283.59426895235</v>
      </c>
      <c r="L82" s="239">
        <f>(L18/'Población e ICE'!M17)*1000</f>
        <v>177022.95561260701</v>
      </c>
      <c r="M82" s="239">
        <f>(M18/'Población e ICE'!N17)*1000</f>
        <v>184985.85208732242</v>
      </c>
      <c r="N82" s="239">
        <f>(N18/'Población e ICE'!O17)*1000</f>
        <v>223077.74130669958</v>
      </c>
      <c r="O82" s="240">
        <f>(O18/'Población e ICE'!P17)*1000</f>
        <v>268584.98391630611</v>
      </c>
      <c r="P82" s="240">
        <f>(P18/'Población e ICE'!Q17)*1000</f>
        <v>229536.01533742793</v>
      </c>
      <c r="Q82" s="240">
        <f>(Q18/'Población e ICE'!R17)*1000</f>
        <v>262086.82993368388</v>
      </c>
      <c r="R82" s="240">
        <f>(R18/'Población e ICE'!S17)*1000</f>
        <v>235854.82800878159</v>
      </c>
      <c r="S82" s="240">
        <f>(S18/'Población e ICE'!T17)*1000</f>
        <v>267473.04355107795</v>
      </c>
      <c r="T82" s="239">
        <f>(T18/'Población e ICE'!U17)*1000</f>
        <v>220862.71665732964</v>
      </c>
      <c r="U82" s="239">
        <f>(U18/'Población e ICE'!V17)*1000</f>
        <v>257535.4115142278</v>
      </c>
      <c r="V82" s="239">
        <f>(V18/'Población e ICE'!W17)*1000</f>
        <v>181750.0445231132</v>
      </c>
      <c r="W82" s="239">
        <f>(W18/'Población e ICE'!X17)*1000</f>
        <v>170951.73854268325</v>
      </c>
    </row>
    <row r="83" spans="2:23" s="21" customFormat="1" ht="14.25" customHeight="1">
      <c r="B83" s="237" t="s">
        <v>16</v>
      </c>
      <c r="C83" s="239">
        <f>(C19/'Población e ICE'!D18)*1000</f>
        <v>99252.636476147789</v>
      </c>
      <c r="D83" s="239">
        <f>(D19/'Población e ICE'!E18)*1000</f>
        <v>95323.508011678467</v>
      </c>
      <c r="E83" s="239">
        <f>(E19/'Población e ICE'!F18)*1000</f>
        <v>78137.318175485241</v>
      </c>
      <c r="F83" s="239">
        <f>(F19/'Población e ICE'!G18)*1000</f>
        <v>71795.38283411118</v>
      </c>
      <c r="G83" s="239">
        <f>(G19/'Población e ICE'!H18)*1000</f>
        <v>54273.597539708157</v>
      </c>
      <c r="H83" s="239">
        <f>(H19/'Población e ICE'!I18)*1000</f>
        <v>70842.720791682805</v>
      </c>
      <c r="I83" s="239">
        <f>(I19/'Población e ICE'!J18)*1000</f>
        <v>81763.66264014371</v>
      </c>
      <c r="J83" s="239">
        <f>(J19/'Población e ICE'!K18)*1000</f>
        <v>128126.79647278185</v>
      </c>
      <c r="K83" s="239">
        <f>(K19/'Población e ICE'!L18)*1000</f>
        <v>191350.41714558823</v>
      </c>
      <c r="L83" s="239">
        <f>(L19/'Población e ICE'!M18)*1000</f>
        <v>169858.21553066059</v>
      </c>
      <c r="M83" s="239">
        <f>(M19/'Población e ICE'!N18)*1000</f>
        <v>144456.95089463587</v>
      </c>
      <c r="N83" s="239">
        <f>(N19/'Población e ICE'!O18)*1000</f>
        <v>134994.00721713208</v>
      </c>
      <c r="O83" s="240">
        <f>(O19/'Población e ICE'!P18)*1000</f>
        <v>138639.13804464642</v>
      </c>
      <c r="P83" s="240">
        <f>(P19/'Población e ICE'!Q18)*1000</f>
        <v>160078.84664122169</v>
      </c>
      <c r="Q83" s="240">
        <f>(Q19/'Población e ICE'!R18)*1000</f>
        <v>173112.41464924108</v>
      </c>
      <c r="R83" s="240">
        <f>(R19/'Población e ICE'!S18)*1000</f>
        <v>149292.82113387884</v>
      </c>
      <c r="S83" s="240">
        <f>(S19/'Población e ICE'!T18)*1000</f>
        <v>147231.28168220571</v>
      </c>
      <c r="T83" s="239">
        <f>(T19/'Población e ICE'!U18)*1000</f>
        <v>138705.2640308096</v>
      </c>
      <c r="U83" s="239">
        <f>(U19/'Población e ICE'!V18)*1000</f>
        <v>169294.88328996612</v>
      </c>
      <c r="V83" s="239">
        <f>(V19/'Población e ICE'!W18)*1000</f>
        <v>152618.59408741983</v>
      </c>
      <c r="W83" s="239">
        <f>(W19/'Población e ICE'!X18)*1000</f>
        <v>151131.42155994129</v>
      </c>
    </row>
    <row r="84" spans="2:23">
      <c r="B84" s="237" t="s">
        <v>82</v>
      </c>
      <c r="C84" s="239">
        <f>(C20/'Población e ICE'!D19)*1000</f>
        <v>592069.61759688379</v>
      </c>
      <c r="D84" s="239">
        <f>(D20/'Población e ICE'!E19)*1000</f>
        <v>507517.7182429813</v>
      </c>
      <c r="E84" s="239">
        <f>(E20/'Población e ICE'!F19)*1000</f>
        <v>464148.09070184542</v>
      </c>
      <c r="F84" s="239">
        <f>(F20/'Población e ICE'!G19)*1000</f>
        <v>443660.57861865783</v>
      </c>
      <c r="G84" s="239">
        <f>(G20/'Población e ICE'!H19)*1000</f>
        <v>381280.59476490715</v>
      </c>
      <c r="H84" s="239">
        <f>(H20/'Población e ICE'!I19)*1000</f>
        <v>468591.92897537915</v>
      </c>
      <c r="I84" s="239">
        <f>(I20/'Población e ICE'!J19)*1000</f>
        <v>488021.4650867497</v>
      </c>
      <c r="J84" s="239">
        <f>(J20/'Población e ICE'!K19)*1000</f>
        <v>399747.70310511097</v>
      </c>
      <c r="K84" s="239">
        <f>(K20/'Población e ICE'!L19)*1000</f>
        <v>607444.31697053043</v>
      </c>
      <c r="L84" s="239">
        <f>(L20/'Población e ICE'!M19)*1000</f>
        <v>510400.06422639557</v>
      </c>
      <c r="M84" s="239">
        <f>(M20/'Población e ICE'!N19)*1000</f>
        <v>514808.22114885697</v>
      </c>
      <c r="N84" s="239">
        <f>(N20/'Población e ICE'!O19)*1000</f>
        <v>564581.40223004273</v>
      </c>
      <c r="O84" s="240">
        <f>(O20/'Población e ICE'!P19)*1000</f>
        <v>625684.36315862124</v>
      </c>
      <c r="P84" s="240">
        <f>(P20/'Población e ICE'!Q19)*1000</f>
        <v>628095.02364830219</v>
      </c>
      <c r="Q84" s="240">
        <f>(Q20/'Población e ICE'!R19)*1000</f>
        <v>576565.18080972112</v>
      </c>
      <c r="R84" s="240">
        <f>(R20/'Población e ICE'!S19)*1000</f>
        <v>878971.75385876675</v>
      </c>
      <c r="S84" s="240">
        <f>(S20/'Población e ICE'!T19)*1000</f>
        <v>1093288.7751377663</v>
      </c>
      <c r="T84" s="239">
        <f>(T20/'Población e ICE'!U19)*1000</f>
        <v>715302.4346911296</v>
      </c>
      <c r="U84" s="239">
        <f>(U20/'Población e ICE'!V19)*1000</f>
        <v>627873.29399828601</v>
      </c>
      <c r="V84" s="239">
        <f>(V20/'Población e ICE'!W19)*1000</f>
        <v>702174.36369986308</v>
      </c>
      <c r="W84" s="239">
        <f>(W20/'Población e ICE'!X19)*1000</f>
        <v>583306.81381512387</v>
      </c>
    </row>
    <row r="85" spans="2:23">
      <c r="B85" s="237" t="s">
        <v>18</v>
      </c>
      <c r="C85" s="239">
        <f>(C21/'Población e ICE'!D20)*1000</f>
        <v>317084.44398504525</v>
      </c>
      <c r="D85" s="239">
        <f>(D21/'Población e ICE'!E20)*1000</f>
        <v>460762.27912222344</v>
      </c>
      <c r="E85" s="239">
        <f>(E21/'Población e ICE'!F20)*1000</f>
        <v>336130.88407214795</v>
      </c>
      <c r="F85" s="239">
        <f>(F21/'Población e ICE'!G20)*1000</f>
        <v>295602.93213599426</v>
      </c>
      <c r="G85" s="239">
        <f>(G21/'Población e ICE'!H20)*1000</f>
        <v>254439.80502818961</v>
      </c>
      <c r="H85" s="239">
        <f>(H21/'Población e ICE'!I20)*1000</f>
        <v>255664.80606308405</v>
      </c>
      <c r="I85" s="239">
        <f>(I21/'Población e ICE'!J20)*1000</f>
        <v>456803.50533872918</v>
      </c>
      <c r="J85" s="239">
        <f>(J21/'Población e ICE'!K20)*1000</f>
        <v>373880.83707187261</v>
      </c>
      <c r="K85" s="239">
        <f>(K21/'Población e ICE'!L20)*1000</f>
        <v>440294.61418700946</v>
      </c>
      <c r="L85" s="239">
        <f>(L21/'Población e ICE'!M20)*1000</f>
        <v>346659.157076751</v>
      </c>
      <c r="M85" s="239">
        <f>(M21/'Población e ICE'!N20)*1000</f>
        <v>421184.20905032189</v>
      </c>
      <c r="N85" s="239">
        <f>(N21/'Población e ICE'!O20)*1000</f>
        <v>420822.86059018137</v>
      </c>
      <c r="O85" s="240">
        <f>(O21/'Población e ICE'!P20)*1000</f>
        <v>425423.89747796423</v>
      </c>
      <c r="P85" s="240">
        <f>(P21/'Población e ICE'!Q20)*1000</f>
        <v>450886.78897301544</v>
      </c>
      <c r="Q85" s="240">
        <f>(Q21/'Población e ICE'!R20)*1000</f>
        <v>660992.0963052751</v>
      </c>
      <c r="R85" s="240">
        <f>(R21/'Población e ICE'!S20)*1000</f>
        <v>869921.96261226258</v>
      </c>
      <c r="S85" s="240">
        <f>(S21/'Población e ICE'!T20)*1000</f>
        <v>747109.99174711993</v>
      </c>
      <c r="T85" s="239">
        <f>(T21/'Población e ICE'!U20)*1000</f>
        <v>741148.73954231199</v>
      </c>
      <c r="U85" s="239">
        <f>(U21/'Población e ICE'!V20)*1000</f>
        <v>688950.98245963734</v>
      </c>
      <c r="V85" s="239">
        <f>(V21/'Población e ICE'!W20)*1000</f>
        <v>594760.43868192972</v>
      </c>
      <c r="W85" s="239">
        <f>(W21/'Población e ICE'!X20)*1000</f>
        <v>413324.08779154089</v>
      </c>
    </row>
    <row r="86" spans="2:23">
      <c r="B86" s="231"/>
      <c r="C86" s="287"/>
      <c r="D86" s="287"/>
      <c r="E86" s="287"/>
      <c r="F86" s="287"/>
      <c r="G86" s="287"/>
      <c r="H86" s="287"/>
      <c r="I86" s="287"/>
      <c r="J86" s="287"/>
      <c r="K86" s="287"/>
      <c r="L86" s="287"/>
      <c r="M86" s="287"/>
      <c r="N86" s="287"/>
      <c r="O86" s="287"/>
      <c r="P86" s="287"/>
      <c r="Q86" s="287"/>
      <c r="R86" s="287"/>
      <c r="S86" s="287"/>
      <c r="T86" s="287"/>
    </row>
    <row r="87" spans="2:23">
      <c r="B87" s="241" t="s">
        <v>20</v>
      </c>
      <c r="C87" s="242">
        <f>(C24/'Población e ICE'!D22)*1000</f>
        <v>68786.553783785275</v>
      </c>
      <c r="D87" s="242">
        <f>(D24/'Población e ICE'!E22)*1000</f>
        <v>67733.657876233236</v>
      </c>
      <c r="E87" s="242">
        <f>(E24/'Población e ICE'!F22)*1000</f>
        <v>60602.190992577642</v>
      </c>
      <c r="F87" s="242">
        <f>(F24/'Población e ICE'!G22)*1000</f>
        <v>56519.794638459978</v>
      </c>
      <c r="G87" s="242">
        <f>(G24/'Población e ICE'!H22)*1000</f>
        <v>53094.233484593664</v>
      </c>
      <c r="H87" s="242">
        <f>(H24/'Población e ICE'!I22)*1000</f>
        <v>54866.145571306937</v>
      </c>
      <c r="I87" s="242">
        <f>(I24/'Población e ICE'!J22)*1000</f>
        <v>57367.90636582212</v>
      </c>
      <c r="J87" s="242">
        <f>(J24/'Población e ICE'!K22)*1000</f>
        <v>67438.526170151468</v>
      </c>
      <c r="K87" s="242">
        <f>(K24/'Población e ICE'!L22)*1000</f>
        <v>88399.41312153115</v>
      </c>
      <c r="L87" s="242">
        <f>(L24/'Población e ICE'!M22)*1000</f>
        <v>72881.288329816191</v>
      </c>
      <c r="M87" s="242">
        <f>(M24/'Población e ICE'!N22)*1000</f>
        <v>82033.496813441525</v>
      </c>
      <c r="N87" s="242">
        <f>(N24/'Población e ICE'!O22)*1000</f>
        <v>82719.591684120838</v>
      </c>
      <c r="O87" s="242">
        <f>(O24/'Población e ICE'!P22)*1000</f>
        <v>83743.674747565557</v>
      </c>
      <c r="P87" s="242">
        <f>(P24/'Población e ICE'!Q22)*1000</f>
        <v>79839.529981474581</v>
      </c>
      <c r="Q87" s="242">
        <f>(Q24/'Población e ICE'!R22)*1000</f>
        <v>91305.421005634766</v>
      </c>
      <c r="R87" s="242">
        <f>(R24/'Población e ICE'!S22)*1000</f>
        <v>98201.954191801909</v>
      </c>
      <c r="S87" s="242">
        <f>(S24/'Población e ICE'!T22)*1000</f>
        <v>101532.76150480339</v>
      </c>
      <c r="T87" s="242">
        <f>(T24/'Población e ICE'!U22)*1000</f>
        <v>91275.220889040444</v>
      </c>
      <c r="U87" s="242">
        <f>(U24/'Población e ICE'!V22)*1000</f>
        <v>105332.81636229037</v>
      </c>
      <c r="V87" s="242">
        <f>(V24/'Población e ICE'!W22)*1000</f>
        <v>85279.081547928814</v>
      </c>
      <c r="W87" s="345">
        <f>(W24/'Población e ICE'!X22)*1000</f>
        <v>77833.496375282833</v>
      </c>
    </row>
    <row r="88" spans="2:23">
      <c r="B88" s="210" t="s">
        <v>838</v>
      </c>
      <c r="C88" s="19"/>
      <c r="D88" s="41"/>
      <c r="E88" s="41"/>
      <c r="F88" s="41"/>
      <c r="G88" s="18"/>
      <c r="H88" s="18"/>
      <c r="I88" s="18"/>
      <c r="J88" s="43"/>
      <c r="K88" s="44"/>
      <c r="L88" s="34"/>
    </row>
    <row r="89" spans="2:23">
      <c r="B89" s="210"/>
      <c r="C89" s="19"/>
      <c r="D89" s="41"/>
      <c r="E89" s="41"/>
      <c r="F89" s="41"/>
      <c r="G89" s="18"/>
      <c r="H89" s="18"/>
      <c r="I89" s="18"/>
      <c r="J89" s="43"/>
      <c r="K89" s="44"/>
      <c r="L89" s="34"/>
    </row>
    <row r="90" spans="2:23">
      <c r="B90" s="19"/>
      <c r="R90" s="137"/>
      <c r="S90" s="137"/>
      <c r="T90" s="49"/>
    </row>
    <row r="92" spans="2:23">
      <c r="B92" s="19"/>
    </row>
  </sheetData>
  <phoneticPr fontId="14" type="noConversion"/>
  <hyperlinks>
    <hyperlink ref="O3" location="'Indice Regiones'!A1" display="&lt; Volver &gt;" xr:uid="{00000000-0004-0000-0900-000000000000}"/>
    <hyperlink ref="O38" location="'Indice Regiones'!A1" display="&lt; Volver &gt;" xr:uid="{00000000-0004-0000-0900-000001000000}"/>
    <hyperlink ref="O67" location="'Indice Regiones'!A1" display="&lt; Volver &gt;" xr:uid="{00000000-0004-0000-0900-000002000000}"/>
  </hyperlinks>
  <pageMargins left="0.75" right="0.75" top="1" bottom="1" header="0" footer="0"/>
  <pageSetup orientation="portrait" horizontalDpi="4294967295" verticalDpi="4294967295" r:id="rId1"/>
  <headerFooter alignWithMargins="0"/>
  <ignoredErrors>
    <ignoredError sqref="C24:O24 T24 S2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B1:R421"/>
  <sheetViews>
    <sheetView showGridLines="0" zoomScale="90" zoomScaleNormal="90" workbookViewId="0">
      <selection activeCell="M224" sqref="M224"/>
    </sheetView>
  </sheetViews>
  <sheetFormatPr baseColWidth="10" defaultColWidth="12" defaultRowHeight="12"/>
  <cols>
    <col min="1" max="1" width="3.7109375" style="249" customWidth="1"/>
    <col min="2" max="2" width="17.140625" style="217" customWidth="1"/>
    <col min="3" max="7" width="11.7109375" style="219" customWidth="1"/>
    <col min="8" max="8" width="11.7109375" style="413" customWidth="1"/>
    <col min="9" max="9" width="11.7109375" style="219" customWidth="1"/>
    <col min="10" max="13" width="11.7109375" style="249" customWidth="1"/>
    <col min="14" max="14" width="10.85546875" style="249" customWidth="1"/>
    <col min="15" max="16384" width="12" style="249"/>
  </cols>
  <sheetData>
    <row r="1" spans="2:18">
      <c r="B1" s="212" t="s">
        <v>163</v>
      </c>
    </row>
    <row r="2" spans="2:18" ht="14.25" customHeight="1">
      <c r="B2" s="244" t="s">
        <v>90</v>
      </c>
      <c r="C2" s="248"/>
      <c r="D2" s="248"/>
      <c r="E2" s="248"/>
      <c r="F2" s="288"/>
      <c r="G2" s="227"/>
      <c r="H2" s="104"/>
      <c r="I2" s="227"/>
      <c r="J2" s="289"/>
      <c r="K2" s="227"/>
      <c r="M2" s="250"/>
    </row>
    <row r="3" spans="2:18" ht="14.25" customHeight="1">
      <c r="B3" s="1" t="s">
        <v>792</v>
      </c>
      <c r="F3" s="251"/>
      <c r="H3" s="105" t="s">
        <v>180</v>
      </c>
      <c r="I3" s="227"/>
      <c r="J3" s="227"/>
      <c r="K3" s="227"/>
    </row>
    <row r="4" spans="2:18">
      <c r="J4" s="219"/>
      <c r="K4" s="219"/>
      <c r="L4" s="219"/>
      <c r="M4" s="219"/>
      <c r="N4" s="219"/>
      <c r="O4" s="219"/>
      <c r="P4" s="219"/>
      <c r="Q4" s="219"/>
    </row>
    <row r="5" spans="2:18" ht="14.25" customHeight="1">
      <c r="B5" s="233" t="s">
        <v>2</v>
      </c>
      <c r="C5" s="234">
        <v>2001</v>
      </c>
      <c r="D5" s="234">
        <v>2002</v>
      </c>
      <c r="E5" s="235" t="s">
        <v>64</v>
      </c>
      <c r="F5" s="235">
        <v>2004</v>
      </c>
      <c r="J5" s="219"/>
      <c r="K5" s="219"/>
      <c r="L5" s="219"/>
      <c r="M5" s="219"/>
      <c r="N5" s="219"/>
      <c r="O5" s="219"/>
      <c r="P5" s="219"/>
      <c r="Q5" s="219"/>
      <c r="R5" s="227"/>
    </row>
    <row r="6" spans="2:18" ht="14.25" customHeight="1">
      <c r="B6" s="237" t="s">
        <v>3</v>
      </c>
      <c r="C6" s="286">
        <v>0</v>
      </c>
      <c r="D6" s="286">
        <v>0</v>
      </c>
      <c r="E6" s="286">
        <v>0</v>
      </c>
      <c r="F6" s="286">
        <v>0</v>
      </c>
      <c r="J6" s="219"/>
      <c r="K6" s="219"/>
      <c r="L6" s="219"/>
      <c r="M6" s="219"/>
      <c r="N6" s="219"/>
      <c r="O6" s="219"/>
      <c r="P6" s="219"/>
      <c r="Q6" s="219"/>
      <c r="R6" s="227"/>
    </row>
    <row r="7" spans="2:18" ht="12.75">
      <c r="B7" s="237" t="s">
        <v>5</v>
      </c>
      <c r="C7" s="239">
        <v>5223429.2561401799</v>
      </c>
      <c r="D7" s="239">
        <v>4212218.7546055922</v>
      </c>
      <c r="E7" s="239">
        <v>2358914.5380480136</v>
      </c>
      <c r="F7" s="239">
        <v>1263443.4291413412</v>
      </c>
      <c r="J7" s="219"/>
      <c r="K7" s="219"/>
      <c r="L7" s="219"/>
      <c r="M7" s="219"/>
      <c r="N7" s="219"/>
      <c r="O7" s="219"/>
      <c r="P7" s="219"/>
      <c r="Q7" s="219"/>
      <c r="R7" s="227"/>
    </row>
    <row r="8" spans="2:18" ht="12.75">
      <c r="B8" s="237" t="s">
        <v>6</v>
      </c>
      <c r="C8" s="239">
        <v>9129775.5725749098</v>
      </c>
      <c r="D8" s="239">
        <v>7507051.2244917378</v>
      </c>
      <c r="E8" s="239">
        <v>3797985.2615043512</v>
      </c>
      <c r="F8" s="239">
        <v>2463853.5107347229</v>
      </c>
      <c r="J8" s="219"/>
      <c r="K8" s="219"/>
      <c r="L8" s="219"/>
      <c r="M8" s="219"/>
      <c r="N8" s="219"/>
      <c r="O8" s="219"/>
      <c r="P8" s="219"/>
      <c r="Q8" s="219"/>
      <c r="R8" s="227"/>
    </row>
    <row r="9" spans="2:18" ht="12.75">
      <c r="B9" s="237" t="s">
        <v>7</v>
      </c>
      <c r="C9" s="239">
        <v>8829552.0066026151</v>
      </c>
      <c r="D9" s="239">
        <v>6498574.3983763037</v>
      </c>
      <c r="E9" s="239">
        <v>2920129.8342793919</v>
      </c>
      <c r="F9" s="239">
        <v>1517379.1860330354</v>
      </c>
      <c r="J9" s="219"/>
      <c r="K9" s="219"/>
      <c r="L9" s="219"/>
      <c r="M9" s="219"/>
      <c r="N9" s="219"/>
      <c r="O9" s="219"/>
      <c r="P9" s="219"/>
      <c r="Q9" s="219"/>
      <c r="R9" s="227"/>
    </row>
    <row r="10" spans="2:18" ht="12.75">
      <c r="B10" s="237" t="s">
        <v>8</v>
      </c>
      <c r="C10" s="239">
        <v>10193341.684134632</v>
      </c>
      <c r="D10" s="239">
        <v>9946989.337908389</v>
      </c>
      <c r="E10" s="239">
        <v>6054572.7634599973</v>
      </c>
      <c r="F10" s="239">
        <v>4587453.0061964076</v>
      </c>
      <c r="J10" s="219"/>
      <c r="K10" s="219"/>
      <c r="L10" s="219"/>
      <c r="M10" s="219"/>
      <c r="N10" s="219"/>
      <c r="O10" s="219"/>
      <c r="P10" s="219"/>
      <c r="Q10" s="219"/>
      <c r="R10" s="227"/>
    </row>
    <row r="11" spans="2:18" ht="12.75">
      <c r="B11" s="237" t="s">
        <v>9</v>
      </c>
      <c r="C11" s="239">
        <v>26158788.957565054</v>
      </c>
      <c r="D11" s="239">
        <v>32816018.263997983</v>
      </c>
      <c r="E11" s="239">
        <v>18855995.744834654</v>
      </c>
      <c r="F11" s="239">
        <v>7808243.2301947558</v>
      </c>
      <c r="J11" s="219"/>
      <c r="K11" s="219"/>
      <c r="L11" s="219"/>
      <c r="M11" s="219"/>
      <c r="N11" s="219"/>
      <c r="O11" s="219"/>
      <c r="P11" s="219"/>
      <c r="Q11" s="219"/>
      <c r="R11" s="227"/>
    </row>
    <row r="12" spans="2:18" ht="12.75">
      <c r="B12" s="237" t="s">
        <v>10</v>
      </c>
      <c r="C12" s="239">
        <v>27628958.779754933</v>
      </c>
      <c r="D12" s="239">
        <v>33855993.844310887</v>
      </c>
      <c r="E12" s="239">
        <v>21037085.335860863</v>
      </c>
      <c r="F12" s="239">
        <v>9365133.8365121819</v>
      </c>
      <c r="J12" s="219"/>
      <c r="K12" s="219"/>
      <c r="L12" s="219"/>
      <c r="M12" s="219"/>
      <c r="N12" s="219"/>
      <c r="O12" s="219"/>
      <c r="P12" s="219"/>
      <c r="Q12" s="219"/>
      <c r="R12" s="227"/>
    </row>
    <row r="13" spans="2:18" ht="12.75">
      <c r="B13" s="237" t="s">
        <v>11</v>
      </c>
      <c r="C13" s="239">
        <v>12076629.057848372</v>
      </c>
      <c r="D13" s="239">
        <v>12235881.216142658</v>
      </c>
      <c r="E13" s="239">
        <v>7881800.1726904232</v>
      </c>
      <c r="F13" s="239">
        <v>6918712.7539886264</v>
      </c>
      <c r="J13" s="219"/>
      <c r="K13" s="219"/>
      <c r="L13" s="219"/>
      <c r="M13" s="219"/>
      <c r="N13" s="219"/>
      <c r="O13" s="219"/>
      <c r="P13" s="219"/>
      <c r="Q13" s="219"/>
      <c r="R13" s="227"/>
    </row>
    <row r="14" spans="2:18" ht="12.75">
      <c r="B14" s="237" t="s">
        <v>12</v>
      </c>
      <c r="C14" s="239">
        <v>25895893.593110286</v>
      </c>
      <c r="D14" s="239">
        <v>19759022.112061482</v>
      </c>
      <c r="E14" s="239">
        <v>11044150.230960848</v>
      </c>
      <c r="F14" s="239">
        <v>5172602.2945241518</v>
      </c>
      <c r="J14" s="219"/>
      <c r="K14" s="219"/>
      <c r="L14" s="219"/>
      <c r="M14" s="219"/>
      <c r="N14" s="219"/>
      <c r="O14" s="219"/>
      <c r="P14" s="219"/>
      <c r="Q14" s="219"/>
      <c r="R14" s="227"/>
    </row>
    <row r="15" spans="2:18" ht="12.75">
      <c r="B15" s="237" t="s">
        <v>606</v>
      </c>
      <c r="C15" s="286">
        <v>0</v>
      </c>
      <c r="D15" s="286">
        <v>0</v>
      </c>
      <c r="E15" s="286">
        <v>0</v>
      </c>
      <c r="F15" s="286">
        <v>0</v>
      </c>
      <c r="J15" s="219"/>
      <c r="K15" s="219"/>
      <c r="L15" s="219"/>
      <c r="M15" s="219"/>
      <c r="N15" s="219"/>
      <c r="O15" s="219"/>
      <c r="P15" s="219"/>
      <c r="Q15" s="219"/>
      <c r="R15" s="227"/>
    </row>
    <row r="16" spans="2:18" ht="12.75">
      <c r="B16" s="237" t="s">
        <v>13</v>
      </c>
      <c r="C16" s="239">
        <v>32536455.13106811</v>
      </c>
      <c r="D16" s="239">
        <v>31577883.0459814</v>
      </c>
      <c r="E16" s="239">
        <v>29113146.655096754</v>
      </c>
      <c r="F16" s="239">
        <v>17909917.344094023</v>
      </c>
      <c r="J16" s="219"/>
      <c r="K16" s="219"/>
      <c r="L16" s="219"/>
      <c r="M16" s="219"/>
      <c r="N16" s="219"/>
      <c r="O16" s="219"/>
      <c r="P16" s="219"/>
      <c r="Q16" s="219"/>
      <c r="R16" s="227"/>
    </row>
    <row r="17" spans="2:18" ht="12.75">
      <c r="B17" s="237" t="s">
        <v>14</v>
      </c>
      <c r="C17" s="239">
        <v>19242902.879709434</v>
      </c>
      <c r="D17" s="239">
        <v>15582588.431234155</v>
      </c>
      <c r="E17" s="239">
        <v>4740684.909977315</v>
      </c>
      <c r="F17" s="239">
        <v>4065172.9771188037</v>
      </c>
      <c r="J17" s="219"/>
      <c r="K17" s="219"/>
      <c r="L17" s="219"/>
      <c r="M17" s="219"/>
      <c r="N17" s="219"/>
      <c r="O17" s="219"/>
      <c r="P17" s="219"/>
      <c r="Q17" s="219"/>
      <c r="R17" s="227"/>
    </row>
    <row r="18" spans="2:18" ht="12.75">
      <c r="B18" s="237" t="s">
        <v>15</v>
      </c>
      <c r="C18" s="286">
        <v>0</v>
      </c>
      <c r="D18" s="286">
        <v>0</v>
      </c>
      <c r="E18" s="286">
        <v>0</v>
      </c>
      <c r="F18" s="286">
        <v>0</v>
      </c>
      <c r="J18" s="219"/>
      <c r="K18" s="219"/>
      <c r="L18" s="219"/>
      <c r="M18" s="219"/>
      <c r="N18" s="219"/>
      <c r="O18" s="219"/>
      <c r="P18" s="219"/>
      <c r="Q18" s="219"/>
      <c r="R18" s="227"/>
    </row>
    <row r="19" spans="2:18" ht="12.75">
      <c r="B19" s="237" t="s">
        <v>16</v>
      </c>
      <c r="C19" s="239">
        <v>25107227.837340206</v>
      </c>
      <c r="D19" s="239">
        <v>29255208.969158597</v>
      </c>
      <c r="E19" s="239">
        <v>12150827.449329939</v>
      </c>
      <c r="F19" s="239">
        <v>6373311.9023754578</v>
      </c>
      <c r="J19" s="219"/>
      <c r="K19" s="219"/>
      <c r="L19" s="219"/>
      <c r="M19" s="219"/>
      <c r="N19" s="219"/>
      <c r="O19" s="219"/>
      <c r="P19" s="219"/>
      <c r="Q19" s="219"/>
      <c r="R19" s="227"/>
    </row>
    <row r="20" spans="2:18" ht="12.75">
      <c r="B20" s="237" t="s">
        <v>82</v>
      </c>
      <c r="C20" s="239">
        <v>6128800.8436940024</v>
      </c>
      <c r="D20" s="239">
        <v>7890422.6479443973</v>
      </c>
      <c r="E20" s="239">
        <v>3900366.0633786097</v>
      </c>
      <c r="F20" s="239">
        <v>1499920.7120603079</v>
      </c>
      <c r="J20" s="219"/>
      <c r="K20" s="219"/>
      <c r="L20" s="219"/>
      <c r="M20" s="219"/>
      <c r="N20" s="219"/>
      <c r="O20" s="219"/>
      <c r="P20" s="219"/>
      <c r="Q20" s="219"/>
      <c r="R20" s="227"/>
    </row>
    <row r="21" spans="2:18" ht="12.75">
      <c r="B21" s="237" t="s">
        <v>18</v>
      </c>
      <c r="C21" s="239">
        <v>3745031.4244003589</v>
      </c>
      <c r="D21" s="239">
        <v>4557129.974172201</v>
      </c>
      <c r="E21" s="239">
        <v>2447528.611469429</v>
      </c>
      <c r="F21" s="239">
        <v>1674364.8046751651</v>
      </c>
      <c r="J21" s="219"/>
      <c r="K21" s="219"/>
      <c r="L21" s="219"/>
      <c r="M21" s="219"/>
      <c r="N21" s="219"/>
      <c r="O21" s="219"/>
      <c r="P21" s="219"/>
      <c r="Q21" s="219"/>
      <c r="R21" s="227"/>
    </row>
    <row r="22" spans="2:18" ht="12.75">
      <c r="B22" s="237" t="s">
        <v>19</v>
      </c>
      <c r="C22" s="286">
        <v>0</v>
      </c>
      <c r="D22" s="286">
        <v>0</v>
      </c>
      <c r="E22" s="286">
        <v>0</v>
      </c>
      <c r="F22" s="286">
        <v>0</v>
      </c>
      <c r="J22" s="219"/>
      <c r="K22" s="219"/>
      <c r="L22" s="219"/>
      <c r="M22" s="219"/>
      <c r="N22" s="219"/>
      <c r="O22" s="219"/>
      <c r="P22" s="219"/>
      <c r="Q22" s="219"/>
      <c r="R22" s="227"/>
    </row>
    <row r="23" spans="2:18" ht="12.75">
      <c r="B23" s="231"/>
      <c r="C23" s="232"/>
      <c r="D23" s="232"/>
      <c r="E23" s="232"/>
      <c r="F23" s="232"/>
      <c r="J23" s="219"/>
      <c r="K23" s="219"/>
      <c r="L23" s="219"/>
      <c r="M23" s="219"/>
      <c r="N23" s="219"/>
      <c r="O23" s="219"/>
      <c r="P23" s="219"/>
      <c r="Q23" s="219"/>
      <c r="R23" s="227"/>
    </row>
    <row r="24" spans="2:18" ht="14.25" customHeight="1">
      <c r="B24" s="241" t="s">
        <v>20</v>
      </c>
      <c r="C24" s="242">
        <f>SUM(C6:C22)</f>
        <v>211896787.0239431</v>
      </c>
      <c r="D24" s="242">
        <f>SUM(D6:D22)</f>
        <v>215694982.22038576</v>
      </c>
      <c r="E24" s="242">
        <f>SUM(E6:E22)</f>
        <v>126303187.57089059</v>
      </c>
      <c r="F24" s="242">
        <f>SUM(F6:F22)</f>
        <v>70619508.987648979</v>
      </c>
      <c r="J24" s="219"/>
      <c r="K24" s="219"/>
      <c r="L24" s="219"/>
      <c r="M24" s="219"/>
      <c r="N24" s="219"/>
      <c r="O24" s="219"/>
      <c r="P24" s="219"/>
      <c r="Q24" s="219"/>
      <c r="R24" s="227"/>
    </row>
    <row r="25" spans="2:18">
      <c r="B25" s="210" t="s">
        <v>839</v>
      </c>
      <c r="C25" s="253"/>
      <c r="D25" s="253"/>
      <c r="E25" s="253"/>
      <c r="F25" s="253"/>
      <c r="G25" s="253"/>
      <c r="H25" s="414"/>
      <c r="I25" s="253"/>
      <c r="J25" s="210"/>
      <c r="M25" s="254"/>
      <c r="N25" s="250"/>
    </row>
    <row r="26" spans="2:18">
      <c r="B26" s="255" t="s">
        <v>83</v>
      </c>
      <c r="C26" s="253"/>
      <c r="D26" s="253"/>
      <c r="E26" s="253"/>
      <c r="F26" s="253"/>
      <c r="G26" s="253"/>
      <c r="H26" s="414"/>
    </row>
    <row r="27" spans="2:18" ht="12.75">
      <c r="B27" s="255" t="s">
        <v>189</v>
      </c>
      <c r="C27" s="253"/>
      <c r="D27" s="253"/>
      <c r="E27" s="253"/>
      <c r="F27" s="253"/>
      <c r="G27" s="253"/>
      <c r="H27" s="414"/>
      <c r="L27" s="227" t="s">
        <v>91</v>
      </c>
    </row>
    <row r="28" spans="2:18" ht="12.75">
      <c r="B28" s="255" t="s">
        <v>92</v>
      </c>
      <c r="C28" s="253"/>
      <c r="D28" s="253"/>
      <c r="E28" s="253"/>
      <c r="F28" s="253"/>
      <c r="G28" s="253"/>
      <c r="H28" s="414"/>
      <c r="J28" s="227"/>
      <c r="K28" s="227"/>
      <c r="L28" s="227"/>
    </row>
    <row r="29" spans="2:18">
      <c r="B29" s="210" t="s">
        <v>93</v>
      </c>
      <c r="I29" s="251"/>
      <c r="J29" s="210"/>
      <c r="K29" s="210"/>
      <c r="L29" s="210"/>
    </row>
    <row r="30" spans="2:18">
      <c r="B30" s="210" t="s">
        <v>840</v>
      </c>
    </row>
    <row r="32" spans="2:18">
      <c r="C32" s="256"/>
      <c r="D32" s="256"/>
      <c r="E32" s="256"/>
      <c r="F32" s="256"/>
    </row>
    <row r="33" spans="2:13">
      <c r="B33" s="210"/>
    </row>
    <row r="36" spans="2:13" s="217" customFormat="1" ht="12.75">
      <c r="B36" s="212" t="s">
        <v>164</v>
      </c>
      <c r="C36" s="219"/>
      <c r="D36" s="219"/>
      <c r="E36" s="219"/>
      <c r="F36" s="219"/>
      <c r="G36" s="219"/>
      <c r="H36" s="413"/>
      <c r="I36" s="219"/>
      <c r="J36" s="219"/>
      <c r="K36" s="219"/>
      <c r="L36" s="227"/>
    </row>
    <row r="37" spans="2:13" s="217" customFormat="1" ht="12.75">
      <c r="B37" s="244" t="s">
        <v>98</v>
      </c>
      <c r="C37" s="248"/>
      <c r="D37" s="248"/>
      <c r="E37" s="248"/>
      <c r="F37" s="288"/>
      <c r="G37" s="219"/>
      <c r="H37" s="413"/>
      <c r="I37" s="219"/>
      <c r="J37" s="219"/>
      <c r="K37" s="219"/>
      <c r="L37" s="227"/>
    </row>
    <row r="38" spans="2:13" s="217" customFormat="1" ht="12.75">
      <c r="B38" s="1" t="s">
        <v>792</v>
      </c>
      <c r="C38" s="219"/>
      <c r="D38" s="219"/>
      <c r="E38" s="219"/>
      <c r="F38" s="219"/>
      <c r="G38" s="219"/>
      <c r="H38" s="105" t="s">
        <v>180</v>
      </c>
      <c r="I38" s="219"/>
      <c r="J38" s="219"/>
      <c r="K38" s="219"/>
      <c r="L38" s="227"/>
    </row>
    <row r="39" spans="2:13" s="217" customFormat="1" ht="12.75">
      <c r="B39" s="211"/>
      <c r="C39" s="219"/>
      <c r="D39" s="219"/>
      <c r="E39" s="219"/>
      <c r="F39" s="219"/>
      <c r="G39" s="219"/>
      <c r="H39" s="413"/>
      <c r="I39" s="219"/>
      <c r="J39" s="219"/>
      <c r="K39" s="219"/>
      <c r="L39" s="227"/>
    </row>
    <row r="40" spans="2:13" s="217" customFormat="1">
      <c r="B40" s="233" t="s">
        <v>2</v>
      </c>
      <c r="C40" s="234" t="s">
        <v>31</v>
      </c>
      <c r="D40" s="234" t="s">
        <v>63</v>
      </c>
      <c r="E40" s="235" t="s">
        <v>64</v>
      </c>
      <c r="F40" s="284" t="s">
        <v>195</v>
      </c>
      <c r="G40" s="202"/>
      <c r="H40" s="415"/>
      <c r="I40" s="202"/>
      <c r="J40" s="202"/>
      <c r="K40" s="202"/>
      <c r="L40" s="202"/>
      <c r="M40" s="254"/>
    </row>
    <row r="41" spans="2:13" s="217" customFormat="1">
      <c r="B41" s="237" t="s">
        <v>3</v>
      </c>
      <c r="C41" s="286">
        <v>0</v>
      </c>
      <c r="D41" s="286">
        <v>0</v>
      </c>
      <c r="E41" s="286">
        <v>0</v>
      </c>
      <c r="F41" s="286">
        <v>0</v>
      </c>
      <c r="G41" s="254"/>
      <c r="H41" s="416"/>
      <c r="I41" s="254"/>
      <c r="J41" s="254"/>
      <c r="K41" s="254"/>
      <c r="L41" s="254"/>
      <c r="M41" s="254"/>
    </row>
    <row r="42" spans="2:13" s="217" customFormat="1">
      <c r="B42" s="237" t="s">
        <v>5</v>
      </c>
      <c r="C42" s="239">
        <v>4231997.6859314181</v>
      </c>
      <c r="D42" s="239">
        <v>2125172.8044727505</v>
      </c>
      <c r="E42" s="239">
        <v>957205.65642678901</v>
      </c>
      <c r="F42" s="239">
        <v>947917.259892034</v>
      </c>
      <c r="G42" s="254"/>
      <c r="H42" s="416"/>
      <c r="I42" s="254"/>
      <c r="J42" s="254"/>
      <c r="K42" s="254"/>
      <c r="L42" s="254"/>
      <c r="M42" s="254"/>
    </row>
    <row r="43" spans="2:13" s="217" customFormat="1">
      <c r="B43" s="237" t="s">
        <v>6</v>
      </c>
      <c r="C43" s="239">
        <v>4978945.2252016431</v>
      </c>
      <c r="D43" s="239">
        <v>3303644.0095558134</v>
      </c>
      <c r="E43" s="239">
        <v>160184.39398381379</v>
      </c>
      <c r="F43" s="239">
        <v>124407.58008463689</v>
      </c>
      <c r="G43" s="254"/>
      <c r="H43" s="416"/>
      <c r="I43" s="254"/>
      <c r="J43" s="254"/>
      <c r="K43" s="254"/>
      <c r="L43" s="254"/>
      <c r="M43" s="254"/>
    </row>
    <row r="44" spans="2:13" s="217" customFormat="1">
      <c r="B44" s="237" t="s">
        <v>7</v>
      </c>
      <c r="C44" s="239">
        <v>5846355.2404463124</v>
      </c>
      <c r="D44" s="239">
        <v>2804383.6163871391</v>
      </c>
      <c r="E44" s="239">
        <v>676276.75776430918</v>
      </c>
      <c r="F44" s="239">
        <v>940236.36480840389</v>
      </c>
      <c r="G44" s="254"/>
      <c r="H44" s="416"/>
      <c r="I44" s="254"/>
      <c r="J44" s="254"/>
      <c r="K44" s="254"/>
      <c r="L44" s="254"/>
      <c r="M44" s="254"/>
    </row>
    <row r="45" spans="2:13" s="217" customFormat="1">
      <c r="B45" s="237" t="s">
        <v>8</v>
      </c>
      <c r="C45" s="239">
        <v>4928801.4339507883</v>
      </c>
      <c r="D45" s="239">
        <v>3305605.2160522779</v>
      </c>
      <c r="E45" s="239">
        <v>3148903.2362198238</v>
      </c>
      <c r="F45" s="239">
        <v>3235761.3277422288</v>
      </c>
      <c r="G45" s="254"/>
      <c r="H45" s="416"/>
      <c r="I45" s="254"/>
      <c r="J45" s="254"/>
      <c r="K45" s="254"/>
      <c r="L45" s="254"/>
      <c r="M45" s="254"/>
    </row>
    <row r="46" spans="2:13" s="217" customFormat="1">
      <c r="B46" s="237" t="s">
        <v>9</v>
      </c>
      <c r="C46" s="239">
        <v>7236792.9771563141</v>
      </c>
      <c r="D46" s="239">
        <v>4465797.7543552611</v>
      </c>
      <c r="E46" s="239">
        <v>2390391.715055305</v>
      </c>
      <c r="F46" s="239">
        <v>1493812.9809748172</v>
      </c>
      <c r="G46" s="254"/>
      <c r="H46" s="416"/>
      <c r="I46" s="254"/>
      <c r="J46" s="254"/>
      <c r="K46" s="254"/>
      <c r="L46" s="254"/>
      <c r="M46" s="254"/>
    </row>
    <row r="47" spans="2:13" s="217" customFormat="1">
      <c r="B47" s="237" t="s">
        <v>47</v>
      </c>
      <c r="C47" s="239">
        <v>7555869.4929766189</v>
      </c>
      <c r="D47" s="239">
        <v>10448583.177900052</v>
      </c>
      <c r="E47" s="239">
        <v>1313522.246165832</v>
      </c>
      <c r="F47" s="239">
        <v>1548123.6029768027</v>
      </c>
      <c r="G47" s="254"/>
      <c r="H47" s="416"/>
      <c r="I47" s="254"/>
      <c r="J47" s="254"/>
      <c r="K47" s="254"/>
      <c r="L47" s="254"/>
      <c r="M47" s="254"/>
    </row>
    <row r="48" spans="2:13" s="217" customFormat="1">
      <c r="B48" s="237" t="s">
        <v>11</v>
      </c>
      <c r="C48" s="239">
        <v>9207805.1108809654</v>
      </c>
      <c r="D48" s="239">
        <v>4812886.8576233275</v>
      </c>
      <c r="E48" s="239">
        <v>1076724.3012783711</v>
      </c>
      <c r="F48" s="239">
        <v>4793063.4570922805</v>
      </c>
      <c r="G48" s="254"/>
      <c r="H48" s="416"/>
      <c r="I48" s="254"/>
      <c r="J48" s="254"/>
      <c r="K48" s="254"/>
      <c r="L48" s="254"/>
      <c r="M48" s="254"/>
    </row>
    <row r="49" spans="2:13" s="217" customFormat="1">
      <c r="B49" s="237" t="s">
        <v>12</v>
      </c>
      <c r="C49" s="239">
        <v>14320167.859579364</v>
      </c>
      <c r="D49" s="239">
        <v>8616677.4145579748</v>
      </c>
      <c r="E49" s="239">
        <v>6688906.8347721947</v>
      </c>
      <c r="F49" s="239">
        <v>3859156.2123426162</v>
      </c>
      <c r="G49" s="254"/>
      <c r="H49" s="416"/>
      <c r="I49" s="254"/>
      <c r="J49" s="254"/>
      <c r="K49" s="254"/>
      <c r="L49" s="254"/>
      <c r="M49" s="254"/>
    </row>
    <row r="50" spans="2:13" s="217" customFormat="1">
      <c r="B50" s="237" t="s">
        <v>606</v>
      </c>
      <c r="C50" s="286">
        <v>0</v>
      </c>
      <c r="D50" s="286">
        <v>0</v>
      </c>
      <c r="E50" s="286">
        <v>0</v>
      </c>
      <c r="F50" s="286">
        <v>0</v>
      </c>
      <c r="G50" s="254"/>
      <c r="H50" s="416"/>
      <c r="I50" s="254"/>
      <c r="J50" s="254"/>
      <c r="K50" s="254"/>
      <c r="L50" s="254"/>
      <c r="M50" s="254"/>
    </row>
    <row r="51" spans="2:13" s="217" customFormat="1">
      <c r="B51" s="237" t="s">
        <v>13</v>
      </c>
      <c r="C51" s="239">
        <v>7423047.570453641</v>
      </c>
      <c r="D51" s="239">
        <v>3042731.3197910362</v>
      </c>
      <c r="E51" s="239">
        <v>3974592.4135663565</v>
      </c>
      <c r="F51" s="239">
        <v>3206746.349365952</v>
      </c>
      <c r="G51" s="254"/>
      <c r="H51" s="416"/>
      <c r="I51" s="254"/>
      <c r="J51" s="254"/>
      <c r="K51" s="254"/>
      <c r="L51" s="254"/>
      <c r="M51" s="254"/>
    </row>
    <row r="52" spans="2:13" s="217" customFormat="1">
      <c r="B52" s="237" t="s">
        <v>14</v>
      </c>
      <c r="C52" s="239">
        <v>11988814.231348744</v>
      </c>
      <c r="D52" s="239">
        <v>4468636.7813232308</v>
      </c>
      <c r="E52" s="239">
        <v>1880727.0504997168</v>
      </c>
      <c r="F52" s="239">
        <v>1664227.794276559</v>
      </c>
      <c r="G52" s="254"/>
      <c r="H52" s="416"/>
      <c r="I52" s="254"/>
      <c r="J52" s="254"/>
      <c r="K52" s="254"/>
      <c r="L52" s="254"/>
      <c r="M52" s="254"/>
    </row>
    <row r="53" spans="2:13" s="217" customFormat="1">
      <c r="B53" s="237" t="s">
        <v>15</v>
      </c>
      <c r="C53" s="286">
        <v>0</v>
      </c>
      <c r="D53" s="286">
        <v>0</v>
      </c>
      <c r="E53" s="286">
        <v>0</v>
      </c>
      <c r="F53" s="286">
        <v>0</v>
      </c>
      <c r="G53" s="254"/>
      <c r="H53" s="416"/>
      <c r="I53" s="254"/>
      <c r="J53" s="254"/>
      <c r="K53" s="254"/>
      <c r="L53" s="254"/>
      <c r="M53" s="254"/>
    </row>
    <row r="54" spans="2:13" s="217" customFormat="1">
      <c r="B54" s="237" t="s">
        <v>16</v>
      </c>
      <c r="C54" s="239">
        <v>16589445.339489356</v>
      </c>
      <c r="D54" s="239">
        <v>15316111.581961703</v>
      </c>
      <c r="E54" s="239">
        <v>4128937.8436369551</v>
      </c>
      <c r="F54" s="239">
        <v>2656263.9696726999</v>
      </c>
      <c r="G54" s="254"/>
      <c r="H54" s="416"/>
      <c r="I54" s="254"/>
      <c r="J54" s="254"/>
      <c r="K54" s="254"/>
      <c r="L54" s="254"/>
      <c r="M54" s="254"/>
    </row>
    <row r="55" spans="2:13" s="217" customFormat="1">
      <c r="B55" s="237" t="s">
        <v>82</v>
      </c>
      <c r="C55" s="239">
        <v>3954526.0771574224</v>
      </c>
      <c r="D55" s="239">
        <v>4050044.2004078613</v>
      </c>
      <c r="E55" s="239">
        <v>514756.28410053783</v>
      </c>
      <c r="F55" s="239">
        <v>943992.16362515348</v>
      </c>
      <c r="G55" s="254"/>
      <c r="H55" s="416"/>
      <c r="I55" s="254"/>
      <c r="J55" s="254"/>
      <c r="K55" s="254"/>
      <c r="L55" s="254"/>
      <c r="M55" s="254"/>
    </row>
    <row r="56" spans="2:13" s="217" customFormat="1">
      <c r="B56" s="237" t="s">
        <v>18</v>
      </c>
      <c r="C56" s="239">
        <v>2519403.7405610918</v>
      </c>
      <c r="D56" s="239">
        <v>1789942.6113086601</v>
      </c>
      <c r="E56" s="239">
        <v>120967.63267350808</v>
      </c>
      <c r="F56" s="239">
        <v>1113599.5583185791</v>
      </c>
      <c r="G56" s="254"/>
      <c r="H56" s="416"/>
      <c r="I56" s="254"/>
      <c r="J56" s="254"/>
      <c r="K56" s="254"/>
      <c r="L56" s="254"/>
      <c r="M56" s="254"/>
    </row>
    <row r="57" spans="2:13" s="217" customFormat="1">
      <c r="B57" s="237" t="s">
        <v>19</v>
      </c>
      <c r="C57" s="286">
        <v>0</v>
      </c>
      <c r="D57" s="286">
        <v>0</v>
      </c>
      <c r="E57" s="286">
        <v>0</v>
      </c>
      <c r="F57" s="286">
        <v>0</v>
      </c>
      <c r="G57" s="254"/>
      <c r="H57" s="416"/>
      <c r="I57" s="254"/>
      <c r="J57" s="254"/>
      <c r="K57" s="254"/>
      <c r="L57" s="254"/>
      <c r="M57" s="254"/>
    </row>
    <row r="58" spans="2:13" s="217" customFormat="1">
      <c r="B58" s="231"/>
      <c r="C58" s="287"/>
      <c r="D58" s="287"/>
      <c r="E58" s="287"/>
      <c r="F58" s="287"/>
      <c r="G58" s="254"/>
      <c r="H58" s="417"/>
      <c r="I58" s="257"/>
      <c r="J58" s="257"/>
      <c r="K58" s="257"/>
      <c r="L58" s="257"/>
      <c r="M58" s="254"/>
    </row>
    <row r="59" spans="2:13" s="217" customFormat="1">
      <c r="B59" s="241" t="s">
        <v>20</v>
      </c>
      <c r="C59" s="242">
        <f>SUM(C41:C57)</f>
        <v>100781971.98513368</v>
      </c>
      <c r="D59" s="242">
        <f>SUM(D41:D57)</f>
        <v>68550217.34569709</v>
      </c>
      <c r="E59" s="242">
        <f>SUM(E41:E57)</f>
        <v>27032096.36614351</v>
      </c>
      <c r="F59" s="243">
        <f>SUM(F41:F57)</f>
        <v>26527308.621172763</v>
      </c>
      <c r="G59" s="254"/>
      <c r="H59" s="418"/>
      <c r="I59" s="258"/>
      <c r="J59" s="258"/>
      <c r="K59" s="258"/>
      <c r="L59" s="258"/>
      <c r="M59" s="254"/>
    </row>
    <row r="60" spans="2:13" s="217" customFormat="1" ht="12.75">
      <c r="B60" s="210" t="s">
        <v>830</v>
      </c>
      <c r="C60" s="253"/>
      <c r="D60" s="219"/>
      <c r="E60" s="219"/>
      <c r="F60" s="219"/>
      <c r="G60" s="219"/>
      <c r="H60" s="413"/>
      <c r="I60" s="219"/>
      <c r="J60" s="219"/>
      <c r="K60" s="219"/>
      <c r="L60" s="227"/>
    </row>
    <row r="61" spans="2:13" s="217" customFormat="1" ht="12.75">
      <c r="B61" s="210" t="s">
        <v>94</v>
      </c>
      <c r="C61" s="253"/>
      <c r="D61" s="219"/>
      <c r="E61" s="219"/>
      <c r="F61" s="219"/>
      <c r="G61" s="219"/>
      <c r="H61" s="413"/>
      <c r="I61" s="219"/>
      <c r="J61" s="219"/>
      <c r="K61" s="219"/>
      <c r="L61" s="227"/>
      <c r="M61" s="259"/>
    </row>
    <row r="62" spans="2:13" s="217" customFormat="1" ht="12.75">
      <c r="B62" s="210" t="s">
        <v>96</v>
      </c>
      <c r="C62" s="253"/>
      <c r="D62" s="219"/>
      <c r="E62" s="219"/>
      <c r="F62" s="219"/>
      <c r="G62" s="219"/>
      <c r="H62" s="413"/>
      <c r="I62" s="219"/>
      <c r="J62" s="219"/>
      <c r="K62" s="219"/>
      <c r="L62" s="227"/>
    </row>
    <row r="63" spans="2:13" s="217" customFormat="1" ht="12.75">
      <c r="B63" s="210" t="s">
        <v>97</v>
      </c>
      <c r="C63" s="253"/>
      <c r="D63" s="219"/>
      <c r="E63" s="219"/>
      <c r="F63" s="219"/>
      <c r="G63" s="219"/>
      <c r="H63" s="413"/>
      <c r="I63" s="219"/>
      <c r="J63" s="219"/>
      <c r="K63" s="219"/>
      <c r="L63" s="227"/>
    </row>
    <row r="64" spans="2:13" s="217" customFormat="1" ht="12.75">
      <c r="B64" s="210" t="s">
        <v>99</v>
      </c>
      <c r="C64" s="253"/>
      <c r="D64" s="219"/>
      <c r="E64" s="219"/>
      <c r="F64" s="219"/>
      <c r="G64" s="219"/>
      <c r="H64" s="413"/>
      <c r="I64" s="219"/>
      <c r="J64" s="219"/>
      <c r="K64" s="219"/>
      <c r="L64" s="227"/>
    </row>
    <row r="65" spans="2:13" s="217" customFormat="1" ht="12.75">
      <c r="B65" s="210"/>
      <c r="C65" s="253"/>
      <c r="D65" s="219"/>
      <c r="E65" s="219"/>
      <c r="F65" s="219"/>
      <c r="G65" s="219"/>
      <c r="H65" s="413"/>
      <c r="I65" s="219"/>
      <c r="J65" s="219"/>
      <c r="K65" s="219"/>
      <c r="L65" s="227"/>
    </row>
    <row r="66" spans="2:13" s="217" customFormat="1" ht="12.75">
      <c r="B66" s="210"/>
      <c r="C66" s="253"/>
      <c r="D66" s="219"/>
      <c r="E66" s="219"/>
      <c r="F66" s="219"/>
      <c r="G66" s="219"/>
      <c r="H66" s="413"/>
      <c r="I66" s="219"/>
      <c r="J66" s="219"/>
      <c r="K66" s="219"/>
      <c r="L66" s="227"/>
    </row>
    <row r="67" spans="2:13" s="217" customFormat="1" ht="12.75">
      <c r="B67" s="210"/>
      <c r="C67" s="253"/>
      <c r="D67" s="219"/>
      <c r="E67" s="219"/>
      <c r="F67" s="219"/>
      <c r="G67" s="219"/>
      <c r="H67" s="413"/>
      <c r="I67" s="219"/>
      <c r="J67" s="219"/>
      <c r="K67" s="219"/>
      <c r="L67" s="227"/>
    </row>
    <row r="68" spans="2:13" s="217" customFormat="1" ht="12.75">
      <c r="B68" s="210"/>
      <c r="C68" s="253"/>
      <c r="D68" s="219"/>
      <c r="E68" s="219"/>
      <c r="F68" s="219"/>
      <c r="G68" s="219"/>
      <c r="H68" s="413"/>
      <c r="I68" s="219"/>
      <c r="J68" s="219"/>
      <c r="K68" s="219"/>
      <c r="L68" s="227"/>
    </row>
    <row r="69" spans="2:13" s="217" customFormat="1" ht="12.75">
      <c r="C69" s="219"/>
      <c r="D69" s="219"/>
      <c r="E69" s="219"/>
      <c r="F69" s="219"/>
      <c r="G69" s="219"/>
      <c r="H69" s="413"/>
      <c r="I69" s="219"/>
      <c r="J69" s="219"/>
      <c r="K69" s="219"/>
      <c r="L69" s="227"/>
    </row>
    <row r="70" spans="2:13" s="217" customFormat="1" ht="12.75">
      <c r="B70" s="212" t="s">
        <v>165</v>
      </c>
      <c r="C70" s="219"/>
      <c r="D70" s="219"/>
      <c r="E70" s="219"/>
      <c r="F70" s="219"/>
      <c r="G70" s="219"/>
      <c r="H70" s="413"/>
      <c r="I70" s="219"/>
      <c r="J70" s="219"/>
      <c r="K70" s="219"/>
      <c r="L70" s="227"/>
      <c r="M70" s="219"/>
    </row>
    <row r="71" spans="2:13" s="217" customFormat="1" ht="12.75">
      <c r="B71" s="244" t="s">
        <v>182</v>
      </c>
      <c r="C71" s="248"/>
      <c r="D71" s="248"/>
      <c r="E71" s="248"/>
      <c r="F71" s="288"/>
      <c r="G71" s="219"/>
      <c r="H71" s="413"/>
      <c r="I71" s="219"/>
      <c r="J71" s="219"/>
      <c r="K71" s="219"/>
      <c r="L71" s="227"/>
      <c r="M71" s="219"/>
    </row>
    <row r="72" spans="2:13" s="217" customFormat="1" ht="12.75">
      <c r="B72" s="1" t="s">
        <v>792</v>
      </c>
      <c r="C72" s="219"/>
      <c r="D72" s="219"/>
      <c r="E72" s="219"/>
      <c r="F72" s="219"/>
      <c r="G72" s="219"/>
      <c r="H72" s="105" t="s">
        <v>180</v>
      </c>
      <c r="I72" s="219"/>
      <c r="J72" s="219"/>
      <c r="K72" s="219"/>
      <c r="L72" s="227"/>
    </row>
    <row r="73" spans="2:13" s="217" customFormat="1" ht="12.75">
      <c r="B73" s="211"/>
      <c r="C73" s="219"/>
      <c r="D73" s="219"/>
      <c r="E73" s="219"/>
      <c r="F73" s="219"/>
      <c r="G73" s="219"/>
      <c r="H73" s="413"/>
      <c r="I73" s="219"/>
      <c r="J73" s="219"/>
      <c r="K73" s="219"/>
      <c r="L73" s="227"/>
      <c r="M73" s="219"/>
    </row>
    <row r="74" spans="2:13" s="217" customFormat="1">
      <c r="B74" s="233" t="s">
        <v>2</v>
      </c>
      <c r="C74" s="234">
        <v>2001</v>
      </c>
      <c r="D74" s="234">
        <v>2002</v>
      </c>
      <c r="E74" s="284" t="s">
        <v>101</v>
      </c>
      <c r="F74" s="202"/>
      <c r="G74" s="202"/>
      <c r="H74" s="415"/>
      <c r="I74" s="202"/>
      <c r="J74" s="202"/>
      <c r="K74" s="202"/>
      <c r="L74" s="202"/>
      <c r="M74" s="254"/>
    </row>
    <row r="75" spans="2:13" s="217" customFormat="1">
      <c r="B75" s="237" t="s">
        <v>3</v>
      </c>
      <c r="C75" s="286">
        <v>0</v>
      </c>
      <c r="D75" s="286">
        <v>0</v>
      </c>
      <c r="E75" s="286">
        <v>0</v>
      </c>
      <c r="F75" s="254"/>
      <c r="G75" s="254"/>
      <c r="H75" s="416"/>
      <c r="I75" s="254"/>
      <c r="J75" s="254"/>
      <c r="K75" s="254"/>
      <c r="L75" s="254"/>
      <c r="M75" s="254"/>
    </row>
    <row r="76" spans="2:13" s="217" customFormat="1">
      <c r="B76" s="237" t="s">
        <v>5</v>
      </c>
      <c r="C76" s="239">
        <v>432240.70083802339</v>
      </c>
      <c r="D76" s="239">
        <v>1701843.8820892898</v>
      </c>
      <c r="E76" s="286">
        <v>0</v>
      </c>
      <c r="F76" s="254"/>
      <c r="G76" s="254"/>
      <c r="H76" s="416"/>
      <c r="I76" s="254"/>
      <c r="J76" s="254"/>
      <c r="K76" s="254"/>
      <c r="L76" s="254"/>
      <c r="M76" s="254"/>
    </row>
    <row r="77" spans="2:13" s="217" customFormat="1">
      <c r="B77" s="237" t="s">
        <v>6</v>
      </c>
      <c r="C77" s="239">
        <v>701440.71950302238</v>
      </c>
      <c r="D77" s="239">
        <v>1518737.7543067711</v>
      </c>
      <c r="E77" s="239">
        <v>713256.86254800577</v>
      </c>
      <c r="F77" s="254"/>
      <c r="G77" s="254"/>
      <c r="H77" s="421"/>
      <c r="I77" s="254"/>
      <c r="J77" s="254"/>
      <c r="K77" s="254"/>
      <c r="L77" s="254"/>
      <c r="M77" s="254"/>
    </row>
    <row r="78" spans="2:13" s="217" customFormat="1">
      <c r="B78" s="237" t="s">
        <v>7</v>
      </c>
      <c r="C78" s="239">
        <v>378235.6720547282</v>
      </c>
      <c r="D78" s="239">
        <v>1787336.9290229892</v>
      </c>
      <c r="E78" s="286">
        <v>0</v>
      </c>
      <c r="F78" s="254"/>
      <c r="G78" s="254"/>
      <c r="H78" s="416"/>
      <c r="I78" s="254"/>
      <c r="J78" s="254"/>
      <c r="K78" s="254"/>
      <c r="L78" s="254"/>
      <c r="M78" s="254"/>
    </row>
    <row r="79" spans="2:13" s="217" customFormat="1">
      <c r="B79" s="237" t="s">
        <v>8</v>
      </c>
      <c r="C79" s="239">
        <v>187207.55485537052</v>
      </c>
      <c r="D79" s="239">
        <v>2647603.7690111278</v>
      </c>
      <c r="E79" s="239">
        <v>277173.35879748827</v>
      </c>
      <c r="F79" s="254"/>
      <c r="G79" s="254"/>
      <c r="H79" s="416"/>
      <c r="I79" s="254"/>
      <c r="J79" s="254"/>
      <c r="K79" s="254"/>
      <c r="L79" s="254"/>
      <c r="M79" s="254"/>
    </row>
    <row r="80" spans="2:13" s="217" customFormat="1">
      <c r="B80" s="237" t="s">
        <v>9</v>
      </c>
      <c r="C80" s="239">
        <v>1291585.4072865651</v>
      </c>
      <c r="D80" s="239">
        <v>8951735.3771232236</v>
      </c>
      <c r="E80" s="239">
        <v>389000.808549757</v>
      </c>
      <c r="F80" s="254"/>
      <c r="G80" s="254"/>
      <c r="H80" s="416"/>
      <c r="I80" s="254"/>
      <c r="J80" s="254"/>
      <c r="K80" s="254"/>
      <c r="L80" s="254"/>
      <c r="M80" s="254"/>
    </row>
    <row r="81" spans="2:13" s="217" customFormat="1">
      <c r="B81" s="237" t="s">
        <v>10</v>
      </c>
      <c r="C81" s="239">
        <v>4012865.918881576</v>
      </c>
      <c r="D81" s="239">
        <v>13421519.436467759</v>
      </c>
      <c r="E81" s="239">
        <v>5494177.3954024352</v>
      </c>
      <c r="F81" s="254"/>
      <c r="G81" s="254"/>
      <c r="H81" s="416"/>
      <c r="I81" s="254"/>
      <c r="J81" s="254"/>
      <c r="K81" s="254"/>
      <c r="L81" s="254"/>
      <c r="M81" s="254"/>
    </row>
    <row r="82" spans="2:13" s="217" customFormat="1">
      <c r="B82" s="237" t="s">
        <v>11</v>
      </c>
      <c r="C82" s="239">
        <v>421429.81682131143</v>
      </c>
      <c r="D82" s="239">
        <v>1773450.1425133205</v>
      </c>
      <c r="E82" s="239">
        <v>145100.4038746744</v>
      </c>
      <c r="F82" s="254"/>
      <c r="G82" s="254"/>
      <c r="H82" s="416"/>
      <c r="I82" s="254"/>
      <c r="J82" s="254"/>
      <c r="K82" s="254"/>
      <c r="L82" s="254"/>
      <c r="M82" s="254"/>
    </row>
    <row r="83" spans="2:13" s="217" customFormat="1">
      <c r="B83" s="237" t="s">
        <v>12</v>
      </c>
      <c r="C83" s="239">
        <v>793122.59427629889</v>
      </c>
      <c r="D83" s="239">
        <v>1715305.6479276284</v>
      </c>
      <c r="E83" s="239">
        <v>76667.316685536614</v>
      </c>
      <c r="F83" s="254"/>
      <c r="G83" s="254"/>
      <c r="H83" s="416"/>
      <c r="I83" s="254"/>
      <c r="J83" s="254"/>
      <c r="K83" s="254"/>
      <c r="L83" s="254"/>
      <c r="M83" s="254"/>
    </row>
    <row r="84" spans="2:13" s="217" customFormat="1">
      <c r="B84" s="237" t="s">
        <v>606</v>
      </c>
      <c r="C84" s="286">
        <v>0</v>
      </c>
      <c r="D84" s="286">
        <v>0</v>
      </c>
      <c r="E84" s="286">
        <v>0</v>
      </c>
      <c r="F84" s="254"/>
      <c r="G84" s="254"/>
      <c r="H84" s="416"/>
      <c r="I84" s="254"/>
      <c r="J84" s="254"/>
      <c r="K84" s="254"/>
      <c r="L84" s="254"/>
      <c r="M84" s="254"/>
    </row>
    <row r="85" spans="2:13" s="217" customFormat="1">
      <c r="B85" s="237" t="s">
        <v>13</v>
      </c>
      <c r="C85" s="239">
        <v>1545761.754559353</v>
      </c>
      <c r="D85" s="239">
        <v>3408763.0110185803</v>
      </c>
      <c r="E85" s="239">
        <v>1397251.6983025733</v>
      </c>
      <c r="F85" s="254"/>
      <c r="G85" s="254"/>
      <c r="H85" s="416"/>
      <c r="I85" s="254"/>
      <c r="J85" s="254"/>
      <c r="K85" s="254"/>
      <c r="L85" s="254"/>
      <c r="M85" s="254"/>
    </row>
    <row r="86" spans="2:13" s="217" customFormat="1">
      <c r="B86" s="237" t="s">
        <v>14</v>
      </c>
      <c r="C86" s="286">
        <v>1399740.733383345</v>
      </c>
      <c r="D86" s="286">
        <v>4007669.9172675358</v>
      </c>
      <c r="E86" s="286">
        <v>65376.502488711565</v>
      </c>
      <c r="F86" s="254"/>
      <c r="G86" s="254"/>
      <c r="H86" s="416"/>
      <c r="I86" s="254"/>
      <c r="J86" s="254"/>
      <c r="K86" s="254"/>
      <c r="L86" s="254"/>
      <c r="M86" s="254"/>
    </row>
    <row r="87" spans="2:13" s="217" customFormat="1">
      <c r="B87" s="237" t="s">
        <v>15</v>
      </c>
      <c r="C87" s="286">
        <v>0</v>
      </c>
      <c r="D87" s="286">
        <v>0</v>
      </c>
      <c r="E87" s="286">
        <v>0</v>
      </c>
      <c r="F87" s="254"/>
      <c r="G87" s="254"/>
      <c r="H87" s="416"/>
      <c r="I87" s="254"/>
      <c r="J87" s="254"/>
      <c r="K87" s="254"/>
      <c r="L87" s="254"/>
      <c r="M87" s="254"/>
    </row>
    <row r="88" spans="2:13" s="217" customFormat="1">
      <c r="B88" s="237" t="s">
        <v>16</v>
      </c>
      <c r="C88" s="239">
        <v>1195164.8730585028</v>
      </c>
      <c r="D88" s="239">
        <v>3134152.4328202815</v>
      </c>
      <c r="E88" s="239">
        <v>354805.77126794396</v>
      </c>
      <c r="F88" s="254"/>
      <c r="G88" s="254"/>
      <c r="H88" s="416"/>
      <c r="I88" s="254"/>
      <c r="J88" s="254"/>
      <c r="K88" s="254"/>
      <c r="L88" s="254"/>
      <c r="M88" s="254"/>
    </row>
    <row r="89" spans="2:13" s="217" customFormat="1">
      <c r="B89" s="237" t="s">
        <v>82</v>
      </c>
      <c r="C89" s="239">
        <v>613588.12318554439</v>
      </c>
      <c r="D89" s="239">
        <v>1731367.5402258688</v>
      </c>
      <c r="E89" s="239">
        <v>823648.76592382102</v>
      </c>
      <c r="F89" s="254"/>
      <c r="G89" s="254"/>
      <c r="H89" s="416"/>
      <c r="I89" s="254"/>
      <c r="J89" s="254"/>
      <c r="K89" s="254"/>
      <c r="L89" s="254"/>
      <c r="M89" s="254"/>
    </row>
    <row r="90" spans="2:13" s="217" customFormat="1">
      <c r="B90" s="237" t="s">
        <v>18</v>
      </c>
      <c r="C90" s="286">
        <v>636929.87061641342</v>
      </c>
      <c r="D90" s="286">
        <v>2255520.8107526428</v>
      </c>
      <c r="E90" s="286">
        <v>697914.79668579611</v>
      </c>
      <c r="F90" s="254"/>
      <c r="G90" s="254"/>
      <c r="H90" s="416"/>
      <c r="I90" s="254"/>
      <c r="J90" s="254"/>
      <c r="K90" s="254"/>
      <c r="L90" s="254"/>
      <c r="M90" s="254"/>
    </row>
    <row r="91" spans="2:13" s="217" customFormat="1">
      <c r="B91" s="237" t="s">
        <v>19</v>
      </c>
      <c r="C91" s="286">
        <v>0</v>
      </c>
      <c r="D91" s="286">
        <v>0</v>
      </c>
      <c r="E91" s="286">
        <v>0</v>
      </c>
      <c r="F91" s="254"/>
      <c r="G91" s="254"/>
      <c r="H91" s="416"/>
      <c r="I91" s="254"/>
      <c r="J91" s="254"/>
      <c r="K91" s="254"/>
      <c r="L91" s="254"/>
      <c r="M91" s="254"/>
    </row>
    <row r="92" spans="2:13" s="217" customFormat="1">
      <c r="B92" s="231"/>
      <c r="C92" s="287"/>
      <c r="D92" s="287"/>
      <c r="E92" s="287"/>
      <c r="F92" s="257"/>
      <c r="G92" s="257"/>
      <c r="H92" s="417"/>
      <c r="I92" s="257"/>
      <c r="J92" s="257"/>
      <c r="K92" s="257"/>
      <c r="L92" s="257"/>
      <c r="M92" s="254"/>
    </row>
    <row r="93" spans="2:13" s="217" customFormat="1">
      <c r="B93" s="241" t="s">
        <v>20</v>
      </c>
      <c r="C93" s="242">
        <f>SUM(C75:C91)</f>
        <v>13609313.739320057</v>
      </c>
      <c r="D93" s="242">
        <f>SUM(D75:D91)</f>
        <v>48055006.650547028</v>
      </c>
      <c r="E93" s="243">
        <f>SUM(E75:E91)</f>
        <v>10434373.680526743</v>
      </c>
      <c r="F93" s="258"/>
      <c r="G93" s="258"/>
      <c r="H93" s="418"/>
      <c r="I93" s="258"/>
      <c r="J93" s="258"/>
      <c r="K93" s="258"/>
      <c r="L93" s="258"/>
      <c r="M93" s="254"/>
    </row>
    <row r="94" spans="2:13" s="217" customFormat="1" ht="12.75">
      <c r="B94" s="210" t="s">
        <v>831</v>
      </c>
      <c r="C94" s="253"/>
      <c r="D94" s="253"/>
      <c r="E94" s="285"/>
      <c r="F94" s="253"/>
      <c r="G94" s="253"/>
      <c r="H94" s="414"/>
      <c r="I94" s="253"/>
      <c r="J94" s="260"/>
      <c r="K94" s="260"/>
      <c r="L94" s="227"/>
      <c r="M94" s="260"/>
    </row>
    <row r="95" spans="2:13" s="217" customFormat="1" ht="12.75">
      <c r="B95" s="210" t="s">
        <v>233</v>
      </c>
      <c r="C95" s="253"/>
      <c r="D95" s="253"/>
      <c r="E95" s="253"/>
      <c r="F95" s="253"/>
      <c r="G95" s="253"/>
      <c r="H95" s="414"/>
      <c r="I95" s="253"/>
      <c r="J95" s="260"/>
      <c r="K95" s="260"/>
      <c r="L95" s="227"/>
      <c r="M95" s="260"/>
    </row>
    <row r="96" spans="2:13" s="217" customFormat="1" ht="12.75">
      <c r="B96" s="210" t="s">
        <v>201</v>
      </c>
      <c r="C96" s="253"/>
      <c r="D96" s="253"/>
      <c r="E96" s="253"/>
      <c r="F96" s="253"/>
      <c r="G96" s="253"/>
      <c r="H96" s="414"/>
      <c r="I96" s="253"/>
      <c r="J96" s="260"/>
      <c r="K96" s="260"/>
      <c r="L96" s="227"/>
      <c r="M96" s="260"/>
    </row>
    <row r="97" spans="2:13" s="217" customFormat="1" ht="12.75">
      <c r="B97" s="210"/>
      <c r="C97" s="253"/>
      <c r="D97" s="253"/>
      <c r="E97" s="253"/>
      <c r="F97" s="253"/>
      <c r="G97" s="253"/>
      <c r="H97" s="414"/>
      <c r="I97" s="253"/>
      <c r="J97" s="260"/>
      <c r="K97" s="260"/>
      <c r="L97" s="227"/>
      <c r="M97" s="260"/>
    </row>
    <row r="98" spans="2:13" s="217" customFormat="1" ht="12.75">
      <c r="B98" s="210"/>
      <c r="C98" s="253"/>
      <c r="D98" s="253"/>
      <c r="E98" s="253"/>
      <c r="F98" s="253"/>
      <c r="G98" s="253"/>
      <c r="H98" s="414"/>
      <c r="I98" s="253"/>
      <c r="J98" s="260"/>
      <c r="K98" s="260"/>
      <c r="L98" s="227"/>
      <c r="M98" s="260"/>
    </row>
    <row r="99" spans="2:13" s="217" customFormat="1" ht="12.75">
      <c r="C99" s="219"/>
      <c r="D99" s="219"/>
      <c r="E99" s="219"/>
      <c r="F99" s="219"/>
      <c r="G99" s="219"/>
      <c r="H99" s="413"/>
      <c r="I99" s="219"/>
      <c r="J99" s="219"/>
      <c r="K99" s="219"/>
      <c r="L99" s="227"/>
    </row>
    <row r="100" spans="2:13" s="217" customFormat="1" ht="12.75">
      <c r="C100" s="219"/>
      <c r="D100" s="219"/>
      <c r="E100" s="219"/>
      <c r="F100" s="219"/>
      <c r="G100" s="219"/>
      <c r="H100" s="413"/>
      <c r="I100" s="219"/>
      <c r="J100" s="219"/>
      <c r="K100" s="219"/>
      <c r="L100" s="227"/>
    </row>
    <row r="101" spans="2:13" s="217" customFormat="1">
      <c r="B101" s="212" t="s">
        <v>166</v>
      </c>
      <c r="E101" s="219"/>
      <c r="F101" s="219"/>
      <c r="G101" s="219"/>
      <c r="H101" s="413"/>
      <c r="I101" s="219"/>
      <c r="J101" s="219"/>
      <c r="K101" s="219"/>
      <c r="L101" s="249"/>
      <c r="M101" s="249"/>
    </row>
    <row r="102" spans="2:13" s="217" customFormat="1">
      <c r="B102" s="244" t="s">
        <v>841</v>
      </c>
      <c r="C102" s="248"/>
      <c r="D102" s="248"/>
      <c r="E102" s="248"/>
      <c r="F102" s="288"/>
      <c r="G102" s="219"/>
      <c r="H102" s="419"/>
      <c r="J102" s="219"/>
      <c r="K102" s="219"/>
      <c r="L102" s="249"/>
    </row>
    <row r="103" spans="2:13" s="217" customFormat="1" ht="12.75">
      <c r="B103" s="1" t="s">
        <v>792</v>
      </c>
      <c r="C103" s="219"/>
      <c r="D103" s="219"/>
      <c r="E103" s="219"/>
      <c r="F103" s="261"/>
      <c r="G103" s="219"/>
      <c r="H103" s="105" t="s">
        <v>180</v>
      </c>
      <c r="I103" s="261"/>
      <c r="J103" s="219"/>
      <c r="K103" s="219"/>
      <c r="L103" s="249"/>
    </row>
    <row r="104" spans="2:13" s="217" customFormat="1">
      <c r="B104" s="262"/>
      <c r="C104" s="219"/>
      <c r="D104" s="219"/>
      <c r="E104" s="219"/>
      <c r="F104" s="219"/>
      <c r="G104" s="219"/>
      <c r="H104" s="419"/>
      <c r="J104" s="219"/>
      <c r="K104" s="219"/>
      <c r="L104" s="249"/>
    </row>
    <row r="105" spans="2:13" s="217" customFormat="1">
      <c r="B105" s="233" t="s">
        <v>2</v>
      </c>
      <c r="C105" s="236">
        <v>2001</v>
      </c>
      <c r="D105" s="264"/>
      <c r="E105" s="264"/>
      <c r="F105" s="264"/>
      <c r="G105" s="264"/>
      <c r="H105" s="420"/>
      <c r="I105" s="264"/>
      <c r="J105" s="264"/>
      <c r="K105" s="264"/>
      <c r="L105" s="264"/>
      <c r="M105" s="264"/>
    </row>
    <row r="106" spans="2:13" s="217" customFormat="1">
      <c r="B106" s="237" t="s">
        <v>3</v>
      </c>
      <c r="C106" s="286">
        <v>0</v>
      </c>
      <c r="D106" s="265"/>
      <c r="E106" s="265"/>
      <c r="F106" s="265"/>
      <c r="G106" s="265"/>
      <c r="H106" s="421"/>
      <c r="I106" s="265"/>
      <c r="J106" s="265"/>
      <c r="K106" s="265"/>
      <c r="L106" s="265"/>
      <c r="M106" s="265"/>
    </row>
    <row r="107" spans="2:13" s="217" customFormat="1">
      <c r="B107" s="237" t="s">
        <v>5</v>
      </c>
      <c r="C107" s="239">
        <v>107646.88624111636</v>
      </c>
      <c r="D107" s="265"/>
      <c r="E107" s="265"/>
      <c r="F107" s="265"/>
      <c r="G107" s="265"/>
      <c r="H107" s="421"/>
      <c r="I107" s="265"/>
      <c r="J107" s="265"/>
      <c r="K107" s="265"/>
      <c r="L107" s="265"/>
      <c r="M107" s="265"/>
    </row>
    <row r="108" spans="2:13" s="217" customFormat="1">
      <c r="B108" s="237" t="s">
        <v>6</v>
      </c>
      <c r="C108" s="239">
        <v>512426.02413209295</v>
      </c>
      <c r="D108" s="265"/>
      <c r="E108" s="265"/>
      <c r="F108" s="265"/>
      <c r="G108" s="265"/>
      <c r="H108" s="421"/>
      <c r="I108" s="265"/>
      <c r="J108" s="265"/>
      <c r="K108" s="265"/>
      <c r="L108" s="265"/>
      <c r="M108" s="265"/>
    </row>
    <row r="109" spans="2:13" s="217" customFormat="1">
      <c r="B109" s="237" t="s">
        <v>7</v>
      </c>
      <c r="C109" s="286">
        <v>0</v>
      </c>
      <c r="D109" s="265"/>
      <c r="E109" s="265"/>
      <c r="F109" s="265"/>
      <c r="G109" s="265"/>
      <c r="H109" s="421"/>
      <c r="I109" s="265"/>
      <c r="J109" s="265"/>
      <c r="K109" s="265"/>
      <c r="L109" s="265"/>
      <c r="M109" s="265"/>
    </row>
    <row r="110" spans="2:13" s="217" customFormat="1">
      <c r="B110" s="237" t="s">
        <v>8</v>
      </c>
      <c r="C110" s="239">
        <v>182439.84169454701</v>
      </c>
      <c r="D110" s="265"/>
      <c r="E110" s="265"/>
      <c r="F110" s="265"/>
      <c r="G110" s="265"/>
      <c r="H110" s="421"/>
      <c r="I110" s="265"/>
      <c r="J110" s="265"/>
      <c r="K110" s="265"/>
      <c r="L110" s="265"/>
      <c r="M110" s="265"/>
    </row>
    <row r="111" spans="2:13" s="217" customFormat="1">
      <c r="B111" s="237" t="s">
        <v>9</v>
      </c>
      <c r="C111" s="239">
        <v>127301.7183757727</v>
      </c>
      <c r="D111" s="265"/>
      <c r="E111" s="265"/>
      <c r="F111" s="265"/>
      <c r="G111" s="265"/>
      <c r="H111" s="421"/>
      <c r="I111" s="265"/>
      <c r="J111" s="265"/>
      <c r="K111" s="265"/>
      <c r="L111" s="265"/>
      <c r="M111" s="265"/>
    </row>
    <row r="112" spans="2:13" s="217" customFormat="1">
      <c r="B112" s="237" t="s">
        <v>10</v>
      </c>
      <c r="C112" s="239">
        <v>62244.659815650775</v>
      </c>
      <c r="D112" s="265"/>
      <c r="E112" s="265"/>
      <c r="F112" s="265"/>
      <c r="G112" s="265"/>
      <c r="H112" s="421"/>
      <c r="I112" s="265"/>
      <c r="J112" s="265"/>
      <c r="K112" s="265"/>
      <c r="L112" s="265"/>
      <c r="M112" s="265"/>
    </row>
    <row r="113" spans="2:13" s="217" customFormat="1">
      <c r="B113" s="237" t="s">
        <v>11</v>
      </c>
      <c r="C113" s="239">
        <v>68502.828096219848</v>
      </c>
      <c r="D113" s="265"/>
      <c r="E113" s="265"/>
      <c r="F113" s="265"/>
      <c r="G113" s="265"/>
      <c r="H113" s="421"/>
      <c r="I113" s="265"/>
      <c r="J113" s="265"/>
      <c r="K113" s="265"/>
      <c r="L113" s="265"/>
      <c r="M113" s="265"/>
    </row>
    <row r="114" spans="2:13" s="217" customFormat="1">
      <c r="B114" s="237" t="s">
        <v>12</v>
      </c>
      <c r="C114" s="239">
        <v>17275.333610150275</v>
      </c>
      <c r="D114" s="265"/>
      <c r="E114" s="265"/>
      <c r="F114" s="265"/>
      <c r="G114" s="265"/>
      <c r="H114" s="421"/>
      <c r="I114" s="265"/>
      <c r="J114" s="265"/>
      <c r="K114" s="265"/>
      <c r="L114" s="265"/>
      <c r="M114" s="265"/>
    </row>
    <row r="115" spans="2:13" s="217" customFormat="1">
      <c r="B115" s="237" t="s">
        <v>606</v>
      </c>
      <c r="C115" s="286">
        <v>0</v>
      </c>
      <c r="D115" s="265"/>
      <c r="E115" s="265"/>
      <c r="F115" s="265"/>
      <c r="G115" s="265"/>
      <c r="H115" s="421"/>
      <c r="I115" s="265"/>
      <c r="J115" s="265"/>
      <c r="K115" s="265"/>
      <c r="L115" s="265"/>
      <c r="M115" s="265"/>
    </row>
    <row r="116" spans="2:13" s="217" customFormat="1">
      <c r="B116" s="237" t="s">
        <v>13</v>
      </c>
      <c r="C116" s="239">
        <v>45114.594735690123</v>
      </c>
      <c r="D116" s="265"/>
      <c r="E116" s="265"/>
      <c r="F116" s="265"/>
      <c r="G116" s="265"/>
      <c r="H116" s="421"/>
      <c r="I116" s="265"/>
      <c r="J116" s="265"/>
      <c r="K116" s="265"/>
      <c r="L116" s="265"/>
      <c r="M116" s="265"/>
    </row>
    <row r="117" spans="2:13" s="217" customFormat="1">
      <c r="B117" s="237" t="s">
        <v>14</v>
      </c>
      <c r="C117" s="239">
        <v>319256.64879774017</v>
      </c>
      <c r="D117" s="265"/>
      <c r="E117" s="265"/>
      <c r="F117" s="265"/>
      <c r="G117" s="265"/>
      <c r="H117" s="421"/>
      <c r="I117" s="265"/>
      <c r="J117" s="265"/>
      <c r="K117" s="265"/>
      <c r="L117" s="265"/>
      <c r="M117" s="265"/>
    </row>
    <row r="118" spans="2:13" s="217" customFormat="1">
      <c r="B118" s="237" t="s">
        <v>15</v>
      </c>
      <c r="C118" s="286">
        <v>0</v>
      </c>
      <c r="D118" s="265"/>
      <c r="E118" s="265"/>
      <c r="F118" s="265"/>
      <c r="G118" s="265"/>
      <c r="H118" s="421"/>
      <c r="I118" s="265"/>
      <c r="J118" s="265"/>
      <c r="K118" s="265"/>
      <c r="L118" s="265"/>
      <c r="M118" s="265"/>
    </row>
    <row r="119" spans="2:13" s="217" customFormat="1">
      <c r="B119" s="237" t="s">
        <v>16</v>
      </c>
      <c r="C119" s="239">
        <v>416763.79163162067</v>
      </c>
      <c r="D119" s="265"/>
      <c r="E119" s="265"/>
      <c r="F119" s="265"/>
      <c r="G119" s="265"/>
      <c r="H119" s="421"/>
      <c r="I119" s="265"/>
      <c r="J119" s="265"/>
      <c r="K119" s="265"/>
      <c r="L119" s="265"/>
      <c r="M119" s="265"/>
    </row>
    <row r="120" spans="2:13" s="217" customFormat="1">
      <c r="B120" s="237" t="s">
        <v>82</v>
      </c>
      <c r="C120" s="239">
        <v>100531.63363242849</v>
      </c>
      <c r="D120" s="265"/>
      <c r="E120" s="265"/>
      <c r="F120" s="265"/>
      <c r="G120" s="265"/>
      <c r="H120" s="421"/>
      <c r="I120" s="265"/>
      <c r="J120" s="265"/>
      <c r="K120" s="265"/>
      <c r="L120" s="265"/>
      <c r="M120" s="265"/>
    </row>
    <row r="121" spans="2:13" s="217" customFormat="1">
      <c r="B121" s="237" t="s">
        <v>18</v>
      </c>
      <c r="C121" s="239">
        <v>22632.837003543667</v>
      </c>
      <c r="D121" s="265"/>
      <c r="E121" s="265"/>
      <c r="F121" s="265"/>
      <c r="G121" s="265"/>
      <c r="H121" s="421"/>
      <c r="I121" s="265"/>
      <c r="J121" s="265"/>
      <c r="K121" s="265"/>
      <c r="L121" s="265"/>
      <c r="M121" s="265"/>
    </row>
    <row r="122" spans="2:13" s="217" customFormat="1">
      <c r="B122" s="237" t="s">
        <v>19</v>
      </c>
      <c r="C122" s="286">
        <v>0</v>
      </c>
      <c r="D122" s="265"/>
      <c r="E122" s="265"/>
      <c r="F122" s="265"/>
      <c r="G122" s="265"/>
      <c r="H122" s="421"/>
      <c r="I122" s="265"/>
      <c r="J122" s="265"/>
      <c r="K122" s="265"/>
      <c r="L122" s="265"/>
      <c r="M122" s="265"/>
    </row>
    <row r="123" spans="2:13" s="217" customFormat="1">
      <c r="B123" s="231"/>
      <c r="C123" s="287"/>
      <c r="D123" s="266"/>
      <c r="E123" s="266"/>
      <c r="F123" s="266"/>
      <c r="G123" s="266"/>
      <c r="H123" s="422"/>
      <c r="I123" s="266"/>
      <c r="J123" s="266"/>
      <c r="K123" s="266"/>
      <c r="L123" s="266"/>
      <c r="M123" s="266"/>
    </row>
    <row r="124" spans="2:13" s="217" customFormat="1">
      <c r="B124" s="241" t="s">
        <v>20</v>
      </c>
      <c r="C124" s="243">
        <f>SUM(C106:C122)</f>
        <v>1982136.797766573</v>
      </c>
      <c r="D124" s="267"/>
      <c r="E124" s="267"/>
      <c r="F124" s="267"/>
      <c r="G124" s="267"/>
      <c r="H124" s="423"/>
      <c r="I124" s="267"/>
      <c r="J124" s="267"/>
      <c r="K124" s="267"/>
      <c r="L124" s="267"/>
      <c r="M124" s="267"/>
    </row>
    <row r="125" spans="2:13" s="217" customFormat="1">
      <c r="B125" s="213" t="s">
        <v>833</v>
      </c>
      <c r="C125" s="268"/>
      <c r="D125" s="268"/>
      <c r="E125" s="268"/>
      <c r="F125" s="268"/>
      <c r="G125" s="268"/>
      <c r="H125" s="424"/>
      <c r="I125" s="268"/>
      <c r="J125" s="253"/>
      <c r="K125" s="253"/>
      <c r="L125" s="249"/>
    </row>
    <row r="126" spans="2:13" s="217" customFormat="1">
      <c r="B126" s="210" t="s">
        <v>234</v>
      </c>
      <c r="C126" s="209"/>
      <c r="D126" s="209"/>
      <c r="E126" s="210"/>
      <c r="F126" s="268"/>
      <c r="G126" s="268"/>
      <c r="H126" s="424"/>
      <c r="I126" s="253"/>
      <c r="J126" s="253"/>
      <c r="K126" s="253"/>
    </row>
    <row r="127" spans="2:13" s="217" customFormat="1">
      <c r="B127" s="210" t="s">
        <v>103</v>
      </c>
      <c r="C127" s="209"/>
      <c r="D127" s="209"/>
      <c r="E127" s="210"/>
      <c r="F127" s="268"/>
      <c r="G127" s="268"/>
      <c r="H127" s="424"/>
      <c r="I127" s="253"/>
      <c r="J127" s="253"/>
      <c r="K127" s="253"/>
    </row>
    <row r="128" spans="2:13" s="217" customFormat="1">
      <c r="B128" s="210"/>
      <c r="C128" s="210"/>
      <c r="D128" s="210"/>
      <c r="E128" s="253"/>
      <c r="F128" s="269"/>
      <c r="G128" s="268"/>
      <c r="H128" s="424"/>
      <c r="I128" s="268"/>
      <c r="J128" s="253"/>
      <c r="K128" s="253"/>
    </row>
    <row r="129" spans="2:12" s="217" customFormat="1" ht="12.75">
      <c r="C129" s="219"/>
      <c r="D129" s="219"/>
      <c r="E129" s="219"/>
      <c r="F129" s="219"/>
      <c r="G129" s="219"/>
      <c r="H129" s="413"/>
      <c r="I129" s="219"/>
      <c r="J129" s="219"/>
      <c r="K129" s="219"/>
      <c r="L129" s="227"/>
    </row>
    <row r="130" spans="2:12" s="217" customFormat="1" ht="12.75">
      <c r="C130" s="219"/>
      <c r="D130" s="219"/>
      <c r="E130" s="219"/>
      <c r="F130" s="219"/>
      <c r="G130" s="219"/>
      <c r="H130" s="413"/>
      <c r="I130" s="219"/>
      <c r="J130" s="219"/>
      <c r="K130" s="219"/>
      <c r="L130" s="227"/>
    </row>
    <row r="131" spans="2:12" s="217" customFormat="1" ht="12.75">
      <c r="C131" s="219"/>
      <c r="D131" s="219"/>
      <c r="E131" s="219"/>
      <c r="F131" s="219"/>
      <c r="G131" s="219"/>
      <c r="H131" s="413"/>
      <c r="I131" s="219"/>
      <c r="J131" s="219"/>
      <c r="K131" s="219"/>
      <c r="L131" s="227"/>
    </row>
    <row r="132" spans="2:12" s="217" customFormat="1" ht="12.75">
      <c r="B132" s="212" t="s">
        <v>167</v>
      </c>
      <c r="C132" s="249"/>
      <c r="D132" s="249"/>
      <c r="E132" s="270"/>
      <c r="F132" s="270"/>
      <c r="G132" s="270"/>
      <c r="H132" s="425"/>
      <c r="I132" s="270"/>
      <c r="J132" s="219"/>
      <c r="K132" s="219"/>
      <c r="L132" s="227"/>
    </row>
    <row r="133" spans="2:12" s="217" customFormat="1" ht="12.75">
      <c r="B133" s="244" t="s">
        <v>181</v>
      </c>
      <c r="C133" s="248"/>
      <c r="D133" s="248"/>
      <c r="E133" s="248"/>
      <c r="F133" s="288"/>
      <c r="G133" s="270"/>
      <c r="H133" s="425"/>
      <c r="I133" s="270"/>
      <c r="J133" s="219"/>
      <c r="K133" s="219"/>
      <c r="L133" s="227"/>
    </row>
    <row r="134" spans="2:12" s="217" customFormat="1" ht="12.75">
      <c r="B134" s="1" t="s">
        <v>792</v>
      </c>
      <c r="C134" s="249"/>
      <c r="D134" s="249"/>
      <c r="E134" s="270"/>
      <c r="F134" s="270"/>
      <c r="G134" s="270"/>
      <c r="H134" s="425"/>
      <c r="I134" s="270"/>
      <c r="J134" s="219"/>
      <c r="K134" s="219"/>
      <c r="L134" s="227"/>
    </row>
    <row r="135" spans="2:12" s="217" customFormat="1" ht="12.75">
      <c r="B135" s="249"/>
      <c r="C135" s="249"/>
      <c r="D135" s="249"/>
      <c r="E135" s="270"/>
      <c r="F135" s="219"/>
      <c r="G135" s="270"/>
      <c r="H135" s="105" t="s">
        <v>180</v>
      </c>
      <c r="I135" s="270"/>
      <c r="J135" s="219"/>
      <c r="K135" s="219"/>
      <c r="L135" s="227"/>
    </row>
    <row r="136" spans="2:12" s="217" customFormat="1" ht="12.75">
      <c r="B136" s="233" t="s">
        <v>2</v>
      </c>
      <c r="C136" s="234" t="s">
        <v>77</v>
      </c>
      <c r="D136" s="219"/>
      <c r="H136" s="426"/>
      <c r="J136" s="219"/>
      <c r="K136" s="219"/>
      <c r="L136" s="227"/>
    </row>
    <row r="137" spans="2:12" s="217" customFormat="1" ht="12.75">
      <c r="B137" s="237" t="s">
        <v>3</v>
      </c>
      <c r="C137" s="238">
        <v>0</v>
      </c>
      <c r="D137" s="219"/>
      <c r="E137" s="270"/>
      <c r="F137" s="270"/>
      <c r="G137" s="270"/>
      <c r="H137" s="425"/>
      <c r="I137" s="270"/>
      <c r="J137" s="219"/>
      <c r="K137" s="219"/>
      <c r="L137" s="227"/>
    </row>
    <row r="138" spans="2:12" s="217" customFormat="1" ht="12.75">
      <c r="B138" s="237" t="s">
        <v>5</v>
      </c>
      <c r="C138" s="239">
        <v>32156.641842775523</v>
      </c>
      <c r="D138" s="219"/>
      <c r="E138" s="270"/>
      <c r="F138" s="270"/>
      <c r="G138" s="270"/>
      <c r="H138" s="425"/>
      <c r="I138" s="270"/>
      <c r="J138" s="219"/>
      <c r="K138" s="219"/>
      <c r="L138" s="227"/>
    </row>
    <row r="139" spans="2:12" s="217" customFormat="1" ht="12.75">
      <c r="B139" s="237" t="s">
        <v>6</v>
      </c>
      <c r="C139" s="238">
        <v>0</v>
      </c>
      <c r="D139" s="219"/>
      <c r="E139" s="270"/>
      <c r="F139" s="270"/>
      <c r="G139" s="270"/>
      <c r="H139" s="425"/>
      <c r="I139" s="270"/>
      <c r="J139" s="219"/>
      <c r="K139" s="219"/>
      <c r="L139" s="227"/>
    </row>
    <row r="140" spans="2:12" s="217" customFormat="1" ht="12.75">
      <c r="B140" s="237" t="s">
        <v>7</v>
      </c>
      <c r="C140" s="239">
        <v>17513.573999661261</v>
      </c>
      <c r="D140" s="219"/>
      <c r="E140" s="270"/>
      <c r="F140" s="270"/>
      <c r="G140" s="270"/>
      <c r="H140" s="425"/>
      <c r="I140" s="270"/>
      <c r="J140" s="219"/>
      <c r="K140" s="219"/>
      <c r="L140" s="227"/>
    </row>
    <row r="141" spans="2:12" s="217" customFormat="1" ht="12.75">
      <c r="B141" s="237" t="s">
        <v>8</v>
      </c>
      <c r="C141" s="238">
        <v>0</v>
      </c>
      <c r="D141" s="219"/>
      <c r="E141" s="270"/>
      <c r="F141" s="270"/>
      <c r="G141" s="270"/>
      <c r="H141" s="425"/>
      <c r="I141" s="270"/>
      <c r="J141" s="219"/>
      <c r="K141" s="219"/>
      <c r="L141" s="227"/>
    </row>
    <row r="142" spans="2:12" s="217" customFormat="1" ht="12.75">
      <c r="B142" s="237" t="s">
        <v>9</v>
      </c>
      <c r="C142" s="239">
        <v>10741.155122220916</v>
      </c>
      <c r="D142" s="219"/>
      <c r="E142" s="270"/>
      <c r="F142" s="270"/>
      <c r="G142" s="270"/>
      <c r="H142" s="425"/>
      <c r="I142" s="270"/>
      <c r="J142" s="219"/>
      <c r="K142" s="219"/>
      <c r="L142" s="227"/>
    </row>
    <row r="143" spans="2:12" s="217" customFormat="1" ht="12.75">
      <c r="B143" s="237" t="s">
        <v>10</v>
      </c>
      <c r="C143" s="239">
        <v>941.34007562877389</v>
      </c>
      <c r="D143" s="219"/>
      <c r="E143" s="270"/>
      <c r="F143" s="270"/>
      <c r="G143" s="270"/>
      <c r="H143" s="425"/>
      <c r="I143" s="270"/>
      <c r="J143" s="219"/>
      <c r="K143" s="219"/>
      <c r="L143" s="227"/>
    </row>
    <row r="144" spans="2:12" s="217" customFormat="1" ht="12.75">
      <c r="B144" s="237" t="s">
        <v>11</v>
      </c>
      <c r="C144" s="239">
        <v>24887.404592086659</v>
      </c>
      <c r="D144" s="219"/>
      <c r="E144" s="270"/>
      <c r="F144" s="270"/>
      <c r="G144" s="270"/>
      <c r="H144" s="425"/>
      <c r="I144" s="270"/>
      <c r="J144" s="219"/>
      <c r="K144" s="219"/>
      <c r="L144" s="227"/>
    </row>
    <row r="145" spans="2:12" s="217" customFormat="1" ht="12.75">
      <c r="B145" s="237" t="s">
        <v>12</v>
      </c>
      <c r="C145" s="239">
        <v>34216.549600864411</v>
      </c>
      <c r="D145" s="219"/>
      <c r="E145" s="270"/>
      <c r="F145" s="270"/>
      <c r="G145" s="270"/>
      <c r="H145" s="425"/>
      <c r="I145" s="270"/>
      <c r="J145" s="219"/>
      <c r="K145" s="219"/>
      <c r="L145" s="227"/>
    </row>
    <row r="146" spans="2:12" s="217" customFormat="1" ht="12.75">
      <c r="B146" s="237" t="s">
        <v>606</v>
      </c>
      <c r="C146" s="286">
        <v>0</v>
      </c>
      <c r="D146" s="219"/>
      <c r="E146" s="270"/>
      <c r="F146" s="270"/>
      <c r="G146" s="270"/>
      <c r="H146" s="425"/>
      <c r="I146" s="270"/>
      <c r="J146" s="219"/>
      <c r="K146" s="219"/>
      <c r="L146" s="227"/>
    </row>
    <row r="147" spans="2:12" s="217" customFormat="1" ht="12.75">
      <c r="B147" s="237" t="s">
        <v>13</v>
      </c>
      <c r="C147" s="239">
        <v>28844.519354452059</v>
      </c>
      <c r="D147" s="219"/>
      <c r="E147" s="270"/>
      <c r="F147" s="270"/>
      <c r="G147" s="270"/>
      <c r="H147" s="425"/>
      <c r="I147" s="270"/>
      <c r="J147" s="219"/>
      <c r="K147" s="219"/>
      <c r="L147" s="227"/>
    </row>
    <row r="148" spans="2:12" s="217" customFormat="1" ht="12.75">
      <c r="B148" s="237" t="s">
        <v>14</v>
      </c>
      <c r="C148" s="238">
        <v>0</v>
      </c>
      <c r="D148" s="219"/>
      <c r="E148" s="270"/>
      <c r="F148" s="270"/>
      <c r="G148" s="270"/>
      <c r="H148" s="425"/>
      <c r="I148" s="270"/>
      <c r="J148" s="219"/>
      <c r="K148" s="219"/>
      <c r="L148" s="227"/>
    </row>
    <row r="149" spans="2:12" s="217" customFormat="1" ht="12.75">
      <c r="B149" s="237" t="s">
        <v>15</v>
      </c>
      <c r="C149" s="238">
        <v>0</v>
      </c>
      <c r="D149" s="219"/>
      <c r="E149" s="270"/>
      <c r="F149" s="270"/>
      <c r="G149" s="270"/>
      <c r="H149" s="425"/>
      <c r="I149" s="270"/>
      <c r="J149" s="219"/>
      <c r="K149" s="219"/>
      <c r="L149" s="227"/>
    </row>
    <row r="150" spans="2:12" s="217" customFormat="1" ht="12.75">
      <c r="B150" s="237" t="s">
        <v>16</v>
      </c>
      <c r="C150" s="239">
        <v>77663.461609977632</v>
      </c>
      <c r="D150" s="219"/>
      <c r="E150" s="270"/>
      <c r="F150" s="270"/>
      <c r="G150" s="270"/>
      <c r="H150" s="425"/>
      <c r="I150" s="270"/>
      <c r="J150" s="219"/>
      <c r="K150" s="219"/>
      <c r="L150" s="227"/>
    </row>
    <row r="151" spans="2:12" s="217" customFormat="1" ht="12.75">
      <c r="B151" s="237" t="s">
        <v>82</v>
      </c>
      <c r="C151" s="238">
        <v>0</v>
      </c>
      <c r="D151" s="219"/>
      <c r="E151" s="270"/>
      <c r="F151" s="270"/>
      <c r="G151" s="270"/>
      <c r="H151" s="425"/>
      <c r="I151" s="270"/>
      <c r="J151" s="219"/>
      <c r="K151" s="219"/>
      <c r="L151" s="227"/>
    </row>
    <row r="152" spans="2:12" s="217" customFormat="1" ht="12.75">
      <c r="B152" s="237" t="s">
        <v>18</v>
      </c>
      <c r="C152" s="238">
        <v>0</v>
      </c>
      <c r="D152" s="219"/>
      <c r="E152" s="270"/>
      <c r="F152" s="270"/>
      <c r="G152" s="270"/>
      <c r="H152" s="425"/>
      <c r="I152" s="270"/>
      <c r="J152" s="219"/>
      <c r="K152" s="219"/>
      <c r="L152" s="227"/>
    </row>
    <row r="153" spans="2:12" s="217" customFormat="1" ht="12.75">
      <c r="B153" s="237" t="s">
        <v>19</v>
      </c>
      <c r="C153" s="238">
        <v>0</v>
      </c>
      <c r="D153" s="219"/>
      <c r="E153" s="270"/>
      <c r="F153" s="270"/>
      <c r="G153" s="270"/>
      <c r="H153" s="425"/>
      <c r="I153" s="270"/>
      <c r="J153" s="219"/>
      <c r="K153" s="219"/>
      <c r="L153" s="227"/>
    </row>
    <row r="154" spans="2:12" s="217" customFormat="1" ht="12.75">
      <c r="B154" s="231"/>
      <c r="C154" s="232"/>
      <c r="D154" s="219"/>
      <c r="E154" s="272"/>
      <c r="F154" s="272"/>
      <c r="G154" s="272"/>
      <c r="H154" s="427"/>
      <c r="I154" s="270"/>
      <c r="J154" s="219"/>
      <c r="K154" s="219"/>
      <c r="L154" s="227"/>
    </row>
    <row r="155" spans="2:12" s="217" customFormat="1" ht="12.75">
      <c r="B155" s="241" t="s">
        <v>20</v>
      </c>
      <c r="C155" s="242">
        <f>SUM(C137:C153)</f>
        <v>226964.64619766723</v>
      </c>
      <c r="D155" s="219"/>
      <c r="E155" s="210"/>
      <c r="F155" s="210"/>
      <c r="G155" s="210"/>
      <c r="H155" s="428"/>
      <c r="I155" s="210"/>
      <c r="J155" s="219"/>
      <c r="K155" s="219"/>
      <c r="L155" s="227"/>
    </row>
    <row r="156" spans="2:12" s="217" customFormat="1" ht="12.75">
      <c r="B156" s="214" t="s">
        <v>105</v>
      </c>
      <c r="C156" s="210"/>
      <c r="D156" s="210"/>
      <c r="E156" s="273"/>
      <c r="F156" s="273"/>
      <c r="G156" s="273"/>
      <c r="H156" s="429"/>
      <c r="I156" s="273"/>
      <c r="J156" s="219"/>
      <c r="K156" s="219"/>
      <c r="L156" s="227"/>
    </row>
    <row r="157" spans="2:12" s="217" customFormat="1" ht="12.75">
      <c r="B157" s="210" t="s">
        <v>106</v>
      </c>
      <c r="C157" s="273"/>
      <c r="D157" s="273"/>
      <c r="E157" s="273"/>
      <c r="F157" s="273"/>
      <c r="G157" s="273"/>
      <c r="H157" s="429"/>
      <c r="I157" s="273"/>
      <c r="J157" s="219"/>
      <c r="K157" s="219"/>
      <c r="L157" s="227"/>
    </row>
    <row r="158" spans="2:12" s="217" customFormat="1" ht="12.75">
      <c r="B158" s="210" t="s">
        <v>107</v>
      </c>
      <c r="C158" s="210"/>
      <c r="D158" s="210"/>
      <c r="E158" s="271"/>
      <c r="F158" s="271"/>
      <c r="G158" s="249"/>
      <c r="H158" s="430"/>
      <c r="I158" s="249"/>
      <c r="J158" s="219"/>
      <c r="K158" s="219"/>
      <c r="L158" s="227"/>
    </row>
    <row r="159" spans="2:12" s="217" customFormat="1" ht="12.75">
      <c r="B159" s="210"/>
      <c r="C159" s="210"/>
      <c r="D159" s="210"/>
      <c r="E159" s="271"/>
      <c r="F159" s="271"/>
      <c r="G159" s="249"/>
      <c r="H159" s="430"/>
      <c r="I159" s="249"/>
      <c r="J159" s="219"/>
      <c r="K159" s="219"/>
      <c r="L159" s="227"/>
    </row>
    <row r="160" spans="2:12" s="217" customFormat="1" ht="12.75">
      <c r="B160" s="210"/>
      <c r="C160" s="210"/>
      <c r="D160" s="210"/>
      <c r="E160" s="270"/>
      <c r="F160" s="270"/>
      <c r="G160" s="270"/>
      <c r="H160" s="425"/>
      <c r="I160" s="270"/>
      <c r="J160" s="219"/>
      <c r="K160" s="219"/>
      <c r="L160" s="227"/>
    </row>
    <row r="161" spans="2:13" s="217" customFormat="1" ht="12.75">
      <c r="B161" s="210"/>
      <c r="C161" s="210"/>
      <c r="D161" s="210"/>
      <c r="E161" s="270"/>
      <c r="F161" s="270"/>
      <c r="G161" s="270"/>
      <c r="H161" s="425"/>
      <c r="I161" s="270"/>
      <c r="J161" s="219"/>
      <c r="K161" s="219"/>
      <c r="L161" s="227"/>
    </row>
    <row r="162" spans="2:13" s="217" customFormat="1" ht="12.75">
      <c r="C162" s="219"/>
      <c r="D162" s="219"/>
      <c r="E162" s="219"/>
      <c r="F162" s="219"/>
      <c r="G162" s="219"/>
      <c r="H162" s="413"/>
      <c r="I162" s="219"/>
      <c r="J162" s="219"/>
      <c r="K162" s="219"/>
      <c r="L162" s="227"/>
    </row>
    <row r="163" spans="2:13" s="217" customFormat="1" ht="12.75">
      <c r="C163" s="219"/>
      <c r="D163" s="219"/>
      <c r="E163" s="219"/>
      <c r="F163" s="219"/>
      <c r="G163" s="219"/>
      <c r="H163" s="413"/>
      <c r="I163" s="219"/>
      <c r="J163" s="219"/>
      <c r="K163" s="219"/>
      <c r="L163" s="227"/>
    </row>
    <row r="164" spans="2:13" s="217" customFormat="1">
      <c r="B164" s="212" t="s">
        <v>168</v>
      </c>
      <c r="C164" s="219"/>
      <c r="D164" s="219"/>
      <c r="E164" s="219"/>
      <c r="F164" s="219"/>
      <c r="G164" s="219"/>
      <c r="H164" s="413"/>
      <c r="I164" s="274"/>
    </row>
    <row r="165" spans="2:13" s="217" customFormat="1">
      <c r="B165" s="275" t="s">
        <v>198</v>
      </c>
      <c r="C165" s="251"/>
      <c r="D165" s="251"/>
      <c r="E165" s="251"/>
      <c r="F165" s="251"/>
      <c r="G165" s="251"/>
      <c r="H165" s="431"/>
      <c r="I165" s="276"/>
      <c r="J165" s="277"/>
      <c r="K165" s="277"/>
    </row>
    <row r="166" spans="2:13" s="217" customFormat="1">
      <c r="B166" s="244" t="s">
        <v>842</v>
      </c>
      <c r="C166" s="248"/>
      <c r="D166" s="248"/>
      <c r="E166" s="504"/>
      <c r="F166" s="505"/>
      <c r="G166" s="504"/>
      <c r="H166" s="431"/>
      <c r="I166" s="276"/>
      <c r="J166" s="277"/>
      <c r="K166" s="277"/>
    </row>
    <row r="167" spans="2:13" s="217" customFormat="1" ht="12.75">
      <c r="B167" s="1" t="s">
        <v>792</v>
      </c>
      <c r="C167" s="219"/>
      <c r="D167" s="219"/>
      <c r="E167" s="219"/>
      <c r="F167" s="219"/>
      <c r="G167" s="219"/>
      <c r="H167" s="105" t="s">
        <v>180</v>
      </c>
      <c r="I167" s="274"/>
    </row>
    <row r="168" spans="2:13" s="217" customFormat="1">
      <c r="B168" s="271"/>
      <c r="C168" s="274"/>
      <c r="D168" s="274"/>
      <c r="E168" s="274"/>
      <c r="F168" s="274"/>
      <c r="G168" s="274"/>
      <c r="H168" s="432"/>
      <c r="I168" s="274"/>
    </row>
    <row r="169" spans="2:13" s="217" customFormat="1">
      <c r="B169" s="233" t="s">
        <v>2</v>
      </c>
      <c r="C169" s="234">
        <v>2001</v>
      </c>
      <c r="D169" s="234">
        <v>2002</v>
      </c>
      <c r="E169" s="235" t="s">
        <v>101</v>
      </c>
      <c r="F169" s="284" t="s">
        <v>195</v>
      </c>
      <c r="G169" s="263"/>
      <c r="H169" s="420"/>
      <c r="I169" s="264"/>
      <c r="J169" s="264"/>
      <c r="K169" s="264"/>
      <c r="L169" s="264"/>
      <c r="M169" s="264"/>
    </row>
    <row r="170" spans="2:13" s="217" customFormat="1">
      <c r="B170" s="237" t="s">
        <v>3</v>
      </c>
      <c r="C170" s="286">
        <v>0</v>
      </c>
      <c r="D170" s="286">
        <v>0</v>
      </c>
      <c r="E170" s="286">
        <v>0</v>
      </c>
      <c r="F170" s="286">
        <v>0</v>
      </c>
      <c r="G170" s="265"/>
      <c r="H170" s="421"/>
      <c r="I170" s="265"/>
      <c r="J170" s="265"/>
      <c r="K170" s="265"/>
      <c r="L170" s="265"/>
      <c r="M170" s="265"/>
    </row>
    <row r="171" spans="2:13" s="217" customFormat="1">
      <c r="B171" s="237" t="s">
        <v>5</v>
      </c>
      <c r="C171" s="239">
        <v>419387.34128684533</v>
      </c>
      <c r="D171" s="286">
        <v>0</v>
      </c>
      <c r="E171" s="239">
        <v>953076.44437766448</v>
      </c>
      <c r="F171" s="239">
        <v>306149.69508821261</v>
      </c>
      <c r="G171" s="278"/>
      <c r="H171" s="433"/>
      <c r="I171" s="278"/>
      <c r="J171" s="278"/>
      <c r="K171" s="278"/>
      <c r="L171" s="278"/>
      <c r="M171" s="278"/>
    </row>
    <row r="172" spans="2:13" s="217" customFormat="1">
      <c r="B172" s="237" t="s">
        <v>6</v>
      </c>
      <c r="C172" s="286">
        <v>214448.3096365291</v>
      </c>
      <c r="D172" s="286">
        <v>855277.70844755752</v>
      </c>
      <c r="E172" s="286">
        <v>457272.59839322587</v>
      </c>
      <c r="F172" s="286">
        <v>318175.02319981664</v>
      </c>
      <c r="G172" s="278"/>
      <c r="H172" s="433"/>
      <c r="I172" s="278"/>
      <c r="J172" s="278"/>
      <c r="K172" s="278"/>
      <c r="L172" s="278"/>
      <c r="M172" s="278"/>
    </row>
    <row r="173" spans="2:13" s="217" customFormat="1">
      <c r="B173" s="237" t="s">
        <v>7</v>
      </c>
      <c r="C173" s="286">
        <v>238731.39714302693</v>
      </c>
      <c r="D173" s="286">
        <v>407728.16362404882</v>
      </c>
      <c r="E173" s="286">
        <v>382425.25342465367</v>
      </c>
      <c r="F173" s="286">
        <v>305902.2603534059</v>
      </c>
      <c r="G173" s="278"/>
      <c r="H173" s="433"/>
      <c r="I173" s="278"/>
      <c r="J173" s="278"/>
      <c r="K173" s="278"/>
      <c r="L173" s="278"/>
      <c r="M173" s="278"/>
    </row>
    <row r="174" spans="2:13" s="217" customFormat="1">
      <c r="B174" s="237" t="s">
        <v>8</v>
      </c>
      <c r="C174" s="286">
        <v>164013.98132529488</v>
      </c>
      <c r="D174" s="286">
        <v>462844.73316562438</v>
      </c>
      <c r="E174" s="286">
        <v>529125.18931054499</v>
      </c>
      <c r="F174" s="286">
        <v>362562.2100479771</v>
      </c>
      <c r="G174" s="278"/>
      <c r="H174" s="433"/>
      <c r="I174" s="278"/>
      <c r="J174" s="278"/>
      <c r="K174" s="278"/>
      <c r="L174" s="278"/>
      <c r="M174" s="278"/>
    </row>
    <row r="175" spans="2:13" s="217" customFormat="1">
      <c r="B175" s="237" t="s">
        <v>9</v>
      </c>
      <c r="C175" s="286">
        <v>280743.05607386667</v>
      </c>
      <c r="D175" s="286">
        <v>488162.63119505427</v>
      </c>
      <c r="E175" s="286">
        <v>769963.63270701235</v>
      </c>
      <c r="F175" s="286">
        <v>478507.52220222593</v>
      </c>
      <c r="G175" s="278"/>
      <c r="H175" s="433"/>
      <c r="I175" s="278"/>
      <c r="J175" s="278"/>
      <c r="K175" s="278"/>
      <c r="L175" s="278"/>
      <c r="M175" s="278"/>
    </row>
    <row r="176" spans="2:13" s="217" customFormat="1">
      <c r="B176" s="237" t="s">
        <v>10</v>
      </c>
      <c r="C176" s="286">
        <v>1199429.9571048704</v>
      </c>
      <c r="D176" s="286">
        <v>3599319.5011573569</v>
      </c>
      <c r="E176" s="286">
        <v>2753950.5556148831</v>
      </c>
      <c r="F176" s="286">
        <v>1260203.3364034521</v>
      </c>
      <c r="G176" s="278"/>
      <c r="H176" s="433"/>
      <c r="I176" s="278"/>
      <c r="J176" s="278"/>
      <c r="K176" s="278"/>
      <c r="L176" s="278"/>
      <c r="M176" s="278"/>
    </row>
    <row r="177" spans="2:13" s="217" customFormat="1">
      <c r="B177" s="237" t="s">
        <v>11</v>
      </c>
      <c r="C177" s="286">
        <v>34864.447245510142</v>
      </c>
      <c r="D177" s="286">
        <v>507902.48015238688</v>
      </c>
      <c r="E177" s="286">
        <v>522259.2989632375</v>
      </c>
      <c r="F177" s="286">
        <v>332523.63324244757</v>
      </c>
      <c r="G177" s="278"/>
      <c r="H177" s="433"/>
      <c r="I177" s="278"/>
      <c r="J177" s="278"/>
      <c r="K177" s="278"/>
      <c r="L177" s="278"/>
      <c r="M177" s="278"/>
    </row>
    <row r="178" spans="2:13" s="217" customFormat="1">
      <c r="B178" s="237" t="s">
        <v>12</v>
      </c>
      <c r="C178" s="286">
        <v>62924.516536938223</v>
      </c>
      <c r="D178" s="286">
        <v>430234.81381435395</v>
      </c>
      <c r="E178" s="286">
        <v>733126.00724532339</v>
      </c>
      <c r="F178" s="286">
        <v>376314.37215091614</v>
      </c>
      <c r="G178" s="278"/>
      <c r="H178" s="433"/>
      <c r="I178" s="278"/>
      <c r="J178" s="278"/>
      <c r="K178" s="278"/>
      <c r="L178" s="278"/>
      <c r="M178" s="278"/>
    </row>
    <row r="179" spans="2:13" s="217" customFormat="1">
      <c r="B179" s="237" t="s">
        <v>606</v>
      </c>
      <c r="C179" s="286">
        <v>0</v>
      </c>
      <c r="D179" s="286">
        <v>0</v>
      </c>
      <c r="E179" s="286">
        <v>0</v>
      </c>
      <c r="F179" s="286">
        <v>0</v>
      </c>
      <c r="G179" s="278"/>
      <c r="H179" s="433"/>
      <c r="I179" s="278"/>
      <c r="J179" s="278"/>
      <c r="K179" s="278"/>
      <c r="L179" s="278"/>
      <c r="M179" s="278"/>
    </row>
    <row r="180" spans="2:13" s="217" customFormat="1">
      <c r="B180" s="237" t="s">
        <v>13</v>
      </c>
      <c r="C180" s="286">
        <v>71762.653913675051</v>
      </c>
      <c r="D180" s="286">
        <v>0</v>
      </c>
      <c r="E180" s="286">
        <v>1551376.6886674243</v>
      </c>
      <c r="F180" s="286">
        <v>627351.23578113818</v>
      </c>
      <c r="G180" s="278"/>
      <c r="H180" s="433"/>
      <c r="I180" s="278"/>
      <c r="J180" s="278"/>
      <c r="K180" s="278"/>
      <c r="L180" s="278"/>
      <c r="M180" s="278"/>
    </row>
    <row r="181" spans="2:13" s="217" customFormat="1">
      <c r="B181" s="237" t="s">
        <v>14</v>
      </c>
      <c r="C181" s="286">
        <v>36665.777019861504</v>
      </c>
      <c r="D181" s="286">
        <v>634400.29917434778</v>
      </c>
      <c r="E181" s="286">
        <v>583939.40394703613</v>
      </c>
      <c r="F181" s="286">
        <v>349591.42079179594</v>
      </c>
      <c r="G181" s="278"/>
      <c r="H181" s="433"/>
      <c r="I181" s="278"/>
      <c r="J181" s="278"/>
      <c r="K181" s="278"/>
      <c r="L181" s="278"/>
      <c r="M181" s="278"/>
    </row>
    <row r="182" spans="2:13" s="217" customFormat="1">
      <c r="B182" s="237" t="s">
        <v>15</v>
      </c>
      <c r="C182" s="286">
        <v>0</v>
      </c>
      <c r="D182" s="286">
        <v>0</v>
      </c>
      <c r="E182" s="286">
        <v>0</v>
      </c>
      <c r="F182" s="286">
        <v>0</v>
      </c>
      <c r="G182" s="265"/>
      <c r="H182" s="421"/>
      <c r="I182" s="265"/>
      <c r="J182" s="265"/>
      <c r="K182" s="265"/>
      <c r="L182" s="265"/>
      <c r="M182" s="265"/>
    </row>
    <row r="183" spans="2:13" s="217" customFormat="1">
      <c r="B183" s="237" t="s">
        <v>16</v>
      </c>
      <c r="C183" s="286">
        <v>113687.15172640099</v>
      </c>
      <c r="D183" s="286">
        <v>617382.80484383565</v>
      </c>
      <c r="E183" s="286">
        <v>635812.63031416375</v>
      </c>
      <c r="F183" s="286">
        <v>385776.7973251543</v>
      </c>
      <c r="G183" s="278"/>
      <c r="H183" s="433"/>
      <c r="I183" s="278"/>
      <c r="J183" s="278"/>
      <c r="K183" s="278"/>
      <c r="L183" s="278"/>
      <c r="M183" s="278"/>
    </row>
    <row r="184" spans="2:13" s="217" customFormat="1">
      <c r="B184" s="237" t="s">
        <v>82</v>
      </c>
      <c r="C184" s="286">
        <v>158121.88974080369</v>
      </c>
      <c r="D184" s="286">
        <v>262671.10862067231</v>
      </c>
      <c r="E184" s="286">
        <v>610935.20303382596</v>
      </c>
      <c r="F184" s="286">
        <v>136182.86888527844</v>
      </c>
      <c r="G184" s="278"/>
      <c r="H184" s="433"/>
      <c r="I184" s="278"/>
      <c r="J184" s="278"/>
      <c r="K184" s="278"/>
      <c r="L184" s="278"/>
      <c r="M184" s="278"/>
    </row>
    <row r="185" spans="2:13" s="217" customFormat="1">
      <c r="B185" s="237" t="s">
        <v>18</v>
      </c>
      <c r="C185" s="286">
        <v>88570.222856614724</v>
      </c>
      <c r="D185" s="286">
        <v>48807.9293808519</v>
      </c>
      <c r="E185" s="286">
        <v>665088.09855307452</v>
      </c>
      <c r="F185" s="286">
        <v>515461.24870156287</v>
      </c>
      <c r="G185" s="278"/>
      <c r="H185" s="433"/>
      <c r="I185" s="278"/>
      <c r="J185" s="278"/>
      <c r="K185" s="278"/>
      <c r="L185" s="278"/>
      <c r="M185" s="278"/>
    </row>
    <row r="186" spans="2:13" s="217" customFormat="1">
      <c r="B186" s="237" t="s">
        <v>19</v>
      </c>
      <c r="C186" s="286">
        <v>0</v>
      </c>
      <c r="D186" s="286">
        <v>0</v>
      </c>
      <c r="E186" s="286">
        <v>0</v>
      </c>
      <c r="F186" s="286">
        <v>0</v>
      </c>
      <c r="G186" s="278"/>
      <c r="H186" s="433"/>
      <c r="I186" s="278"/>
      <c r="J186" s="278"/>
      <c r="K186" s="278"/>
      <c r="L186" s="278"/>
      <c r="M186" s="278"/>
    </row>
    <row r="187" spans="2:13" s="217" customFormat="1">
      <c r="B187" s="231"/>
      <c r="C187" s="287"/>
      <c r="D187" s="287"/>
      <c r="E187" s="287"/>
      <c r="F187" s="287"/>
      <c r="G187" s="279"/>
      <c r="H187" s="434"/>
      <c r="I187" s="279"/>
      <c r="J187" s="279"/>
      <c r="K187" s="279"/>
      <c r="L187" s="279"/>
      <c r="M187" s="279"/>
    </row>
    <row r="188" spans="2:13" s="217" customFormat="1">
      <c r="B188" s="241" t="s">
        <v>20</v>
      </c>
      <c r="C188" s="242">
        <f>SUM(C170:C186)</f>
        <v>3083350.7016102378</v>
      </c>
      <c r="D188" s="242">
        <f>SUM(D170:D186)</f>
        <v>8314732.1735760914</v>
      </c>
      <c r="E188" s="242">
        <f>SUM(E170:E186)</f>
        <v>11148351.00455207</v>
      </c>
      <c r="F188" s="243">
        <f>SUM(F170:F186)</f>
        <v>5754701.6241733842</v>
      </c>
      <c r="G188" s="280"/>
      <c r="H188" s="435"/>
      <c r="I188" s="280"/>
      <c r="J188" s="280"/>
      <c r="K188" s="280"/>
      <c r="L188" s="280"/>
      <c r="M188" s="280"/>
    </row>
    <row r="189" spans="2:13" s="217" customFormat="1">
      <c r="B189" s="208" t="s">
        <v>835</v>
      </c>
      <c r="C189" s="253"/>
      <c r="D189" s="253"/>
      <c r="E189" s="253"/>
      <c r="F189" s="253"/>
      <c r="G189" s="253"/>
      <c r="H189" s="414"/>
      <c r="I189" s="253"/>
      <c r="J189" s="210"/>
      <c r="K189" s="210"/>
    </row>
    <row r="190" spans="2:13" s="217" customFormat="1">
      <c r="B190" s="210" t="s">
        <v>109</v>
      </c>
      <c r="C190" s="253"/>
      <c r="D190" s="253"/>
      <c r="E190" s="253"/>
      <c r="F190" s="253"/>
      <c r="G190" s="253"/>
      <c r="H190" s="414"/>
      <c r="I190" s="253"/>
      <c r="J190" s="210"/>
      <c r="K190" s="210"/>
    </row>
    <row r="191" spans="2:13" s="217" customFormat="1">
      <c r="B191" s="210" t="s">
        <v>110</v>
      </c>
      <c r="C191" s="219"/>
      <c r="D191" s="219"/>
      <c r="E191" s="219"/>
      <c r="F191" s="219"/>
      <c r="G191" s="219"/>
      <c r="H191" s="413"/>
      <c r="I191" s="219"/>
    </row>
    <row r="192" spans="2:13" s="217" customFormat="1" ht="12.75">
      <c r="B192" s="210" t="s">
        <v>111</v>
      </c>
      <c r="C192" s="219"/>
      <c r="D192" s="219"/>
      <c r="E192" s="219"/>
      <c r="F192" s="219"/>
      <c r="G192" s="227"/>
      <c r="H192" s="104"/>
      <c r="I192" s="227"/>
      <c r="J192" s="227"/>
    </row>
    <row r="193" spans="2:13" s="217" customFormat="1" ht="12.75">
      <c r="B193" s="210" t="s">
        <v>112</v>
      </c>
      <c r="C193" s="219"/>
      <c r="D193" s="219"/>
      <c r="E193" s="219"/>
      <c r="F193" s="219"/>
      <c r="G193" s="227"/>
      <c r="H193" s="104"/>
      <c r="I193" s="227"/>
      <c r="J193" s="227"/>
      <c r="K193" s="281"/>
      <c r="L193" s="259"/>
    </row>
    <row r="194" spans="2:13" s="217" customFormat="1" ht="12.75">
      <c r="B194" s="210" t="s">
        <v>202</v>
      </c>
      <c r="C194" s="219"/>
      <c r="D194" s="219"/>
      <c r="E194" s="219"/>
      <c r="F194" s="219"/>
      <c r="G194" s="227"/>
      <c r="H194" s="104"/>
      <c r="I194" s="227"/>
      <c r="J194" s="227"/>
      <c r="K194" s="281"/>
      <c r="L194" s="259"/>
    </row>
    <row r="195" spans="2:13" s="217" customFormat="1" ht="12.75">
      <c r="B195" s="210"/>
      <c r="C195" s="219"/>
      <c r="D195" s="219"/>
      <c r="E195" s="219"/>
      <c r="F195" s="219"/>
      <c r="G195" s="227"/>
      <c r="H195" s="104"/>
      <c r="I195" s="227"/>
      <c r="J195" s="227"/>
      <c r="K195" s="281"/>
      <c r="L195" s="259"/>
    </row>
    <row r="196" spans="2:13" s="217" customFormat="1" ht="12.75">
      <c r="C196" s="219"/>
      <c r="D196" s="219"/>
      <c r="E196" s="219"/>
      <c r="F196" s="219"/>
      <c r="G196" s="219"/>
      <c r="H196" s="413"/>
      <c r="I196" s="219"/>
      <c r="J196" s="219"/>
      <c r="K196" s="219"/>
      <c r="L196" s="227"/>
    </row>
    <row r="197" spans="2:13" s="217" customFormat="1" ht="12.75">
      <c r="C197" s="219"/>
      <c r="D197" s="219"/>
      <c r="E197" s="219"/>
      <c r="F197" s="219"/>
      <c r="G197" s="219"/>
      <c r="H197" s="413"/>
      <c r="I197" s="219"/>
      <c r="J197" s="219"/>
      <c r="K197" s="219"/>
      <c r="L197" s="227"/>
    </row>
    <row r="198" spans="2:13" s="217" customFormat="1" ht="12.75">
      <c r="C198" s="219"/>
      <c r="D198" s="219"/>
      <c r="E198" s="219"/>
      <c r="F198" s="219"/>
      <c r="G198" s="219"/>
      <c r="H198" s="413"/>
      <c r="I198" s="219"/>
      <c r="J198" s="219"/>
      <c r="K198" s="219"/>
      <c r="L198" s="227"/>
    </row>
    <row r="199" spans="2:13" s="217" customFormat="1">
      <c r="B199" s="282" t="s">
        <v>169</v>
      </c>
      <c r="C199" s="204"/>
      <c r="D199" s="204"/>
      <c r="E199" s="204"/>
      <c r="F199" s="204"/>
      <c r="G199" s="204"/>
      <c r="H199" s="426"/>
    </row>
    <row r="200" spans="2:13" s="217" customFormat="1">
      <c r="B200" s="283" t="s">
        <v>114</v>
      </c>
      <c r="C200" s="283"/>
      <c r="D200" s="279"/>
      <c r="E200" s="279"/>
      <c r="F200" s="279"/>
      <c r="G200" s="204"/>
      <c r="H200" s="426"/>
    </row>
    <row r="201" spans="2:13" s="217" customFormat="1">
      <c r="B201" s="244" t="s">
        <v>115</v>
      </c>
      <c r="C201" s="248"/>
      <c r="D201" s="248"/>
      <c r="E201" s="248"/>
      <c r="F201" s="288"/>
      <c r="G201" s="204"/>
      <c r="H201" s="426"/>
    </row>
    <row r="202" spans="2:13" s="217" customFormat="1" ht="12.75">
      <c r="B202" s="1" t="s">
        <v>792</v>
      </c>
      <c r="C202" s="226"/>
      <c r="D202" s="204"/>
      <c r="E202" s="204"/>
      <c r="F202" s="204"/>
      <c r="G202" s="204"/>
      <c r="H202" s="105" t="s">
        <v>180</v>
      </c>
      <c r="K202" s="277"/>
      <c r="L202" s="277"/>
    </row>
    <row r="203" spans="2:13" s="217" customFormat="1">
      <c r="B203" s="204"/>
      <c r="C203" s="204"/>
      <c r="D203" s="204"/>
      <c r="E203" s="204"/>
      <c r="F203" s="204"/>
      <c r="G203" s="204"/>
      <c r="H203" s="426"/>
    </row>
    <row r="204" spans="2:13" s="217" customFormat="1">
      <c r="B204" s="233" t="s">
        <v>2</v>
      </c>
      <c r="C204" s="234">
        <v>2001</v>
      </c>
      <c r="D204" s="234">
        <v>2002</v>
      </c>
      <c r="E204" s="235">
        <v>2003</v>
      </c>
      <c r="F204" s="284" t="s">
        <v>79</v>
      </c>
      <c r="G204" s="263"/>
      <c r="H204" s="420"/>
      <c r="I204" s="264"/>
      <c r="J204" s="264"/>
      <c r="K204" s="264"/>
      <c r="L204" s="264"/>
      <c r="M204" s="264"/>
    </row>
    <row r="205" spans="2:13" s="217" customFormat="1">
      <c r="B205" s="237" t="s">
        <v>3</v>
      </c>
      <c r="C205" s="286">
        <v>0</v>
      </c>
      <c r="D205" s="286">
        <v>0</v>
      </c>
      <c r="E205" s="286">
        <v>0</v>
      </c>
      <c r="F205" s="286">
        <v>0</v>
      </c>
      <c r="G205" s="265"/>
      <c r="H205" s="421"/>
      <c r="I205" s="265"/>
      <c r="J205" s="265"/>
      <c r="K205" s="265"/>
      <c r="L205" s="265"/>
      <c r="M205" s="265"/>
    </row>
    <row r="206" spans="2:13" s="217" customFormat="1">
      <c r="B206" s="237" t="s">
        <v>5</v>
      </c>
      <c r="C206" s="286">
        <v>0</v>
      </c>
      <c r="D206" s="239">
        <v>385202.06804355205</v>
      </c>
      <c r="E206" s="239">
        <v>448632.43724356021</v>
      </c>
      <c r="F206" s="239">
        <v>9376.4741610947931</v>
      </c>
      <c r="G206" s="265"/>
      <c r="H206" s="421"/>
      <c r="I206" s="265"/>
      <c r="J206" s="265"/>
      <c r="K206" s="265"/>
      <c r="L206" s="265"/>
      <c r="M206" s="265"/>
    </row>
    <row r="207" spans="2:13" s="217" customFormat="1">
      <c r="B207" s="237" t="s">
        <v>6</v>
      </c>
      <c r="C207" s="239">
        <v>2722515.2941016229</v>
      </c>
      <c r="D207" s="239">
        <v>1829391.7521815957</v>
      </c>
      <c r="E207" s="239">
        <v>2467271.4065793059</v>
      </c>
      <c r="F207" s="239">
        <v>2021270.9074502694</v>
      </c>
      <c r="G207" s="265"/>
      <c r="H207" s="421"/>
      <c r="I207" s="265"/>
      <c r="J207" s="265"/>
      <c r="K207" s="265"/>
      <c r="L207" s="265"/>
      <c r="M207" s="265"/>
    </row>
    <row r="208" spans="2:13" s="217" customFormat="1">
      <c r="B208" s="237" t="s">
        <v>7</v>
      </c>
      <c r="C208" s="239">
        <v>2348716.1229588855</v>
      </c>
      <c r="D208" s="239">
        <v>1499125.689342126</v>
      </c>
      <c r="E208" s="239">
        <v>1861427.8230904292</v>
      </c>
      <c r="F208" s="239">
        <v>271240.56087122549</v>
      </c>
      <c r="G208" s="265"/>
      <c r="H208" s="421"/>
      <c r="I208" s="265"/>
      <c r="J208" s="265"/>
      <c r="K208" s="265"/>
      <c r="L208" s="265"/>
      <c r="M208" s="265"/>
    </row>
    <row r="209" spans="2:13" s="217" customFormat="1">
      <c r="B209" s="237" t="s">
        <v>8</v>
      </c>
      <c r="C209" s="239">
        <v>4730878.8723086305</v>
      </c>
      <c r="D209" s="239">
        <v>3530935.6196793583</v>
      </c>
      <c r="E209" s="239">
        <v>2099370.9791321396</v>
      </c>
      <c r="F209" s="239">
        <v>989129.46840620157</v>
      </c>
      <c r="G209" s="265"/>
      <c r="H209" s="421"/>
      <c r="I209" s="265"/>
      <c r="J209" s="265"/>
      <c r="K209" s="265"/>
      <c r="L209" s="265"/>
      <c r="M209" s="265"/>
    </row>
    <row r="210" spans="2:13" s="217" customFormat="1">
      <c r="B210" s="237" t="s">
        <v>9</v>
      </c>
      <c r="C210" s="239">
        <v>17211624.643550314</v>
      </c>
      <c r="D210" s="239">
        <v>18910322.501324445</v>
      </c>
      <c r="E210" s="239">
        <v>15306639.588522581</v>
      </c>
      <c r="F210" s="239">
        <v>5835922.7270177118</v>
      </c>
      <c r="G210" s="265"/>
      <c r="H210" s="421"/>
      <c r="I210" s="265"/>
      <c r="J210" s="265"/>
      <c r="K210" s="265"/>
      <c r="L210" s="265"/>
      <c r="M210" s="265"/>
    </row>
    <row r="211" spans="2:13" s="217" customFormat="1">
      <c r="B211" s="237" t="s">
        <v>47</v>
      </c>
      <c r="C211" s="239">
        <v>14797607.410900587</v>
      </c>
      <c r="D211" s="239">
        <v>6386571.7287857188</v>
      </c>
      <c r="E211" s="239">
        <v>11475435.138677714</v>
      </c>
      <c r="F211" s="239">
        <v>6556806.8971319264</v>
      </c>
      <c r="G211" s="265"/>
      <c r="H211" s="421"/>
      <c r="I211" s="265"/>
      <c r="J211" s="265"/>
      <c r="K211" s="265"/>
      <c r="L211" s="265"/>
      <c r="M211" s="265"/>
    </row>
    <row r="212" spans="2:13" s="217" customFormat="1">
      <c r="B212" s="237" t="s">
        <v>11</v>
      </c>
      <c r="C212" s="239">
        <v>2319139.4502122779</v>
      </c>
      <c r="D212" s="239">
        <v>5141641.7358536236</v>
      </c>
      <c r="E212" s="239">
        <v>6137716.1685741404</v>
      </c>
      <c r="F212" s="239">
        <v>1793125.6636538981</v>
      </c>
      <c r="G212" s="265"/>
      <c r="H212" s="421"/>
      <c r="I212" s="265"/>
      <c r="J212" s="265"/>
      <c r="K212" s="265"/>
      <c r="L212" s="265"/>
      <c r="M212" s="265"/>
    </row>
    <row r="213" spans="2:13" s="217" customFormat="1">
      <c r="B213" s="237" t="s">
        <v>12</v>
      </c>
      <c r="C213" s="239">
        <v>10668186.739506667</v>
      </c>
      <c r="D213" s="239">
        <v>8996804.2357615251</v>
      </c>
      <c r="E213" s="239">
        <v>3545450.0722577921</v>
      </c>
      <c r="F213" s="239">
        <v>937131.71003061917</v>
      </c>
      <c r="G213" s="265"/>
      <c r="H213" s="421"/>
      <c r="I213" s="265"/>
      <c r="J213" s="265"/>
      <c r="K213" s="265"/>
      <c r="L213" s="265"/>
      <c r="M213" s="265"/>
    </row>
    <row r="214" spans="2:13" s="217" customFormat="1">
      <c r="B214" s="237" t="s">
        <v>606</v>
      </c>
      <c r="C214" s="286">
        <v>0</v>
      </c>
      <c r="D214" s="286">
        <v>0</v>
      </c>
      <c r="E214" s="286">
        <v>0</v>
      </c>
      <c r="F214" s="286">
        <v>0</v>
      </c>
      <c r="G214" s="265"/>
      <c r="H214" s="421"/>
      <c r="I214" s="265"/>
      <c r="J214" s="265"/>
      <c r="K214" s="265"/>
      <c r="L214" s="265"/>
      <c r="M214" s="265"/>
    </row>
    <row r="215" spans="2:13" s="217" customFormat="1">
      <c r="B215" s="237" t="s">
        <v>13</v>
      </c>
      <c r="C215" s="239">
        <v>23421924.0380513</v>
      </c>
      <c r="D215" s="239">
        <v>25126388.715171784</v>
      </c>
      <c r="E215" s="239">
        <v>22189925.854560401</v>
      </c>
      <c r="F215" s="239">
        <v>14075819.758946933</v>
      </c>
      <c r="G215" s="265"/>
      <c r="H215" s="421"/>
      <c r="I215" s="265"/>
      <c r="J215" s="265"/>
      <c r="K215" s="265"/>
      <c r="L215" s="265"/>
      <c r="M215" s="265"/>
    </row>
    <row r="216" spans="2:13" s="217" customFormat="1">
      <c r="B216" s="237" t="s">
        <v>14</v>
      </c>
      <c r="C216" s="239">
        <v>5498425.4891597442</v>
      </c>
      <c r="D216" s="239">
        <v>6471881.4334690403</v>
      </c>
      <c r="E216" s="239">
        <v>2210641.9530418501</v>
      </c>
      <c r="F216" s="239">
        <v>2051353.7620504487</v>
      </c>
      <c r="G216" s="265"/>
      <c r="H216" s="421"/>
      <c r="I216" s="265"/>
      <c r="J216" s="265"/>
      <c r="K216" s="265"/>
      <c r="L216" s="265"/>
      <c r="M216" s="265"/>
    </row>
    <row r="217" spans="2:13" s="217" customFormat="1">
      <c r="B217" s="237" t="s">
        <v>15</v>
      </c>
      <c r="C217" s="286">
        <v>0</v>
      </c>
      <c r="D217" s="286">
        <v>0</v>
      </c>
      <c r="E217" s="286">
        <v>0</v>
      </c>
      <c r="F217" s="286">
        <v>0</v>
      </c>
      <c r="G217" s="265"/>
      <c r="H217" s="421"/>
      <c r="I217" s="265"/>
      <c r="J217" s="265"/>
      <c r="K217" s="265"/>
      <c r="L217" s="265"/>
      <c r="M217" s="265"/>
    </row>
    <row r="218" spans="2:13" s="217" customFormat="1">
      <c r="B218" s="237" t="s">
        <v>16</v>
      </c>
      <c r="C218" s="239">
        <v>6714503.2198243458</v>
      </c>
      <c r="D218" s="239">
        <v>10187562.149532778</v>
      </c>
      <c r="E218" s="239">
        <v>7031271.2041108757</v>
      </c>
      <c r="F218" s="239">
        <v>3331271.1353776027</v>
      </c>
      <c r="G218" s="265"/>
      <c r="H218" s="421"/>
      <c r="I218" s="265"/>
      <c r="J218" s="265"/>
      <c r="K218" s="265"/>
      <c r="L218" s="265"/>
      <c r="M218" s="265"/>
    </row>
    <row r="219" spans="2:13" s="217" customFormat="1">
      <c r="B219" s="237" t="s">
        <v>82</v>
      </c>
      <c r="C219" s="239">
        <v>1302033.119977803</v>
      </c>
      <c r="D219" s="239">
        <v>1846339.7986899952</v>
      </c>
      <c r="E219" s="239">
        <v>1951025.8103204251</v>
      </c>
      <c r="F219" s="239">
        <v>419745.67954987602</v>
      </c>
      <c r="G219" s="265"/>
      <c r="H219" s="421"/>
      <c r="I219" s="265"/>
      <c r="J219" s="265"/>
      <c r="K219" s="265"/>
      <c r="L219" s="265"/>
      <c r="M219" s="265"/>
    </row>
    <row r="220" spans="2:13" s="217" customFormat="1">
      <c r="B220" s="237" t="s">
        <v>18</v>
      </c>
      <c r="C220" s="239">
        <v>477494.75336269557</v>
      </c>
      <c r="D220" s="239">
        <v>462858.62273004692</v>
      </c>
      <c r="E220" s="239">
        <v>963558.08355705033</v>
      </c>
      <c r="F220" s="239">
        <v>45303.997655023013</v>
      </c>
      <c r="G220" s="265"/>
      <c r="H220" s="421"/>
      <c r="I220" s="265"/>
      <c r="J220" s="265"/>
      <c r="K220" s="265"/>
      <c r="L220" s="265"/>
      <c r="M220" s="265"/>
    </row>
    <row r="221" spans="2:13" s="217" customFormat="1">
      <c r="B221" s="237" t="s">
        <v>19</v>
      </c>
      <c r="C221" s="286">
        <v>0</v>
      </c>
      <c r="D221" s="286">
        <v>0</v>
      </c>
      <c r="E221" s="286">
        <v>0</v>
      </c>
      <c r="F221" s="286">
        <v>0</v>
      </c>
      <c r="G221" s="265"/>
      <c r="H221" s="421"/>
      <c r="I221" s="265"/>
      <c r="J221" s="265"/>
      <c r="K221" s="265"/>
      <c r="L221" s="265"/>
      <c r="M221" s="265"/>
    </row>
    <row r="222" spans="2:13" s="217" customFormat="1">
      <c r="B222" s="231"/>
      <c r="C222" s="287"/>
      <c r="D222" s="287"/>
      <c r="E222" s="287"/>
      <c r="F222" s="287"/>
      <c r="G222" s="279"/>
      <c r="H222" s="434"/>
      <c r="I222" s="279"/>
      <c r="J222" s="279"/>
      <c r="K222" s="279"/>
      <c r="L222" s="279"/>
      <c r="M222" s="279"/>
    </row>
    <row r="223" spans="2:13" s="217" customFormat="1">
      <c r="B223" s="241" t="s">
        <v>20</v>
      </c>
      <c r="C223" s="242">
        <f>SUM(C206:C221)</f>
        <v>92213049.153914884</v>
      </c>
      <c r="D223" s="242">
        <f>SUM(D206:D221)</f>
        <v>90775026.050565585</v>
      </c>
      <c r="E223" s="242">
        <f>SUM(E206:E221)</f>
        <v>77688366.519668266</v>
      </c>
      <c r="F223" s="243">
        <f>SUM(F206:F221)</f>
        <v>38337498.742302828</v>
      </c>
      <c r="G223" s="267"/>
      <c r="H223" s="423"/>
      <c r="I223" s="267"/>
      <c r="J223" s="267"/>
      <c r="K223" s="267"/>
      <c r="L223" s="267"/>
      <c r="M223" s="267"/>
    </row>
    <row r="224" spans="2:13" s="217" customFormat="1">
      <c r="B224" s="210" t="s">
        <v>843</v>
      </c>
      <c r="C224" s="210"/>
      <c r="D224" s="210"/>
      <c r="E224" s="210"/>
      <c r="F224" s="210"/>
      <c r="H224" s="426"/>
    </row>
    <row r="225" spans="2:12" s="217" customFormat="1">
      <c r="B225" s="213" t="s">
        <v>116</v>
      </c>
      <c r="C225" s="210"/>
      <c r="D225" s="210"/>
      <c r="E225" s="210"/>
      <c r="F225" s="210"/>
      <c r="H225" s="426"/>
    </row>
    <row r="226" spans="2:12" s="217" customFormat="1">
      <c r="B226" s="213" t="s">
        <v>117</v>
      </c>
      <c r="C226" s="210"/>
      <c r="D226" s="210"/>
      <c r="E226" s="210"/>
      <c r="F226" s="210"/>
      <c r="G226" s="210"/>
      <c r="H226" s="428"/>
      <c r="I226" s="210"/>
      <c r="J226" s="210"/>
    </row>
    <row r="227" spans="2:12" s="217" customFormat="1">
      <c r="B227" s="210"/>
      <c r="H227" s="426"/>
    </row>
    <row r="228" spans="2:12" s="217" customFormat="1" ht="12.75">
      <c r="C228" s="219"/>
      <c r="D228" s="219"/>
      <c r="E228" s="219"/>
      <c r="F228" s="219"/>
      <c r="G228" s="219"/>
      <c r="H228" s="413"/>
      <c r="I228" s="219"/>
      <c r="J228" s="219"/>
      <c r="K228" s="219"/>
      <c r="L228" s="227"/>
    </row>
    <row r="229" spans="2:12" s="217" customFormat="1" ht="12.75">
      <c r="C229" s="219"/>
      <c r="D229" s="219"/>
      <c r="E229" s="219"/>
      <c r="F229" s="219"/>
      <c r="G229" s="219"/>
      <c r="H229" s="413"/>
      <c r="I229" s="219"/>
      <c r="J229" s="219"/>
      <c r="K229" s="219"/>
      <c r="L229" s="227"/>
    </row>
    <row r="230" spans="2:12" s="217" customFormat="1" ht="12.75">
      <c r="C230" s="256"/>
      <c r="D230" s="256"/>
      <c r="E230" s="256"/>
      <c r="F230" s="256"/>
      <c r="G230" s="219"/>
      <c r="H230" s="413"/>
      <c r="I230" s="219"/>
      <c r="J230" s="219"/>
      <c r="K230" s="219"/>
      <c r="L230" s="227"/>
    </row>
    <row r="231" spans="2:12" s="217" customFormat="1" ht="12.75">
      <c r="C231" s="219"/>
      <c r="D231" s="219"/>
      <c r="E231" s="219"/>
      <c r="F231" s="219"/>
      <c r="G231" s="219"/>
      <c r="H231" s="413"/>
      <c r="I231" s="219"/>
      <c r="J231" s="219"/>
      <c r="K231" s="219"/>
      <c r="L231" s="227"/>
    </row>
    <row r="232" spans="2:12" s="217" customFormat="1" ht="12.75">
      <c r="C232" s="219"/>
      <c r="D232" s="219"/>
      <c r="E232" s="219"/>
      <c r="F232" s="219"/>
      <c r="G232" s="219"/>
      <c r="H232" s="413"/>
      <c r="I232" s="219"/>
      <c r="J232" s="219"/>
      <c r="K232" s="219"/>
      <c r="L232" s="227"/>
    </row>
    <row r="233" spans="2:12" s="217" customFormat="1" ht="12.75">
      <c r="C233" s="219"/>
      <c r="D233" s="219"/>
      <c r="E233" s="219"/>
      <c r="F233" s="219"/>
      <c r="G233" s="219"/>
      <c r="H233" s="413"/>
      <c r="I233" s="219"/>
      <c r="J233" s="219"/>
      <c r="K233" s="219"/>
      <c r="L233" s="227"/>
    </row>
    <row r="234" spans="2:12" s="217" customFormat="1" ht="12.75">
      <c r="C234" s="219"/>
      <c r="D234" s="219"/>
      <c r="E234" s="219"/>
      <c r="F234" s="219"/>
      <c r="G234" s="219"/>
      <c r="H234" s="413"/>
      <c r="I234" s="219"/>
      <c r="J234" s="219"/>
      <c r="K234" s="219"/>
      <c r="L234" s="227"/>
    </row>
    <row r="235" spans="2:12" s="217" customFormat="1" ht="12.75">
      <c r="C235" s="219"/>
      <c r="D235" s="219"/>
      <c r="E235" s="219"/>
      <c r="F235" s="219"/>
      <c r="G235" s="219"/>
      <c r="H235" s="413"/>
      <c r="I235" s="219"/>
      <c r="J235" s="219"/>
      <c r="K235" s="219"/>
      <c r="L235" s="227"/>
    </row>
    <row r="236" spans="2:12" s="217" customFormat="1" ht="12.75">
      <c r="C236" s="219"/>
      <c r="D236" s="219"/>
      <c r="E236" s="219"/>
      <c r="F236" s="219"/>
      <c r="G236" s="219"/>
      <c r="H236" s="413"/>
      <c r="I236" s="219"/>
      <c r="J236" s="219"/>
      <c r="K236" s="219"/>
      <c r="L236" s="227"/>
    </row>
    <row r="237" spans="2:12" s="217" customFormat="1" ht="12.75">
      <c r="C237" s="219"/>
      <c r="D237" s="219"/>
      <c r="E237" s="219"/>
      <c r="F237" s="219"/>
      <c r="G237" s="219"/>
      <c r="H237" s="413"/>
      <c r="I237" s="219"/>
      <c r="J237" s="219"/>
      <c r="K237" s="219"/>
      <c r="L237" s="227"/>
    </row>
    <row r="238" spans="2:12" s="217" customFormat="1" ht="12.75">
      <c r="C238" s="219"/>
      <c r="D238" s="219"/>
      <c r="E238" s="219"/>
      <c r="F238" s="219"/>
      <c r="G238" s="219"/>
      <c r="H238" s="413"/>
      <c r="I238" s="219"/>
      <c r="J238" s="219"/>
      <c r="K238" s="219"/>
      <c r="L238" s="227"/>
    </row>
    <row r="239" spans="2:12" s="217" customFormat="1" ht="12.75">
      <c r="C239" s="219"/>
      <c r="D239" s="219"/>
      <c r="E239" s="219"/>
      <c r="F239" s="219"/>
      <c r="G239" s="219"/>
      <c r="H239" s="413"/>
      <c r="I239" s="219"/>
      <c r="J239" s="219"/>
      <c r="K239" s="219"/>
      <c r="L239" s="227"/>
    </row>
    <row r="240" spans="2:12" s="217" customFormat="1" ht="12.75">
      <c r="C240" s="219"/>
      <c r="D240" s="219"/>
      <c r="E240" s="219"/>
      <c r="F240" s="219"/>
      <c r="G240" s="219"/>
      <c r="H240" s="413"/>
      <c r="I240" s="219"/>
      <c r="J240" s="219"/>
      <c r="K240" s="219"/>
      <c r="L240" s="227"/>
    </row>
    <row r="241" spans="3:12" s="217" customFormat="1" ht="12.75">
      <c r="C241" s="219"/>
      <c r="D241" s="219"/>
      <c r="E241" s="219"/>
      <c r="F241" s="219"/>
      <c r="G241" s="219"/>
      <c r="H241" s="413"/>
      <c r="I241" s="219"/>
      <c r="J241" s="219"/>
      <c r="K241" s="219"/>
      <c r="L241" s="227"/>
    </row>
    <row r="242" spans="3:12" s="217" customFormat="1" ht="12.75">
      <c r="C242" s="219"/>
      <c r="D242" s="219"/>
      <c r="E242" s="219"/>
      <c r="F242" s="219"/>
      <c r="G242" s="219"/>
      <c r="H242" s="413"/>
      <c r="I242" s="219"/>
      <c r="J242" s="219"/>
      <c r="K242" s="219"/>
      <c r="L242" s="227"/>
    </row>
    <row r="243" spans="3:12" s="217" customFormat="1" ht="12.75">
      <c r="C243" s="219"/>
      <c r="D243" s="219"/>
      <c r="E243" s="219"/>
      <c r="F243" s="219"/>
      <c r="G243" s="219"/>
      <c r="H243" s="413"/>
      <c r="I243" s="219"/>
      <c r="J243" s="219"/>
      <c r="K243" s="219"/>
      <c r="L243" s="227"/>
    </row>
    <row r="244" spans="3:12" s="217" customFormat="1" ht="12.75">
      <c r="C244" s="219"/>
      <c r="D244" s="219"/>
      <c r="E244" s="219"/>
      <c r="F244" s="219"/>
      <c r="G244" s="219"/>
      <c r="H244" s="413"/>
      <c r="I244" s="219"/>
      <c r="J244" s="219"/>
      <c r="K244" s="219"/>
      <c r="L244" s="227"/>
    </row>
    <row r="245" spans="3:12" s="217" customFormat="1" ht="12.75">
      <c r="C245" s="219"/>
      <c r="D245" s="219"/>
      <c r="E245" s="219"/>
      <c r="F245" s="219"/>
      <c r="G245" s="219"/>
      <c r="H245" s="413"/>
      <c r="I245" s="219"/>
      <c r="J245" s="219"/>
      <c r="K245" s="219"/>
      <c r="L245" s="227"/>
    </row>
    <row r="246" spans="3:12" s="217" customFormat="1" ht="12.75">
      <c r="C246" s="219"/>
      <c r="D246" s="219"/>
      <c r="E246" s="219"/>
      <c r="F246" s="219"/>
      <c r="G246" s="219"/>
      <c r="H246" s="413"/>
      <c r="I246" s="219"/>
      <c r="J246" s="219"/>
      <c r="K246" s="219"/>
      <c r="L246" s="227"/>
    </row>
    <row r="247" spans="3:12" s="217" customFormat="1" ht="12.75">
      <c r="C247" s="219"/>
      <c r="D247" s="219"/>
      <c r="E247" s="219"/>
      <c r="F247" s="219"/>
      <c r="G247" s="219"/>
      <c r="H247" s="413"/>
      <c r="I247" s="219"/>
      <c r="J247" s="219"/>
      <c r="K247" s="219"/>
      <c r="L247" s="227"/>
    </row>
    <row r="248" spans="3:12" s="217" customFormat="1" ht="12.75">
      <c r="C248" s="219"/>
      <c r="D248" s="219"/>
      <c r="E248" s="219"/>
      <c r="F248" s="219"/>
      <c r="G248" s="219"/>
      <c r="H248" s="413"/>
      <c r="I248" s="219"/>
      <c r="J248" s="219"/>
      <c r="K248" s="219"/>
      <c r="L248" s="227"/>
    </row>
    <row r="249" spans="3:12" s="217" customFormat="1" ht="12.75">
      <c r="C249" s="219"/>
      <c r="D249" s="219"/>
      <c r="E249" s="219"/>
      <c r="F249" s="219"/>
      <c r="G249" s="219"/>
      <c r="H249" s="413"/>
      <c r="I249" s="219"/>
      <c r="J249" s="219"/>
      <c r="K249" s="219"/>
      <c r="L249" s="227"/>
    </row>
    <row r="250" spans="3:12" s="217" customFormat="1" ht="12.75">
      <c r="C250" s="219"/>
      <c r="D250" s="219"/>
      <c r="E250" s="219"/>
      <c r="F250" s="219"/>
      <c r="G250" s="219"/>
      <c r="H250" s="413"/>
      <c r="I250" s="219"/>
      <c r="J250" s="219"/>
      <c r="K250" s="219"/>
      <c r="L250" s="227"/>
    </row>
    <row r="251" spans="3:12" s="217" customFormat="1" ht="12.75">
      <c r="C251" s="219"/>
      <c r="D251" s="219"/>
      <c r="E251" s="219"/>
      <c r="F251" s="219"/>
      <c r="G251" s="219"/>
      <c r="H251" s="413"/>
      <c r="I251" s="219"/>
      <c r="J251" s="219"/>
      <c r="K251" s="219"/>
      <c r="L251" s="227"/>
    </row>
    <row r="252" spans="3:12" s="217" customFormat="1" ht="12.75">
      <c r="C252" s="219"/>
      <c r="D252" s="219"/>
      <c r="E252" s="219"/>
      <c r="F252" s="219"/>
      <c r="G252" s="219"/>
      <c r="H252" s="413"/>
      <c r="I252" s="219"/>
      <c r="J252" s="219"/>
      <c r="K252" s="219"/>
      <c r="L252" s="227"/>
    </row>
    <row r="253" spans="3:12" s="217" customFormat="1" ht="12.75">
      <c r="C253" s="219"/>
      <c r="D253" s="219"/>
      <c r="E253" s="219"/>
      <c r="F253" s="219"/>
      <c r="G253" s="219"/>
      <c r="H253" s="413"/>
      <c r="I253" s="219"/>
      <c r="J253" s="219"/>
      <c r="K253" s="219"/>
      <c r="L253" s="227"/>
    </row>
    <row r="254" spans="3:12" s="217" customFormat="1" ht="12.75">
      <c r="C254" s="219"/>
      <c r="D254" s="219"/>
      <c r="E254" s="219"/>
      <c r="F254" s="219"/>
      <c r="G254" s="219"/>
      <c r="H254" s="413"/>
      <c r="I254" s="219"/>
      <c r="J254" s="219"/>
      <c r="K254" s="219"/>
      <c r="L254" s="227"/>
    </row>
    <row r="255" spans="3:12" s="217" customFormat="1" ht="12.75">
      <c r="C255" s="219"/>
      <c r="D255" s="219"/>
      <c r="E255" s="219"/>
      <c r="F255" s="219"/>
      <c r="G255" s="219"/>
      <c r="H255" s="413"/>
      <c r="I255" s="219"/>
      <c r="J255" s="219"/>
      <c r="K255" s="219"/>
      <c r="L255" s="227"/>
    </row>
    <row r="256" spans="3:12" s="217" customFormat="1" ht="12.75">
      <c r="C256" s="219"/>
      <c r="D256" s="219"/>
      <c r="E256" s="219"/>
      <c r="F256" s="219"/>
      <c r="G256" s="219"/>
      <c r="H256" s="413"/>
      <c r="I256" s="219"/>
      <c r="J256" s="219"/>
      <c r="K256" s="219"/>
      <c r="L256" s="227"/>
    </row>
    <row r="257" spans="3:12" s="217" customFormat="1" ht="12.75">
      <c r="C257" s="219"/>
      <c r="D257" s="219"/>
      <c r="E257" s="219"/>
      <c r="F257" s="219"/>
      <c r="G257" s="219"/>
      <c r="H257" s="413"/>
      <c r="I257" s="219"/>
      <c r="J257" s="219"/>
      <c r="K257" s="219"/>
      <c r="L257" s="227"/>
    </row>
    <row r="258" spans="3:12" s="217" customFormat="1" ht="12.75">
      <c r="C258" s="219"/>
      <c r="D258" s="219"/>
      <c r="E258" s="219"/>
      <c r="F258" s="219"/>
      <c r="G258" s="219"/>
      <c r="H258" s="413"/>
      <c r="I258" s="219"/>
      <c r="J258" s="219"/>
      <c r="K258" s="219"/>
      <c r="L258" s="227"/>
    </row>
    <row r="259" spans="3:12" s="217" customFormat="1" ht="12.75">
      <c r="C259" s="219"/>
      <c r="D259" s="219"/>
      <c r="E259" s="219"/>
      <c r="F259" s="219"/>
      <c r="G259" s="219"/>
      <c r="H259" s="413"/>
      <c r="I259" s="219"/>
      <c r="J259" s="219"/>
      <c r="K259" s="219"/>
      <c r="L259" s="227"/>
    </row>
    <row r="260" spans="3:12" s="217" customFormat="1" ht="12.75">
      <c r="C260" s="219"/>
      <c r="D260" s="219"/>
      <c r="E260" s="219"/>
      <c r="F260" s="219"/>
      <c r="G260" s="219"/>
      <c r="H260" s="413"/>
      <c r="I260" s="219"/>
      <c r="J260" s="219"/>
      <c r="K260" s="219"/>
      <c r="L260" s="227"/>
    </row>
    <row r="261" spans="3:12" s="217" customFormat="1" ht="12.75">
      <c r="C261" s="219"/>
      <c r="D261" s="219"/>
      <c r="E261" s="219"/>
      <c r="F261" s="219"/>
      <c r="G261" s="219"/>
      <c r="H261" s="413"/>
      <c r="I261" s="219"/>
      <c r="J261" s="219"/>
      <c r="K261" s="219"/>
      <c r="L261" s="227"/>
    </row>
    <row r="262" spans="3:12" s="217" customFormat="1" ht="12.75">
      <c r="C262" s="219"/>
      <c r="D262" s="219"/>
      <c r="E262" s="219"/>
      <c r="F262" s="219"/>
      <c r="G262" s="219"/>
      <c r="H262" s="413"/>
      <c r="I262" s="219"/>
      <c r="J262" s="219"/>
      <c r="K262" s="219"/>
      <c r="L262" s="227"/>
    </row>
    <row r="263" spans="3:12" s="217" customFormat="1" ht="12.75">
      <c r="C263" s="219"/>
      <c r="D263" s="219"/>
      <c r="E263" s="219"/>
      <c r="F263" s="219"/>
      <c r="G263" s="219"/>
      <c r="H263" s="413"/>
      <c r="I263" s="219"/>
      <c r="J263" s="219"/>
      <c r="K263" s="219"/>
      <c r="L263" s="227"/>
    </row>
    <row r="264" spans="3:12" s="217" customFormat="1" ht="12.75">
      <c r="C264" s="219"/>
      <c r="D264" s="219"/>
      <c r="E264" s="219"/>
      <c r="F264" s="219"/>
      <c r="G264" s="219"/>
      <c r="H264" s="413"/>
      <c r="I264" s="219"/>
      <c r="J264" s="219"/>
      <c r="K264" s="219"/>
      <c r="L264" s="227"/>
    </row>
    <row r="265" spans="3:12" s="217" customFormat="1" ht="12.75">
      <c r="C265" s="219"/>
      <c r="D265" s="219"/>
      <c r="E265" s="219"/>
      <c r="F265" s="219"/>
      <c r="G265" s="219"/>
      <c r="H265" s="413"/>
      <c r="I265" s="219"/>
      <c r="J265" s="219"/>
      <c r="K265" s="219"/>
      <c r="L265" s="227"/>
    </row>
    <row r="266" spans="3:12" s="217" customFormat="1" ht="12.75">
      <c r="C266" s="219"/>
      <c r="D266" s="219"/>
      <c r="E266" s="219"/>
      <c r="F266" s="219"/>
      <c r="G266" s="219"/>
      <c r="H266" s="413"/>
      <c r="I266" s="219"/>
      <c r="J266" s="219"/>
      <c r="K266" s="219"/>
      <c r="L266" s="227"/>
    </row>
    <row r="267" spans="3:12" s="217" customFormat="1" ht="12.75">
      <c r="C267" s="219"/>
      <c r="D267" s="219"/>
      <c r="E267" s="219"/>
      <c r="F267" s="219"/>
      <c r="G267" s="219"/>
      <c r="H267" s="413"/>
      <c r="I267" s="219"/>
      <c r="J267" s="219"/>
      <c r="K267" s="219"/>
      <c r="L267" s="227"/>
    </row>
    <row r="268" spans="3:12" s="217" customFormat="1" ht="12.75">
      <c r="C268" s="219"/>
      <c r="D268" s="219"/>
      <c r="E268" s="219"/>
      <c r="F268" s="219"/>
      <c r="G268" s="219"/>
      <c r="H268" s="413"/>
      <c r="I268" s="219"/>
      <c r="J268" s="219"/>
      <c r="K268" s="219"/>
      <c r="L268" s="227"/>
    </row>
    <row r="269" spans="3:12" s="217" customFormat="1" ht="12.75">
      <c r="C269" s="219"/>
      <c r="D269" s="219"/>
      <c r="E269" s="219"/>
      <c r="F269" s="219"/>
      <c r="G269" s="219"/>
      <c r="H269" s="413"/>
      <c r="I269" s="219"/>
      <c r="J269" s="219"/>
      <c r="K269" s="219"/>
      <c r="L269" s="227"/>
    </row>
    <row r="270" spans="3:12" s="217" customFormat="1" ht="12.75">
      <c r="C270" s="219"/>
      <c r="D270" s="219"/>
      <c r="E270" s="219"/>
      <c r="F270" s="219"/>
      <c r="G270" s="219"/>
      <c r="H270" s="413"/>
      <c r="I270" s="219"/>
      <c r="J270" s="219"/>
      <c r="K270" s="219"/>
      <c r="L270" s="227"/>
    </row>
    <row r="271" spans="3:12" s="217" customFormat="1" ht="12.75">
      <c r="C271" s="219"/>
      <c r="D271" s="219"/>
      <c r="E271" s="219"/>
      <c r="F271" s="219"/>
      <c r="G271" s="219"/>
      <c r="H271" s="413"/>
      <c r="I271" s="219"/>
      <c r="J271" s="219"/>
      <c r="K271" s="219"/>
      <c r="L271" s="227"/>
    </row>
    <row r="272" spans="3:12" s="217" customFormat="1" ht="12.75">
      <c r="C272" s="219"/>
      <c r="D272" s="219"/>
      <c r="E272" s="219"/>
      <c r="F272" s="219"/>
      <c r="G272" s="219"/>
      <c r="H272" s="413"/>
      <c r="I272" s="219"/>
      <c r="J272" s="219"/>
      <c r="K272" s="219"/>
      <c r="L272" s="227"/>
    </row>
    <row r="273" spans="3:12" s="217" customFormat="1" ht="12.75">
      <c r="C273" s="219"/>
      <c r="D273" s="219"/>
      <c r="E273" s="219"/>
      <c r="F273" s="219"/>
      <c r="G273" s="219"/>
      <c r="H273" s="413"/>
      <c r="I273" s="219"/>
      <c r="J273" s="219"/>
      <c r="K273" s="219"/>
      <c r="L273" s="227"/>
    </row>
    <row r="274" spans="3:12" s="217" customFormat="1" ht="12.75">
      <c r="C274" s="219"/>
      <c r="D274" s="219"/>
      <c r="E274" s="219"/>
      <c r="F274" s="219"/>
      <c r="G274" s="219"/>
      <c r="H274" s="413"/>
      <c r="I274" s="219"/>
      <c r="J274" s="219"/>
      <c r="K274" s="219"/>
      <c r="L274" s="227"/>
    </row>
    <row r="275" spans="3:12" s="217" customFormat="1" ht="12.75">
      <c r="C275" s="219"/>
      <c r="D275" s="219"/>
      <c r="E275" s="219"/>
      <c r="F275" s="219"/>
      <c r="G275" s="219"/>
      <c r="H275" s="413"/>
      <c r="I275" s="219"/>
      <c r="J275" s="219"/>
      <c r="K275" s="219"/>
      <c r="L275" s="227"/>
    </row>
    <row r="276" spans="3:12" s="217" customFormat="1" ht="12.75">
      <c r="C276" s="219"/>
      <c r="D276" s="219"/>
      <c r="E276" s="219"/>
      <c r="F276" s="219"/>
      <c r="G276" s="219"/>
      <c r="H276" s="413"/>
      <c r="I276" s="219"/>
      <c r="J276" s="219"/>
      <c r="K276" s="219"/>
      <c r="L276" s="227"/>
    </row>
    <row r="277" spans="3:12" s="217" customFormat="1" ht="12.75">
      <c r="C277" s="219"/>
      <c r="D277" s="219"/>
      <c r="E277" s="219"/>
      <c r="F277" s="219"/>
      <c r="G277" s="219"/>
      <c r="H277" s="413"/>
      <c r="I277" s="219"/>
      <c r="J277" s="219"/>
      <c r="K277" s="219"/>
      <c r="L277" s="227"/>
    </row>
    <row r="278" spans="3:12" s="217" customFormat="1" ht="12.75">
      <c r="C278" s="219"/>
      <c r="D278" s="219"/>
      <c r="E278" s="219"/>
      <c r="F278" s="219"/>
      <c r="G278" s="219"/>
      <c r="H278" s="413"/>
      <c r="I278" s="219"/>
      <c r="J278" s="219"/>
      <c r="K278" s="219"/>
      <c r="L278" s="227"/>
    </row>
    <row r="279" spans="3:12" s="217" customFormat="1" ht="12.75">
      <c r="C279" s="219"/>
      <c r="D279" s="219"/>
      <c r="E279" s="219"/>
      <c r="F279" s="219"/>
      <c r="G279" s="219"/>
      <c r="H279" s="413"/>
      <c r="I279" s="219"/>
      <c r="J279" s="219"/>
      <c r="K279" s="219"/>
      <c r="L279" s="227"/>
    </row>
    <row r="280" spans="3:12" s="217" customFormat="1" ht="12.75">
      <c r="C280" s="219"/>
      <c r="D280" s="219"/>
      <c r="E280" s="219"/>
      <c r="F280" s="219"/>
      <c r="G280" s="219"/>
      <c r="H280" s="413"/>
      <c r="I280" s="219"/>
      <c r="J280" s="219"/>
      <c r="K280" s="219"/>
      <c r="L280" s="227"/>
    </row>
    <row r="281" spans="3:12" s="217" customFormat="1" ht="12.75">
      <c r="C281" s="219"/>
      <c r="D281" s="219"/>
      <c r="E281" s="219"/>
      <c r="F281" s="219"/>
      <c r="G281" s="219"/>
      <c r="H281" s="413"/>
      <c r="I281" s="219"/>
      <c r="J281" s="219"/>
      <c r="K281" s="219"/>
      <c r="L281" s="227"/>
    </row>
    <row r="282" spans="3:12" s="217" customFormat="1" ht="12.75">
      <c r="C282" s="219"/>
      <c r="D282" s="219"/>
      <c r="E282" s="219"/>
      <c r="F282" s="219"/>
      <c r="G282" s="219"/>
      <c r="H282" s="413"/>
      <c r="I282" s="219"/>
      <c r="J282" s="219"/>
      <c r="K282" s="219"/>
      <c r="L282" s="227"/>
    </row>
    <row r="283" spans="3:12" s="217" customFormat="1" ht="12.75">
      <c r="C283" s="219"/>
      <c r="D283" s="219"/>
      <c r="E283" s="219"/>
      <c r="F283" s="219"/>
      <c r="G283" s="219"/>
      <c r="H283" s="413"/>
      <c r="I283" s="219"/>
      <c r="J283" s="219"/>
      <c r="K283" s="219"/>
      <c r="L283" s="227"/>
    </row>
    <row r="284" spans="3:12" s="217" customFormat="1" ht="12.75">
      <c r="C284" s="219"/>
      <c r="D284" s="219"/>
      <c r="E284" s="219"/>
      <c r="F284" s="219"/>
      <c r="G284" s="219"/>
      <c r="H284" s="413"/>
      <c r="I284" s="219"/>
      <c r="J284" s="219"/>
      <c r="K284" s="219"/>
      <c r="L284" s="227"/>
    </row>
    <row r="285" spans="3:12" s="217" customFormat="1" ht="12.75">
      <c r="C285" s="219"/>
      <c r="D285" s="219"/>
      <c r="E285" s="219"/>
      <c r="F285" s="219"/>
      <c r="G285" s="219"/>
      <c r="H285" s="413"/>
      <c r="I285" s="219"/>
      <c r="J285" s="219"/>
      <c r="K285" s="219"/>
      <c r="L285" s="227"/>
    </row>
    <row r="286" spans="3:12" s="217" customFormat="1" ht="12.75">
      <c r="C286" s="219"/>
      <c r="D286" s="219"/>
      <c r="E286" s="219"/>
      <c r="F286" s="219"/>
      <c r="G286" s="219"/>
      <c r="H286" s="413"/>
      <c r="I286" s="219"/>
      <c r="J286" s="219"/>
      <c r="K286" s="219"/>
      <c r="L286" s="227"/>
    </row>
    <row r="287" spans="3:12" s="217" customFormat="1" ht="12.75">
      <c r="C287" s="219"/>
      <c r="D287" s="219"/>
      <c r="E287" s="219"/>
      <c r="F287" s="219"/>
      <c r="G287" s="219"/>
      <c r="H287" s="413"/>
      <c r="I287" s="219"/>
      <c r="J287" s="219"/>
      <c r="K287" s="219"/>
      <c r="L287" s="227"/>
    </row>
    <row r="288" spans="3:12" s="217" customFormat="1" ht="12.75">
      <c r="C288" s="219"/>
      <c r="D288" s="219"/>
      <c r="E288" s="219"/>
      <c r="F288" s="219"/>
      <c r="G288" s="219"/>
      <c r="H288" s="413"/>
      <c r="I288" s="219"/>
      <c r="J288" s="219"/>
      <c r="K288" s="219"/>
      <c r="L288" s="227"/>
    </row>
    <row r="289" spans="3:12" s="217" customFormat="1" ht="12.75">
      <c r="C289" s="219"/>
      <c r="D289" s="219"/>
      <c r="E289" s="219"/>
      <c r="F289" s="219"/>
      <c r="G289" s="219"/>
      <c r="H289" s="413"/>
      <c r="I289" s="219"/>
      <c r="J289" s="219"/>
      <c r="K289" s="219"/>
      <c r="L289" s="227"/>
    </row>
    <row r="290" spans="3:12" s="217" customFormat="1" ht="12.75">
      <c r="C290" s="219"/>
      <c r="D290" s="219"/>
      <c r="E290" s="219"/>
      <c r="F290" s="219"/>
      <c r="G290" s="219"/>
      <c r="H290" s="413"/>
      <c r="I290" s="219"/>
      <c r="J290" s="219"/>
      <c r="K290" s="219"/>
      <c r="L290" s="227"/>
    </row>
    <row r="291" spans="3:12" s="217" customFormat="1" ht="12.75">
      <c r="C291" s="219"/>
      <c r="D291" s="219"/>
      <c r="E291" s="219"/>
      <c r="F291" s="219"/>
      <c r="G291" s="219"/>
      <c r="H291" s="413"/>
      <c r="I291" s="219"/>
      <c r="J291" s="219"/>
      <c r="K291" s="219"/>
      <c r="L291" s="227"/>
    </row>
    <row r="292" spans="3:12" s="217" customFormat="1" ht="12.75">
      <c r="C292" s="219"/>
      <c r="D292" s="219"/>
      <c r="E292" s="219"/>
      <c r="F292" s="219"/>
      <c r="G292" s="219"/>
      <c r="H292" s="413"/>
      <c r="I292" s="219"/>
      <c r="J292" s="219"/>
      <c r="K292" s="219"/>
      <c r="L292" s="227"/>
    </row>
    <row r="293" spans="3:12" s="217" customFormat="1" ht="12.75">
      <c r="C293" s="219"/>
      <c r="D293" s="219"/>
      <c r="E293" s="219"/>
      <c r="F293" s="219"/>
      <c r="G293" s="219"/>
      <c r="H293" s="413"/>
      <c r="I293" s="219"/>
      <c r="J293" s="219"/>
      <c r="K293" s="219"/>
      <c r="L293" s="227"/>
    </row>
    <row r="294" spans="3:12" s="217" customFormat="1" ht="12.75">
      <c r="C294" s="219"/>
      <c r="D294" s="219"/>
      <c r="E294" s="219"/>
      <c r="F294" s="219"/>
      <c r="G294" s="219"/>
      <c r="H294" s="413"/>
      <c r="I294" s="219"/>
      <c r="J294" s="219"/>
      <c r="K294" s="219"/>
      <c r="L294" s="227"/>
    </row>
    <row r="295" spans="3:12" s="217" customFormat="1" ht="12.75">
      <c r="C295" s="219"/>
      <c r="D295" s="219"/>
      <c r="E295" s="219"/>
      <c r="F295" s="219"/>
      <c r="G295" s="219"/>
      <c r="H295" s="413"/>
      <c r="I295" s="219"/>
      <c r="J295" s="219"/>
      <c r="K295" s="219"/>
      <c r="L295" s="227"/>
    </row>
    <row r="296" spans="3:12" s="217" customFormat="1" ht="12.75">
      <c r="C296" s="219"/>
      <c r="D296" s="219"/>
      <c r="E296" s="219"/>
      <c r="F296" s="219"/>
      <c r="G296" s="219"/>
      <c r="H296" s="413"/>
      <c r="I296" s="219"/>
      <c r="J296" s="219"/>
      <c r="K296" s="219"/>
      <c r="L296" s="227"/>
    </row>
    <row r="297" spans="3:12" s="217" customFormat="1" ht="12.75">
      <c r="C297" s="219"/>
      <c r="D297" s="219"/>
      <c r="E297" s="219"/>
      <c r="F297" s="219"/>
      <c r="G297" s="219"/>
      <c r="H297" s="413"/>
      <c r="I297" s="219"/>
      <c r="J297" s="219"/>
      <c r="K297" s="219"/>
      <c r="L297" s="227"/>
    </row>
    <row r="298" spans="3:12" s="217" customFormat="1" ht="12.75">
      <c r="C298" s="219"/>
      <c r="D298" s="219"/>
      <c r="E298" s="219"/>
      <c r="F298" s="219"/>
      <c r="G298" s="219"/>
      <c r="H298" s="413"/>
      <c r="I298" s="219"/>
      <c r="J298" s="219"/>
      <c r="K298" s="219"/>
      <c r="L298" s="227"/>
    </row>
    <row r="299" spans="3:12" s="217" customFormat="1" ht="12.75">
      <c r="C299" s="219"/>
      <c r="D299" s="219"/>
      <c r="E299" s="219"/>
      <c r="F299" s="219"/>
      <c r="G299" s="219"/>
      <c r="H299" s="413"/>
      <c r="I299" s="219"/>
      <c r="J299" s="219"/>
      <c r="K299" s="219"/>
      <c r="L299" s="227"/>
    </row>
    <row r="300" spans="3:12" s="217" customFormat="1" ht="12.75">
      <c r="C300" s="219"/>
      <c r="D300" s="219"/>
      <c r="E300" s="219"/>
      <c r="F300" s="219"/>
      <c r="G300" s="219"/>
      <c r="H300" s="413"/>
      <c r="I300" s="219"/>
      <c r="J300" s="219"/>
      <c r="K300" s="219"/>
      <c r="L300" s="227"/>
    </row>
    <row r="301" spans="3:12" s="217" customFormat="1" ht="12.75">
      <c r="C301" s="219"/>
      <c r="D301" s="219"/>
      <c r="E301" s="219"/>
      <c r="F301" s="219"/>
      <c r="G301" s="219"/>
      <c r="H301" s="413"/>
      <c r="I301" s="219"/>
      <c r="J301" s="219"/>
      <c r="K301" s="219"/>
      <c r="L301" s="227"/>
    </row>
    <row r="302" spans="3:12" s="217" customFormat="1" ht="12.75">
      <c r="C302" s="219"/>
      <c r="D302" s="219"/>
      <c r="E302" s="219"/>
      <c r="F302" s="219"/>
      <c r="G302" s="219"/>
      <c r="H302" s="413"/>
      <c r="I302" s="219"/>
      <c r="J302" s="219"/>
      <c r="K302" s="219"/>
      <c r="L302" s="227"/>
    </row>
    <row r="303" spans="3:12" s="217" customFormat="1" ht="12.75">
      <c r="C303" s="219"/>
      <c r="D303" s="219"/>
      <c r="E303" s="219"/>
      <c r="F303" s="219"/>
      <c r="G303" s="219"/>
      <c r="H303" s="413"/>
      <c r="I303" s="219"/>
      <c r="J303" s="219"/>
      <c r="K303" s="219"/>
      <c r="L303" s="227"/>
    </row>
    <row r="304" spans="3:12" s="217" customFormat="1" ht="12.75">
      <c r="C304" s="219"/>
      <c r="D304" s="219"/>
      <c r="E304" s="219"/>
      <c r="F304" s="219"/>
      <c r="G304" s="219"/>
      <c r="H304" s="413"/>
      <c r="I304" s="219"/>
      <c r="J304" s="219"/>
      <c r="K304" s="219"/>
      <c r="L304" s="227"/>
    </row>
    <row r="305" spans="3:12" s="217" customFormat="1" ht="12.75">
      <c r="C305" s="219"/>
      <c r="D305" s="219"/>
      <c r="E305" s="219"/>
      <c r="F305" s="219"/>
      <c r="G305" s="219"/>
      <c r="H305" s="413"/>
      <c r="I305" s="219"/>
      <c r="J305" s="219"/>
      <c r="K305" s="219"/>
      <c r="L305" s="227"/>
    </row>
    <row r="306" spans="3:12" s="217" customFormat="1" ht="12.75">
      <c r="C306" s="219"/>
      <c r="D306" s="219"/>
      <c r="E306" s="219"/>
      <c r="F306" s="219"/>
      <c r="G306" s="219"/>
      <c r="H306" s="413"/>
      <c r="I306" s="219"/>
      <c r="J306" s="219"/>
      <c r="K306" s="219"/>
      <c r="L306" s="227"/>
    </row>
    <row r="307" spans="3:12" s="217" customFormat="1" ht="12.75">
      <c r="C307" s="219"/>
      <c r="D307" s="219"/>
      <c r="E307" s="219"/>
      <c r="F307" s="219"/>
      <c r="G307" s="219"/>
      <c r="H307" s="413"/>
      <c r="I307" s="219"/>
      <c r="J307" s="219"/>
      <c r="K307" s="219"/>
      <c r="L307" s="227"/>
    </row>
    <row r="308" spans="3:12" s="217" customFormat="1" ht="12.75">
      <c r="C308" s="219"/>
      <c r="D308" s="219"/>
      <c r="E308" s="219"/>
      <c r="F308" s="219"/>
      <c r="G308" s="219"/>
      <c r="H308" s="413"/>
      <c r="I308" s="219"/>
      <c r="J308" s="219"/>
      <c r="K308" s="219"/>
      <c r="L308" s="227"/>
    </row>
    <row r="309" spans="3:12" s="217" customFormat="1" ht="12.75">
      <c r="C309" s="219"/>
      <c r="D309" s="219"/>
      <c r="E309" s="219"/>
      <c r="F309" s="219"/>
      <c r="G309" s="219"/>
      <c r="H309" s="413"/>
      <c r="I309" s="219"/>
      <c r="J309" s="219"/>
      <c r="K309" s="219"/>
      <c r="L309" s="227"/>
    </row>
    <row r="310" spans="3:12" s="217" customFormat="1" ht="12.75">
      <c r="C310" s="219"/>
      <c r="D310" s="219"/>
      <c r="E310" s="219"/>
      <c r="F310" s="219"/>
      <c r="G310" s="219"/>
      <c r="H310" s="413"/>
      <c r="I310" s="219"/>
      <c r="J310" s="219"/>
      <c r="K310" s="219"/>
      <c r="L310" s="227"/>
    </row>
    <row r="311" spans="3:12" s="217" customFormat="1" ht="12.75">
      <c r="C311" s="219"/>
      <c r="D311" s="219"/>
      <c r="E311" s="219"/>
      <c r="F311" s="219"/>
      <c r="G311" s="219"/>
      <c r="H311" s="413"/>
      <c r="I311" s="219"/>
      <c r="J311" s="219"/>
      <c r="K311" s="219"/>
      <c r="L311" s="227"/>
    </row>
    <row r="312" spans="3:12" s="217" customFormat="1" ht="12.75">
      <c r="C312" s="219"/>
      <c r="D312" s="219"/>
      <c r="E312" s="219"/>
      <c r="F312" s="219"/>
      <c r="G312" s="219"/>
      <c r="H312" s="413"/>
      <c r="I312" s="219"/>
      <c r="J312" s="219"/>
      <c r="K312" s="219"/>
      <c r="L312" s="227"/>
    </row>
    <row r="313" spans="3:12" s="217" customFormat="1" ht="12.75">
      <c r="C313" s="219"/>
      <c r="D313" s="219"/>
      <c r="E313" s="219"/>
      <c r="F313" s="219"/>
      <c r="G313" s="219"/>
      <c r="H313" s="413"/>
      <c r="I313" s="219"/>
      <c r="J313" s="219"/>
      <c r="K313" s="219"/>
      <c r="L313" s="227"/>
    </row>
    <row r="314" spans="3:12" s="217" customFormat="1" ht="12.75">
      <c r="C314" s="219"/>
      <c r="D314" s="219"/>
      <c r="E314" s="219"/>
      <c r="F314" s="219"/>
      <c r="G314" s="219"/>
      <c r="H314" s="413"/>
      <c r="I314" s="219"/>
      <c r="J314" s="219"/>
      <c r="K314" s="219"/>
      <c r="L314" s="227"/>
    </row>
    <row r="315" spans="3:12" s="217" customFormat="1" ht="12.75">
      <c r="C315" s="219"/>
      <c r="D315" s="219"/>
      <c r="E315" s="219"/>
      <c r="F315" s="219"/>
      <c r="G315" s="219"/>
      <c r="H315" s="413"/>
      <c r="I315" s="219"/>
      <c r="J315" s="219"/>
      <c r="K315" s="219"/>
      <c r="L315" s="227"/>
    </row>
    <row r="316" spans="3:12" s="217" customFormat="1" ht="12.75">
      <c r="C316" s="219"/>
      <c r="D316" s="219"/>
      <c r="E316" s="219"/>
      <c r="F316" s="219"/>
      <c r="G316" s="219"/>
      <c r="H316" s="413"/>
      <c r="I316" s="219"/>
      <c r="J316" s="219"/>
      <c r="K316" s="219"/>
      <c r="L316" s="227"/>
    </row>
    <row r="317" spans="3:12" s="217" customFormat="1" ht="12.75">
      <c r="C317" s="219"/>
      <c r="D317" s="219"/>
      <c r="E317" s="219"/>
      <c r="F317" s="219"/>
      <c r="G317" s="219"/>
      <c r="H317" s="413"/>
      <c r="I317" s="219"/>
      <c r="J317" s="219"/>
      <c r="K317" s="219"/>
      <c r="L317" s="227"/>
    </row>
    <row r="318" spans="3:12" s="217" customFormat="1" ht="12.75">
      <c r="C318" s="219"/>
      <c r="D318" s="219"/>
      <c r="E318" s="219"/>
      <c r="F318" s="219"/>
      <c r="G318" s="219"/>
      <c r="H318" s="413"/>
      <c r="I318" s="219"/>
      <c r="J318" s="219"/>
      <c r="K318" s="219"/>
      <c r="L318" s="227"/>
    </row>
    <row r="319" spans="3:12" s="217" customFormat="1" ht="12.75">
      <c r="C319" s="219"/>
      <c r="D319" s="219"/>
      <c r="E319" s="219"/>
      <c r="F319" s="219"/>
      <c r="G319" s="219"/>
      <c r="H319" s="413"/>
      <c r="I319" s="219"/>
      <c r="J319" s="219"/>
      <c r="K319" s="219"/>
      <c r="L319" s="227"/>
    </row>
    <row r="320" spans="3:12" s="217" customFormat="1" ht="12.75">
      <c r="C320" s="219"/>
      <c r="D320" s="219"/>
      <c r="E320" s="219"/>
      <c r="F320" s="219"/>
      <c r="G320" s="219"/>
      <c r="H320" s="413"/>
      <c r="I320" s="219"/>
      <c r="J320" s="219"/>
      <c r="K320" s="219"/>
      <c r="L320" s="227"/>
    </row>
    <row r="321" spans="3:12" s="217" customFormat="1" ht="12.75">
      <c r="C321" s="219"/>
      <c r="D321" s="219"/>
      <c r="E321" s="219"/>
      <c r="F321" s="219"/>
      <c r="G321" s="219"/>
      <c r="H321" s="413"/>
      <c r="I321" s="219"/>
      <c r="J321" s="219"/>
      <c r="K321" s="219"/>
      <c r="L321" s="227"/>
    </row>
    <row r="322" spans="3:12" s="217" customFormat="1" ht="12.75">
      <c r="C322" s="219"/>
      <c r="D322" s="219"/>
      <c r="E322" s="219"/>
      <c r="F322" s="219"/>
      <c r="G322" s="219"/>
      <c r="H322" s="413"/>
      <c r="I322" s="219"/>
      <c r="J322" s="219"/>
      <c r="K322" s="219"/>
      <c r="L322" s="227"/>
    </row>
    <row r="323" spans="3:12" s="217" customFormat="1" ht="12.75">
      <c r="C323" s="219"/>
      <c r="D323" s="219"/>
      <c r="E323" s="219"/>
      <c r="F323" s="219"/>
      <c r="G323" s="219"/>
      <c r="H323" s="413"/>
      <c r="I323" s="219"/>
      <c r="J323" s="219"/>
      <c r="K323" s="219"/>
      <c r="L323" s="227"/>
    </row>
    <row r="324" spans="3:12" s="217" customFormat="1" ht="12.75">
      <c r="C324" s="219"/>
      <c r="D324" s="219"/>
      <c r="E324" s="219"/>
      <c r="F324" s="219"/>
      <c r="G324" s="219"/>
      <c r="H324" s="413"/>
      <c r="I324" s="219"/>
      <c r="J324" s="219"/>
      <c r="K324" s="219"/>
      <c r="L324" s="227"/>
    </row>
    <row r="325" spans="3:12" s="217" customFormat="1" ht="12.75">
      <c r="C325" s="219"/>
      <c r="D325" s="219"/>
      <c r="E325" s="219"/>
      <c r="F325" s="219"/>
      <c r="G325" s="219"/>
      <c r="H325" s="413"/>
      <c r="I325" s="219"/>
      <c r="J325" s="219"/>
      <c r="K325" s="219"/>
      <c r="L325" s="227"/>
    </row>
    <row r="326" spans="3:12" s="217" customFormat="1" ht="12.75">
      <c r="C326" s="219"/>
      <c r="D326" s="219"/>
      <c r="E326" s="219"/>
      <c r="F326" s="219"/>
      <c r="G326" s="219"/>
      <c r="H326" s="413"/>
      <c r="I326" s="219"/>
      <c r="J326" s="219"/>
      <c r="K326" s="219"/>
      <c r="L326" s="227"/>
    </row>
    <row r="327" spans="3:12" s="217" customFormat="1" ht="12.75">
      <c r="C327" s="219"/>
      <c r="D327" s="219"/>
      <c r="E327" s="219"/>
      <c r="F327" s="219"/>
      <c r="G327" s="219"/>
      <c r="H327" s="413"/>
      <c r="I327" s="219"/>
      <c r="J327" s="219"/>
      <c r="K327" s="219"/>
      <c r="L327" s="227"/>
    </row>
    <row r="328" spans="3:12" s="217" customFormat="1" ht="12.75">
      <c r="C328" s="219"/>
      <c r="D328" s="219"/>
      <c r="E328" s="219"/>
      <c r="F328" s="219"/>
      <c r="G328" s="219"/>
      <c r="H328" s="413"/>
      <c r="I328" s="219"/>
      <c r="J328" s="219"/>
      <c r="K328" s="219"/>
      <c r="L328" s="227"/>
    </row>
    <row r="329" spans="3:12" s="217" customFormat="1" ht="12.75">
      <c r="C329" s="219"/>
      <c r="D329" s="219"/>
      <c r="E329" s="219"/>
      <c r="F329" s="219"/>
      <c r="G329" s="219"/>
      <c r="H329" s="413"/>
      <c r="I329" s="219"/>
      <c r="J329" s="219"/>
      <c r="K329" s="219"/>
      <c r="L329" s="227"/>
    </row>
    <row r="330" spans="3:12" s="217" customFormat="1" ht="12.75">
      <c r="C330" s="219"/>
      <c r="D330" s="219"/>
      <c r="E330" s="219"/>
      <c r="F330" s="219"/>
      <c r="G330" s="219"/>
      <c r="H330" s="413"/>
      <c r="I330" s="219"/>
      <c r="J330" s="219"/>
      <c r="K330" s="219"/>
      <c r="L330" s="227"/>
    </row>
    <row r="331" spans="3:12" s="217" customFormat="1" ht="12.75">
      <c r="C331" s="219"/>
      <c r="D331" s="219"/>
      <c r="E331" s="219"/>
      <c r="F331" s="219"/>
      <c r="G331" s="219"/>
      <c r="H331" s="413"/>
      <c r="I331" s="219"/>
      <c r="J331" s="219"/>
      <c r="K331" s="219"/>
      <c r="L331" s="227"/>
    </row>
    <row r="332" spans="3:12" s="217" customFormat="1" ht="12.75">
      <c r="C332" s="219"/>
      <c r="D332" s="219"/>
      <c r="E332" s="219"/>
      <c r="F332" s="219"/>
      <c r="G332" s="219"/>
      <c r="H332" s="413"/>
      <c r="I332" s="219"/>
      <c r="J332" s="219"/>
      <c r="K332" s="219"/>
      <c r="L332" s="227"/>
    </row>
    <row r="333" spans="3:12" s="217" customFormat="1" ht="12.75">
      <c r="C333" s="219"/>
      <c r="D333" s="219"/>
      <c r="E333" s="219"/>
      <c r="F333" s="219"/>
      <c r="G333" s="219"/>
      <c r="H333" s="413"/>
      <c r="I333" s="219"/>
      <c r="J333" s="219"/>
      <c r="K333" s="219"/>
      <c r="L333" s="227"/>
    </row>
    <row r="334" spans="3:12" s="217" customFormat="1" ht="12.75">
      <c r="C334" s="219"/>
      <c r="D334" s="219"/>
      <c r="E334" s="219"/>
      <c r="F334" s="219"/>
      <c r="G334" s="219"/>
      <c r="H334" s="413"/>
      <c r="I334" s="219"/>
      <c r="J334" s="219"/>
      <c r="K334" s="219"/>
      <c r="L334" s="227"/>
    </row>
    <row r="335" spans="3:12" s="217" customFormat="1" ht="12.75">
      <c r="C335" s="219"/>
      <c r="D335" s="219"/>
      <c r="E335" s="219"/>
      <c r="F335" s="219"/>
      <c r="G335" s="219"/>
      <c r="H335" s="413"/>
      <c r="I335" s="219"/>
      <c r="J335" s="219"/>
      <c r="K335" s="219"/>
      <c r="L335" s="227"/>
    </row>
    <row r="336" spans="3:12" s="217" customFormat="1" ht="12.75">
      <c r="C336" s="219"/>
      <c r="D336" s="219"/>
      <c r="E336" s="219"/>
      <c r="F336" s="219"/>
      <c r="G336" s="219"/>
      <c r="H336" s="413"/>
      <c r="I336" s="219"/>
      <c r="J336" s="219"/>
      <c r="K336" s="219"/>
      <c r="L336" s="227"/>
    </row>
    <row r="337" spans="3:12" s="217" customFormat="1" ht="12.75">
      <c r="C337" s="219"/>
      <c r="D337" s="219"/>
      <c r="E337" s="219"/>
      <c r="F337" s="219"/>
      <c r="G337" s="219"/>
      <c r="H337" s="413"/>
      <c r="I337" s="219"/>
      <c r="J337" s="219"/>
      <c r="K337" s="219"/>
      <c r="L337" s="227"/>
    </row>
    <row r="338" spans="3:12" s="217" customFormat="1" ht="12.75">
      <c r="C338" s="219"/>
      <c r="D338" s="219"/>
      <c r="E338" s="219"/>
      <c r="F338" s="219"/>
      <c r="G338" s="219"/>
      <c r="H338" s="413"/>
      <c r="I338" s="219"/>
      <c r="J338" s="219"/>
      <c r="K338" s="219"/>
      <c r="L338" s="227"/>
    </row>
    <row r="339" spans="3:12" s="217" customFormat="1" ht="12.75">
      <c r="C339" s="219"/>
      <c r="D339" s="219"/>
      <c r="E339" s="219"/>
      <c r="F339" s="219"/>
      <c r="G339" s="219"/>
      <c r="H339" s="413"/>
      <c r="I339" s="219"/>
      <c r="J339" s="219"/>
      <c r="K339" s="219"/>
      <c r="L339" s="227"/>
    </row>
    <row r="340" spans="3:12" s="217" customFormat="1" ht="12.75">
      <c r="C340" s="219"/>
      <c r="D340" s="219"/>
      <c r="E340" s="219"/>
      <c r="F340" s="219"/>
      <c r="G340" s="219"/>
      <c r="H340" s="413"/>
      <c r="I340" s="219"/>
      <c r="J340" s="219"/>
      <c r="K340" s="219"/>
      <c r="L340" s="227"/>
    </row>
    <row r="341" spans="3:12" s="217" customFormat="1" ht="12.75">
      <c r="C341" s="219"/>
      <c r="D341" s="219"/>
      <c r="E341" s="219"/>
      <c r="F341" s="219"/>
      <c r="G341" s="219"/>
      <c r="H341" s="413"/>
      <c r="I341" s="219"/>
      <c r="J341" s="219"/>
      <c r="K341" s="219"/>
      <c r="L341" s="227"/>
    </row>
    <row r="342" spans="3:12" s="217" customFormat="1" ht="12.75">
      <c r="C342" s="219"/>
      <c r="D342" s="219"/>
      <c r="E342" s="219"/>
      <c r="F342" s="219"/>
      <c r="G342" s="219"/>
      <c r="H342" s="413"/>
      <c r="I342" s="219"/>
      <c r="J342" s="219"/>
      <c r="K342" s="219"/>
      <c r="L342" s="227"/>
    </row>
    <row r="343" spans="3:12" s="217" customFormat="1" ht="12.75">
      <c r="C343" s="219"/>
      <c r="D343" s="219"/>
      <c r="E343" s="219"/>
      <c r="F343" s="219"/>
      <c r="G343" s="219"/>
      <c r="H343" s="413"/>
      <c r="I343" s="219"/>
      <c r="J343" s="219"/>
      <c r="K343" s="219"/>
      <c r="L343" s="227"/>
    </row>
    <row r="344" spans="3:12" s="217" customFormat="1" ht="12.75">
      <c r="C344" s="219"/>
      <c r="D344" s="219"/>
      <c r="E344" s="219"/>
      <c r="F344" s="219"/>
      <c r="G344" s="219"/>
      <c r="H344" s="413"/>
      <c r="I344" s="219"/>
      <c r="J344" s="219"/>
      <c r="K344" s="219"/>
      <c r="L344" s="227"/>
    </row>
    <row r="345" spans="3:12" s="217" customFormat="1" ht="12.75">
      <c r="C345" s="219"/>
      <c r="D345" s="219"/>
      <c r="E345" s="219"/>
      <c r="F345" s="219"/>
      <c r="G345" s="219"/>
      <c r="H345" s="413"/>
      <c r="I345" s="219"/>
      <c r="J345" s="219"/>
      <c r="K345" s="219"/>
      <c r="L345" s="227"/>
    </row>
    <row r="346" spans="3:12" s="217" customFormat="1" ht="12.75">
      <c r="C346" s="219"/>
      <c r="D346" s="219"/>
      <c r="E346" s="219"/>
      <c r="F346" s="219"/>
      <c r="G346" s="219"/>
      <c r="H346" s="413"/>
      <c r="I346" s="219"/>
      <c r="J346" s="219"/>
      <c r="K346" s="219"/>
      <c r="L346" s="227"/>
    </row>
    <row r="347" spans="3:12" s="217" customFormat="1" ht="12.75">
      <c r="C347" s="219"/>
      <c r="D347" s="219"/>
      <c r="E347" s="219"/>
      <c r="F347" s="219"/>
      <c r="G347" s="219"/>
      <c r="H347" s="413"/>
      <c r="I347" s="219"/>
      <c r="J347" s="219"/>
      <c r="K347" s="219"/>
      <c r="L347" s="227"/>
    </row>
    <row r="348" spans="3:12" s="217" customFormat="1" ht="12.75">
      <c r="C348" s="219"/>
      <c r="D348" s="219"/>
      <c r="E348" s="219"/>
      <c r="F348" s="219"/>
      <c r="G348" s="219"/>
      <c r="H348" s="413"/>
      <c r="I348" s="219"/>
      <c r="J348" s="219"/>
      <c r="K348" s="219"/>
      <c r="L348" s="227"/>
    </row>
    <row r="349" spans="3:12" s="217" customFormat="1" ht="12.75">
      <c r="C349" s="219"/>
      <c r="D349" s="219"/>
      <c r="E349" s="219"/>
      <c r="F349" s="219"/>
      <c r="G349" s="219"/>
      <c r="H349" s="413"/>
      <c r="I349" s="219"/>
      <c r="J349" s="219"/>
      <c r="K349" s="219"/>
      <c r="L349" s="227"/>
    </row>
    <row r="350" spans="3:12" s="217" customFormat="1" ht="12.75">
      <c r="C350" s="219"/>
      <c r="D350" s="219"/>
      <c r="E350" s="219"/>
      <c r="F350" s="219"/>
      <c r="G350" s="219"/>
      <c r="H350" s="413"/>
      <c r="I350" s="219"/>
      <c r="J350" s="219"/>
      <c r="K350" s="219"/>
      <c r="L350" s="227"/>
    </row>
    <row r="351" spans="3:12" s="217" customFormat="1" ht="12.75">
      <c r="C351" s="219"/>
      <c r="D351" s="219"/>
      <c r="E351" s="219"/>
      <c r="F351" s="219"/>
      <c r="G351" s="219"/>
      <c r="H351" s="413"/>
      <c r="I351" s="219"/>
      <c r="J351" s="219"/>
      <c r="K351" s="219"/>
      <c r="L351" s="227"/>
    </row>
    <row r="352" spans="3:12" s="217" customFormat="1" ht="12.75">
      <c r="C352" s="219"/>
      <c r="D352" s="219"/>
      <c r="E352" s="219"/>
      <c r="F352" s="219"/>
      <c r="G352" s="219"/>
      <c r="H352" s="413"/>
      <c r="I352" s="219"/>
      <c r="J352" s="219"/>
      <c r="K352" s="219"/>
      <c r="L352" s="227"/>
    </row>
    <row r="353" spans="3:12" s="217" customFormat="1" ht="12.75">
      <c r="C353" s="219"/>
      <c r="D353" s="219"/>
      <c r="E353" s="219"/>
      <c r="F353" s="219"/>
      <c r="G353" s="219"/>
      <c r="H353" s="413"/>
      <c r="I353" s="219"/>
      <c r="J353" s="219"/>
      <c r="K353" s="219"/>
      <c r="L353" s="227"/>
    </row>
    <row r="354" spans="3:12" s="217" customFormat="1" ht="12.75">
      <c r="C354" s="219"/>
      <c r="D354" s="219"/>
      <c r="E354" s="219"/>
      <c r="F354" s="219"/>
      <c r="G354" s="219"/>
      <c r="H354" s="413"/>
      <c r="I354" s="219"/>
      <c r="J354" s="219"/>
      <c r="K354" s="219"/>
      <c r="L354" s="227"/>
    </row>
    <row r="355" spans="3:12" s="217" customFormat="1" ht="12.75">
      <c r="C355" s="219"/>
      <c r="D355" s="219"/>
      <c r="E355" s="219"/>
      <c r="F355" s="219"/>
      <c r="G355" s="219"/>
      <c r="H355" s="413"/>
      <c r="I355" s="219"/>
      <c r="J355" s="219"/>
      <c r="K355" s="219"/>
      <c r="L355" s="227"/>
    </row>
    <row r="356" spans="3:12" s="217" customFormat="1" ht="12.75">
      <c r="C356" s="219"/>
      <c r="D356" s="219"/>
      <c r="E356" s="219"/>
      <c r="F356" s="219"/>
      <c r="G356" s="219"/>
      <c r="H356" s="413"/>
      <c r="I356" s="219"/>
      <c r="J356" s="219"/>
      <c r="K356" s="219"/>
      <c r="L356" s="227"/>
    </row>
    <row r="357" spans="3:12" s="217" customFormat="1" ht="12.75">
      <c r="C357" s="219"/>
      <c r="D357" s="219"/>
      <c r="E357" s="219"/>
      <c r="F357" s="219"/>
      <c r="G357" s="219"/>
      <c r="H357" s="413"/>
      <c r="I357" s="219"/>
      <c r="J357" s="219"/>
      <c r="K357" s="219"/>
      <c r="L357" s="227"/>
    </row>
    <row r="358" spans="3:12" s="217" customFormat="1" ht="12.75">
      <c r="C358" s="219"/>
      <c r="D358" s="219"/>
      <c r="E358" s="219"/>
      <c r="F358" s="219"/>
      <c r="G358" s="219"/>
      <c r="H358" s="413"/>
      <c r="I358" s="219"/>
      <c r="J358" s="219"/>
      <c r="K358" s="219"/>
      <c r="L358" s="227"/>
    </row>
    <row r="359" spans="3:12" s="217" customFormat="1" ht="12.75">
      <c r="C359" s="219"/>
      <c r="D359" s="219"/>
      <c r="E359" s="219"/>
      <c r="F359" s="219"/>
      <c r="G359" s="219"/>
      <c r="H359" s="413"/>
      <c r="I359" s="219"/>
      <c r="J359" s="219"/>
      <c r="K359" s="219"/>
      <c r="L359" s="227"/>
    </row>
    <row r="360" spans="3:12" s="217" customFormat="1" ht="12.75">
      <c r="C360" s="219"/>
      <c r="D360" s="219"/>
      <c r="E360" s="219"/>
      <c r="F360" s="219"/>
      <c r="G360" s="219"/>
      <c r="H360" s="413"/>
      <c r="I360" s="219"/>
      <c r="J360" s="219"/>
      <c r="K360" s="219"/>
      <c r="L360" s="227"/>
    </row>
    <row r="361" spans="3:12" s="217" customFormat="1" ht="12.75">
      <c r="C361" s="219"/>
      <c r="D361" s="219"/>
      <c r="E361" s="219"/>
      <c r="F361" s="219"/>
      <c r="G361" s="219"/>
      <c r="H361" s="413"/>
      <c r="I361" s="219"/>
      <c r="J361" s="219"/>
      <c r="K361" s="219"/>
      <c r="L361" s="227"/>
    </row>
    <row r="362" spans="3:12" s="217" customFormat="1" ht="12.75">
      <c r="C362" s="219"/>
      <c r="D362" s="219"/>
      <c r="E362" s="219"/>
      <c r="F362" s="219"/>
      <c r="G362" s="219"/>
      <c r="H362" s="413"/>
      <c r="I362" s="219"/>
      <c r="J362" s="219"/>
      <c r="K362" s="219"/>
      <c r="L362" s="227"/>
    </row>
    <row r="363" spans="3:12" s="217" customFormat="1" ht="12.75">
      <c r="C363" s="219"/>
      <c r="D363" s="219"/>
      <c r="E363" s="219"/>
      <c r="F363" s="219"/>
      <c r="G363" s="219"/>
      <c r="H363" s="413"/>
      <c r="I363" s="219"/>
      <c r="J363" s="219"/>
      <c r="K363" s="219"/>
      <c r="L363" s="227"/>
    </row>
    <row r="364" spans="3:12" s="217" customFormat="1" ht="12.75">
      <c r="C364" s="219"/>
      <c r="D364" s="219"/>
      <c r="E364" s="219"/>
      <c r="F364" s="219"/>
      <c r="G364" s="219"/>
      <c r="H364" s="413"/>
      <c r="I364" s="219"/>
      <c r="J364" s="219"/>
      <c r="K364" s="219"/>
      <c r="L364" s="227"/>
    </row>
    <row r="365" spans="3:12" s="217" customFormat="1" ht="12.75">
      <c r="C365" s="219"/>
      <c r="D365" s="219"/>
      <c r="E365" s="219"/>
      <c r="F365" s="219"/>
      <c r="G365" s="219"/>
      <c r="H365" s="413"/>
      <c r="I365" s="219"/>
      <c r="J365" s="219"/>
      <c r="K365" s="219"/>
      <c r="L365" s="227"/>
    </row>
    <row r="366" spans="3:12" s="217" customFormat="1" ht="12.75">
      <c r="C366" s="219"/>
      <c r="D366" s="219"/>
      <c r="E366" s="219"/>
      <c r="F366" s="219"/>
      <c r="G366" s="219"/>
      <c r="H366" s="413"/>
      <c r="I366" s="219"/>
      <c r="J366" s="219"/>
      <c r="K366" s="219"/>
      <c r="L366" s="227"/>
    </row>
    <row r="367" spans="3:12" s="217" customFormat="1" ht="12.75">
      <c r="C367" s="219"/>
      <c r="D367" s="219"/>
      <c r="E367" s="219"/>
      <c r="F367" s="219"/>
      <c r="G367" s="219"/>
      <c r="H367" s="413"/>
      <c r="I367" s="219"/>
      <c r="J367" s="219"/>
      <c r="K367" s="219"/>
      <c r="L367" s="227"/>
    </row>
    <row r="368" spans="3:12" s="217" customFormat="1" ht="12.75">
      <c r="C368" s="219"/>
      <c r="D368" s="219"/>
      <c r="E368" s="219"/>
      <c r="F368" s="219"/>
      <c r="G368" s="219"/>
      <c r="H368" s="413"/>
      <c r="I368" s="219"/>
      <c r="J368" s="219"/>
      <c r="K368" s="219"/>
      <c r="L368" s="227"/>
    </row>
    <row r="369" spans="3:12" s="217" customFormat="1" ht="12.75">
      <c r="C369" s="219"/>
      <c r="D369" s="219"/>
      <c r="E369" s="219"/>
      <c r="F369" s="219"/>
      <c r="G369" s="219"/>
      <c r="H369" s="413"/>
      <c r="I369" s="219"/>
      <c r="J369" s="219"/>
      <c r="K369" s="219"/>
      <c r="L369" s="227"/>
    </row>
    <row r="370" spans="3:12" s="217" customFormat="1" ht="12.75">
      <c r="C370" s="219"/>
      <c r="D370" s="219"/>
      <c r="E370" s="219"/>
      <c r="F370" s="219"/>
      <c r="G370" s="219"/>
      <c r="H370" s="413"/>
      <c r="I370" s="219"/>
      <c r="J370" s="219"/>
      <c r="K370" s="219"/>
      <c r="L370" s="227"/>
    </row>
    <row r="371" spans="3:12" s="217" customFormat="1" ht="12.75">
      <c r="C371" s="219"/>
      <c r="D371" s="219"/>
      <c r="E371" s="219"/>
      <c r="F371" s="219"/>
      <c r="G371" s="219"/>
      <c r="H371" s="413"/>
      <c r="I371" s="219"/>
      <c r="J371" s="219"/>
      <c r="K371" s="219"/>
      <c r="L371" s="227"/>
    </row>
    <row r="372" spans="3:12" s="217" customFormat="1" ht="12.75">
      <c r="C372" s="219"/>
      <c r="D372" s="219"/>
      <c r="E372" s="219"/>
      <c r="F372" s="219"/>
      <c r="G372" s="219"/>
      <c r="H372" s="413"/>
      <c r="I372" s="219"/>
      <c r="J372" s="219"/>
      <c r="K372" s="219"/>
      <c r="L372" s="227"/>
    </row>
    <row r="373" spans="3:12" s="217" customFormat="1" ht="12.75">
      <c r="C373" s="219"/>
      <c r="D373" s="219"/>
      <c r="E373" s="219"/>
      <c r="F373" s="219"/>
      <c r="G373" s="219"/>
      <c r="H373" s="413"/>
      <c r="I373" s="219"/>
      <c r="J373" s="219"/>
      <c r="K373" s="219"/>
      <c r="L373" s="227"/>
    </row>
    <row r="374" spans="3:12" s="217" customFormat="1" ht="12.75">
      <c r="C374" s="219"/>
      <c r="D374" s="219"/>
      <c r="E374" s="219"/>
      <c r="F374" s="219"/>
      <c r="G374" s="219"/>
      <c r="H374" s="413"/>
      <c r="I374" s="219"/>
      <c r="J374" s="219"/>
      <c r="K374" s="219"/>
      <c r="L374" s="227"/>
    </row>
    <row r="375" spans="3:12" s="217" customFormat="1" ht="12.75">
      <c r="C375" s="219"/>
      <c r="D375" s="219"/>
      <c r="E375" s="219"/>
      <c r="F375" s="219"/>
      <c r="G375" s="219"/>
      <c r="H375" s="413"/>
      <c r="I375" s="219"/>
      <c r="J375" s="219"/>
      <c r="K375" s="219"/>
      <c r="L375" s="227"/>
    </row>
    <row r="376" spans="3:12" s="217" customFormat="1" ht="12.75">
      <c r="C376" s="219"/>
      <c r="D376" s="219"/>
      <c r="E376" s="219"/>
      <c r="F376" s="219"/>
      <c r="G376" s="219"/>
      <c r="H376" s="413"/>
      <c r="I376" s="219"/>
      <c r="J376" s="219"/>
      <c r="K376" s="219"/>
      <c r="L376" s="227"/>
    </row>
    <row r="377" spans="3:12" s="217" customFormat="1" ht="12.75">
      <c r="C377" s="219"/>
      <c r="D377" s="219"/>
      <c r="E377" s="219"/>
      <c r="F377" s="219"/>
      <c r="G377" s="219"/>
      <c r="H377" s="413"/>
      <c r="I377" s="219"/>
      <c r="J377" s="219"/>
      <c r="K377" s="219"/>
      <c r="L377" s="227"/>
    </row>
    <row r="378" spans="3:12" s="217" customFormat="1" ht="12.75">
      <c r="C378" s="219"/>
      <c r="D378" s="219"/>
      <c r="E378" s="219"/>
      <c r="F378" s="219"/>
      <c r="G378" s="219"/>
      <c r="H378" s="413"/>
      <c r="I378" s="219"/>
      <c r="J378" s="219"/>
      <c r="K378" s="219"/>
      <c r="L378" s="227"/>
    </row>
    <row r="379" spans="3:12" s="217" customFormat="1" ht="12.75">
      <c r="C379" s="219"/>
      <c r="D379" s="219"/>
      <c r="E379" s="219"/>
      <c r="F379" s="219"/>
      <c r="G379" s="219"/>
      <c r="H379" s="413"/>
      <c r="I379" s="219"/>
      <c r="J379" s="219"/>
      <c r="K379" s="219"/>
      <c r="L379" s="227"/>
    </row>
    <row r="380" spans="3:12" s="217" customFormat="1" ht="12.75">
      <c r="C380" s="219"/>
      <c r="D380" s="219"/>
      <c r="E380" s="219"/>
      <c r="F380" s="219"/>
      <c r="G380" s="219"/>
      <c r="H380" s="413"/>
      <c r="I380" s="219"/>
      <c r="J380" s="219"/>
      <c r="K380" s="219"/>
      <c r="L380" s="227"/>
    </row>
    <row r="381" spans="3:12" s="217" customFormat="1" ht="12.75">
      <c r="C381" s="219"/>
      <c r="D381" s="219"/>
      <c r="E381" s="219"/>
      <c r="F381" s="219"/>
      <c r="G381" s="219"/>
      <c r="H381" s="413"/>
      <c r="I381" s="219"/>
      <c r="J381" s="219"/>
      <c r="K381" s="219"/>
      <c r="L381" s="227"/>
    </row>
    <row r="382" spans="3:12" s="217" customFormat="1" ht="12.75">
      <c r="C382" s="219"/>
      <c r="D382" s="219"/>
      <c r="E382" s="219"/>
      <c r="F382" s="219"/>
      <c r="G382" s="219"/>
      <c r="H382" s="413"/>
      <c r="I382" s="219"/>
      <c r="J382" s="219"/>
      <c r="K382" s="219"/>
      <c r="L382" s="227"/>
    </row>
    <row r="383" spans="3:12" s="217" customFormat="1" ht="12.75">
      <c r="C383" s="219"/>
      <c r="D383" s="219"/>
      <c r="E383" s="219"/>
      <c r="F383" s="219"/>
      <c r="G383" s="219"/>
      <c r="H383" s="413"/>
      <c r="I383" s="219"/>
      <c r="J383" s="219"/>
      <c r="K383" s="219"/>
      <c r="L383" s="227"/>
    </row>
    <row r="384" spans="3:12" s="217" customFormat="1" ht="12.75">
      <c r="C384" s="219"/>
      <c r="D384" s="219"/>
      <c r="E384" s="219"/>
      <c r="F384" s="219"/>
      <c r="G384" s="219"/>
      <c r="H384" s="413"/>
      <c r="I384" s="219"/>
      <c r="J384" s="219"/>
      <c r="K384" s="219"/>
      <c r="L384" s="227"/>
    </row>
    <row r="385" spans="3:12" s="217" customFormat="1" ht="12.75">
      <c r="C385" s="219"/>
      <c r="D385" s="219"/>
      <c r="E385" s="219"/>
      <c r="F385" s="219"/>
      <c r="G385" s="219"/>
      <c r="H385" s="413"/>
      <c r="I385" s="219"/>
      <c r="J385" s="219"/>
      <c r="K385" s="219"/>
      <c r="L385" s="227"/>
    </row>
    <row r="386" spans="3:12" s="217" customFormat="1" ht="12.75">
      <c r="C386" s="219"/>
      <c r="D386" s="219"/>
      <c r="E386" s="219"/>
      <c r="F386" s="219"/>
      <c r="G386" s="219"/>
      <c r="H386" s="413"/>
      <c r="I386" s="219"/>
      <c r="J386" s="219"/>
      <c r="K386" s="219"/>
      <c r="L386" s="227"/>
    </row>
    <row r="387" spans="3:12" s="217" customFormat="1" ht="12.75">
      <c r="C387" s="219"/>
      <c r="D387" s="219"/>
      <c r="E387" s="219"/>
      <c r="F387" s="219"/>
      <c r="G387" s="219"/>
      <c r="H387" s="413"/>
      <c r="I387" s="219"/>
      <c r="J387" s="219"/>
      <c r="K387" s="219"/>
      <c r="L387" s="227"/>
    </row>
    <row r="388" spans="3:12" s="217" customFormat="1" ht="12.75">
      <c r="C388" s="219"/>
      <c r="D388" s="219"/>
      <c r="E388" s="219"/>
      <c r="F388" s="219"/>
      <c r="G388" s="219"/>
      <c r="H388" s="413"/>
      <c r="I388" s="219"/>
      <c r="J388" s="219"/>
      <c r="K388" s="219"/>
      <c r="L388" s="227"/>
    </row>
    <row r="389" spans="3:12" s="217" customFormat="1" ht="12.75">
      <c r="C389" s="219"/>
      <c r="D389" s="219"/>
      <c r="E389" s="219"/>
      <c r="F389" s="219"/>
      <c r="G389" s="219"/>
      <c r="H389" s="413"/>
      <c r="I389" s="219"/>
      <c r="J389" s="219"/>
      <c r="K389" s="219"/>
      <c r="L389" s="227"/>
    </row>
    <row r="390" spans="3:12" s="217" customFormat="1" ht="12.75">
      <c r="C390" s="219"/>
      <c r="D390" s="219"/>
      <c r="E390" s="219"/>
      <c r="F390" s="219"/>
      <c r="G390" s="219"/>
      <c r="H390" s="413"/>
      <c r="I390" s="219"/>
      <c r="J390" s="219"/>
      <c r="K390" s="219"/>
      <c r="L390" s="227"/>
    </row>
    <row r="391" spans="3:12" s="217" customFormat="1" ht="12.75">
      <c r="C391" s="219"/>
      <c r="D391" s="219"/>
      <c r="E391" s="219"/>
      <c r="F391" s="219"/>
      <c r="G391" s="219"/>
      <c r="H391" s="413"/>
      <c r="I391" s="219"/>
      <c r="J391" s="219"/>
      <c r="K391" s="219"/>
      <c r="L391" s="227"/>
    </row>
    <row r="392" spans="3:12" s="217" customFormat="1" ht="12.75">
      <c r="C392" s="219"/>
      <c r="D392" s="219"/>
      <c r="E392" s="219"/>
      <c r="F392" s="219"/>
      <c r="G392" s="219"/>
      <c r="H392" s="413"/>
      <c r="I392" s="219"/>
      <c r="J392" s="219"/>
      <c r="K392" s="219"/>
      <c r="L392" s="227"/>
    </row>
    <row r="393" spans="3:12" s="217" customFormat="1" ht="12.75">
      <c r="C393" s="219"/>
      <c r="D393" s="219"/>
      <c r="E393" s="219"/>
      <c r="F393" s="219"/>
      <c r="G393" s="219"/>
      <c r="H393" s="413"/>
      <c r="I393" s="219"/>
      <c r="J393" s="219"/>
      <c r="K393" s="219"/>
      <c r="L393" s="227"/>
    </row>
    <row r="394" spans="3:12" s="217" customFormat="1" ht="12.75">
      <c r="C394" s="219"/>
      <c r="D394" s="219"/>
      <c r="E394" s="219"/>
      <c r="F394" s="219"/>
      <c r="G394" s="219"/>
      <c r="H394" s="413"/>
      <c r="I394" s="219"/>
      <c r="J394" s="219"/>
      <c r="K394" s="219"/>
      <c r="L394" s="227"/>
    </row>
    <row r="395" spans="3:12" s="217" customFormat="1" ht="12.75">
      <c r="C395" s="219"/>
      <c r="D395" s="219"/>
      <c r="E395" s="219"/>
      <c r="F395" s="219"/>
      <c r="G395" s="219"/>
      <c r="H395" s="413"/>
      <c r="I395" s="219"/>
      <c r="J395" s="219"/>
      <c r="K395" s="219"/>
      <c r="L395" s="227"/>
    </row>
    <row r="396" spans="3:12" s="217" customFormat="1" ht="12.75">
      <c r="C396" s="219"/>
      <c r="D396" s="219"/>
      <c r="E396" s="219"/>
      <c r="F396" s="219"/>
      <c r="G396" s="219"/>
      <c r="H396" s="413"/>
      <c r="I396" s="219"/>
      <c r="J396" s="219"/>
      <c r="K396" s="219"/>
      <c r="L396" s="227"/>
    </row>
    <row r="397" spans="3:12" s="217" customFormat="1" ht="12.75">
      <c r="C397" s="219"/>
      <c r="D397" s="219"/>
      <c r="E397" s="219"/>
      <c r="F397" s="219"/>
      <c r="G397" s="219"/>
      <c r="H397" s="413"/>
      <c r="I397" s="219"/>
      <c r="J397" s="219"/>
      <c r="K397" s="219"/>
      <c r="L397" s="227"/>
    </row>
    <row r="398" spans="3:12" s="217" customFormat="1" ht="12.75">
      <c r="C398" s="219"/>
      <c r="D398" s="219"/>
      <c r="E398" s="219"/>
      <c r="F398" s="219"/>
      <c r="G398" s="219"/>
      <c r="H398" s="413"/>
      <c r="I398" s="219"/>
      <c r="J398" s="219"/>
      <c r="K398" s="219"/>
      <c r="L398" s="227"/>
    </row>
    <row r="399" spans="3:12" s="217" customFormat="1" ht="12.75">
      <c r="C399" s="219"/>
      <c r="D399" s="219"/>
      <c r="E399" s="219"/>
      <c r="F399" s="219"/>
      <c r="G399" s="219"/>
      <c r="H399" s="413"/>
      <c r="I399" s="219"/>
      <c r="J399" s="219"/>
      <c r="K399" s="219"/>
      <c r="L399" s="227"/>
    </row>
    <row r="400" spans="3:12" s="217" customFormat="1" ht="12.75">
      <c r="C400" s="219"/>
      <c r="D400" s="219"/>
      <c r="E400" s="219"/>
      <c r="F400" s="219"/>
      <c r="G400" s="219"/>
      <c r="H400" s="413"/>
      <c r="I400" s="219"/>
      <c r="J400" s="219"/>
      <c r="K400" s="219"/>
      <c r="L400" s="227"/>
    </row>
    <row r="401" spans="3:12" s="217" customFormat="1" ht="12.75">
      <c r="C401" s="219"/>
      <c r="D401" s="219"/>
      <c r="E401" s="219"/>
      <c r="F401" s="219"/>
      <c r="G401" s="219"/>
      <c r="H401" s="413"/>
      <c r="I401" s="219"/>
      <c r="J401" s="219"/>
      <c r="K401" s="219"/>
      <c r="L401" s="227"/>
    </row>
    <row r="402" spans="3:12" s="217" customFormat="1" ht="12.75">
      <c r="C402" s="219"/>
      <c r="D402" s="219"/>
      <c r="E402" s="219"/>
      <c r="F402" s="219"/>
      <c r="G402" s="219"/>
      <c r="H402" s="413"/>
      <c r="I402" s="219"/>
      <c r="J402" s="219"/>
      <c r="K402" s="219"/>
      <c r="L402" s="227"/>
    </row>
    <row r="403" spans="3:12" s="217" customFormat="1" ht="12.75">
      <c r="C403" s="219"/>
      <c r="D403" s="219"/>
      <c r="E403" s="219"/>
      <c r="F403" s="219"/>
      <c r="G403" s="219"/>
      <c r="H403" s="413"/>
      <c r="I403" s="219"/>
      <c r="J403" s="219"/>
      <c r="K403" s="219"/>
      <c r="L403" s="227"/>
    </row>
    <row r="404" spans="3:12" s="217" customFormat="1" ht="12.75">
      <c r="C404" s="219"/>
      <c r="D404" s="219"/>
      <c r="E404" s="219"/>
      <c r="F404" s="219"/>
      <c r="G404" s="219"/>
      <c r="H404" s="413"/>
      <c r="I404" s="219"/>
      <c r="J404" s="219"/>
      <c r="K404" s="219"/>
      <c r="L404" s="227"/>
    </row>
    <row r="405" spans="3:12" s="217" customFormat="1" ht="12.75">
      <c r="C405" s="219"/>
      <c r="D405" s="219"/>
      <c r="E405" s="219"/>
      <c r="F405" s="219"/>
      <c r="G405" s="219"/>
      <c r="H405" s="413"/>
      <c r="I405" s="219"/>
      <c r="J405" s="219"/>
      <c r="K405" s="219"/>
      <c r="L405" s="227"/>
    </row>
    <row r="406" spans="3:12" s="217" customFormat="1" ht="12.75">
      <c r="C406" s="219"/>
      <c r="D406" s="219"/>
      <c r="E406" s="219"/>
      <c r="F406" s="219"/>
      <c r="G406" s="219"/>
      <c r="H406" s="413"/>
      <c r="I406" s="219"/>
      <c r="J406" s="219"/>
      <c r="K406" s="219"/>
      <c r="L406" s="227"/>
    </row>
    <row r="407" spans="3:12" s="217" customFormat="1" ht="12.75">
      <c r="C407" s="219"/>
      <c r="D407" s="219"/>
      <c r="E407" s="219"/>
      <c r="F407" s="219"/>
      <c r="G407" s="219"/>
      <c r="H407" s="413"/>
      <c r="I407" s="219"/>
      <c r="J407" s="219"/>
      <c r="K407" s="219"/>
      <c r="L407" s="227"/>
    </row>
    <row r="408" spans="3:12" s="217" customFormat="1" ht="12.75">
      <c r="C408" s="219"/>
      <c r="D408" s="219"/>
      <c r="E408" s="219"/>
      <c r="F408" s="219"/>
      <c r="G408" s="219"/>
      <c r="H408" s="413"/>
      <c r="I408" s="219"/>
      <c r="J408" s="219"/>
      <c r="K408" s="219"/>
      <c r="L408" s="227"/>
    </row>
    <row r="409" spans="3:12" s="217" customFormat="1" ht="12.75">
      <c r="C409" s="219"/>
      <c r="D409" s="219"/>
      <c r="E409" s="219"/>
      <c r="F409" s="219"/>
      <c r="G409" s="219"/>
      <c r="H409" s="413"/>
      <c r="I409" s="219"/>
      <c r="J409" s="219"/>
      <c r="K409" s="219"/>
      <c r="L409" s="227"/>
    </row>
    <row r="410" spans="3:12" s="217" customFormat="1" ht="12.75">
      <c r="C410" s="219"/>
      <c r="D410" s="219"/>
      <c r="E410" s="219"/>
      <c r="F410" s="219"/>
      <c r="G410" s="219"/>
      <c r="H410" s="413"/>
      <c r="I410" s="219"/>
      <c r="J410" s="219"/>
      <c r="K410" s="219"/>
      <c r="L410" s="227"/>
    </row>
    <row r="411" spans="3:12" s="217" customFormat="1" ht="12.75">
      <c r="C411" s="219"/>
      <c r="D411" s="219"/>
      <c r="E411" s="219"/>
      <c r="F411" s="219"/>
      <c r="G411" s="219"/>
      <c r="H411" s="413"/>
      <c r="I411" s="219"/>
      <c r="J411" s="219"/>
      <c r="K411" s="219"/>
      <c r="L411" s="227"/>
    </row>
    <row r="412" spans="3:12" s="217" customFormat="1" ht="12.75">
      <c r="C412" s="219"/>
      <c r="D412" s="219"/>
      <c r="E412" s="219"/>
      <c r="F412" s="219"/>
      <c r="G412" s="219"/>
      <c r="H412" s="413"/>
      <c r="I412" s="219"/>
      <c r="J412" s="219"/>
      <c r="K412" s="219"/>
      <c r="L412" s="227"/>
    </row>
    <row r="413" spans="3:12" s="217" customFormat="1" ht="12.75">
      <c r="C413" s="219"/>
      <c r="D413" s="219"/>
      <c r="E413" s="219"/>
      <c r="F413" s="219"/>
      <c r="G413" s="219"/>
      <c r="H413" s="413"/>
      <c r="I413" s="219"/>
      <c r="J413" s="219"/>
      <c r="K413" s="219"/>
      <c r="L413" s="227"/>
    </row>
    <row r="414" spans="3:12" s="217" customFormat="1" ht="12.75">
      <c r="C414" s="219"/>
      <c r="D414" s="219"/>
      <c r="E414" s="219"/>
      <c r="F414" s="219"/>
      <c r="G414" s="219"/>
      <c r="H414" s="413"/>
      <c r="I414" s="219"/>
      <c r="J414" s="219"/>
      <c r="K414" s="219"/>
      <c r="L414" s="227"/>
    </row>
    <row r="415" spans="3:12" s="217" customFormat="1" ht="12.75">
      <c r="C415" s="219"/>
      <c r="D415" s="219"/>
      <c r="E415" s="219"/>
      <c r="F415" s="219"/>
      <c r="G415" s="219"/>
      <c r="H415" s="413"/>
      <c r="I415" s="219"/>
      <c r="J415" s="219"/>
      <c r="K415" s="219"/>
      <c r="L415" s="227"/>
    </row>
    <row r="416" spans="3:12" s="217" customFormat="1" ht="12.75">
      <c r="C416" s="219"/>
      <c r="D416" s="219"/>
      <c r="E416" s="219"/>
      <c r="F416" s="219"/>
      <c r="G416" s="219"/>
      <c r="H416" s="413"/>
      <c r="I416" s="219"/>
      <c r="J416" s="219"/>
      <c r="K416" s="219"/>
      <c r="L416" s="227"/>
    </row>
    <row r="417" spans="3:12" s="217" customFormat="1" ht="12.75">
      <c r="C417" s="219"/>
      <c r="D417" s="219"/>
      <c r="E417" s="219"/>
      <c r="F417" s="219"/>
      <c r="G417" s="219"/>
      <c r="H417" s="413"/>
      <c r="I417" s="219"/>
      <c r="J417" s="219"/>
      <c r="K417" s="219"/>
      <c r="L417" s="227"/>
    </row>
    <row r="418" spans="3:12" s="217" customFormat="1" ht="12.75">
      <c r="C418" s="219"/>
      <c r="D418" s="219"/>
      <c r="E418" s="219"/>
      <c r="F418" s="219"/>
      <c r="G418" s="219"/>
      <c r="H418" s="413"/>
      <c r="I418" s="219"/>
      <c r="J418" s="219"/>
      <c r="K418" s="219"/>
      <c r="L418" s="227"/>
    </row>
    <row r="419" spans="3:12" s="217" customFormat="1" ht="12.75">
      <c r="C419" s="219"/>
      <c r="D419" s="219"/>
      <c r="E419" s="219"/>
      <c r="F419" s="219"/>
      <c r="G419" s="219"/>
      <c r="H419" s="413"/>
      <c r="I419" s="219"/>
      <c r="J419" s="219"/>
      <c r="K419" s="219"/>
      <c r="L419" s="227"/>
    </row>
    <row r="420" spans="3:12" s="217" customFormat="1" ht="12.75">
      <c r="C420" s="219"/>
      <c r="D420" s="219"/>
      <c r="E420" s="219"/>
      <c r="F420" s="219"/>
      <c r="G420" s="219"/>
      <c r="H420" s="413"/>
      <c r="I420" s="219"/>
      <c r="J420" s="219"/>
      <c r="K420" s="219"/>
      <c r="L420" s="227"/>
    </row>
    <row r="421" spans="3:12" s="217" customFormat="1" ht="12.75">
      <c r="C421" s="219"/>
      <c r="D421" s="219"/>
      <c r="E421" s="219"/>
      <c r="F421" s="219"/>
      <c r="G421" s="219"/>
      <c r="H421" s="413"/>
      <c r="I421" s="219"/>
      <c r="J421" s="219"/>
      <c r="K421" s="219"/>
      <c r="L421" s="227"/>
    </row>
  </sheetData>
  <phoneticPr fontId="14" type="noConversion"/>
  <hyperlinks>
    <hyperlink ref="H3" location="'Indice Regiones'!A1" display="&lt; Volver &gt;" xr:uid="{00000000-0004-0000-0A00-000000000000}"/>
    <hyperlink ref="H38" location="'Indice Regiones'!A1" display="&lt; Volver &gt;" xr:uid="{00000000-0004-0000-0A00-000001000000}"/>
    <hyperlink ref="H72" location="'Indice Regiones'!A1" display="&lt; Volver &gt;" xr:uid="{00000000-0004-0000-0A00-000002000000}"/>
    <hyperlink ref="H103" location="'Indice Regiones'!A1" display="&lt; Volver &gt;" xr:uid="{00000000-0004-0000-0A00-000003000000}"/>
    <hyperlink ref="H135" location="'Indice Regiones'!A1" display="&lt; Volver &gt;" xr:uid="{00000000-0004-0000-0A00-000004000000}"/>
    <hyperlink ref="H167" location="'Indice Regiones'!A1" display="&lt; Volver &gt;" xr:uid="{00000000-0004-0000-0A00-000005000000}"/>
    <hyperlink ref="H202" location="'Indice Regiones'!A1" display="&lt; Volver &gt;" xr:uid="{00000000-0004-0000-0A00-000006000000}"/>
  </hyperlinks>
  <pageMargins left="0.75" right="0.75" top="1" bottom="1" header="0" footer="0"/>
  <headerFooter alignWithMargins="0"/>
  <ignoredErrors>
    <ignoredError sqref="C24:D24 F24 C223:F223"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W89"/>
  <sheetViews>
    <sheetView showGridLines="0" zoomScale="90" zoomScaleNormal="90" workbookViewId="0">
      <selection activeCell="Y80" sqref="Y80"/>
    </sheetView>
  </sheetViews>
  <sheetFormatPr baseColWidth="10" defaultRowHeight="12.75"/>
  <cols>
    <col min="1" max="1" width="4.85546875" style="227" customWidth="1"/>
    <col min="2" max="2" width="14.42578125" style="227" customWidth="1"/>
    <col min="3" max="15" width="12" style="227" customWidth="1"/>
    <col min="16" max="19" width="12" style="289" customWidth="1"/>
    <col min="20" max="20" width="13.28515625" style="227" bestFit="1" customWidth="1"/>
    <col min="21" max="16384" width="11.42578125" style="227"/>
  </cols>
  <sheetData>
    <row r="1" spans="2:23">
      <c r="B1" s="282" t="s">
        <v>170</v>
      </c>
      <c r="C1" s="204"/>
      <c r="D1" s="204"/>
      <c r="E1" s="217"/>
      <c r="F1" s="217"/>
      <c r="G1" s="217"/>
      <c r="H1" s="217"/>
      <c r="I1" s="217"/>
      <c r="J1" s="217"/>
      <c r="K1" s="217"/>
      <c r="L1" s="217"/>
      <c r="M1" s="217"/>
    </row>
    <row r="2" spans="2:23">
      <c r="B2" s="244" t="s">
        <v>119</v>
      </c>
      <c r="C2" s="297"/>
      <c r="D2" s="297"/>
      <c r="E2" s="245"/>
      <c r="F2" s="245"/>
      <c r="G2" s="217"/>
      <c r="H2" s="217"/>
      <c r="I2" s="217"/>
      <c r="J2" s="217"/>
      <c r="K2" s="217"/>
      <c r="L2" s="217"/>
      <c r="M2" s="217"/>
    </row>
    <row r="3" spans="2:23">
      <c r="B3" s="1" t="s">
        <v>792</v>
      </c>
      <c r="C3" s="204"/>
      <c r="D3" s="204"/>
      <c r="E3" s="217"/>
      <c r="F3" s="217"/>
      <c r="G3" s="217"/>
      <c r="I3" s="217"/>
      <c r="J3" s="217"/>
      <c r="K3" s="217"/>
      <c r="L3" s="217"/>
      <c r="O3" s="105" t="s">
        <v>180</v>
      </c>
    </row>
    <row r="4" spans="2:23">
      <c r="B4" s="204"/>
      <c r="C4" s="204"/>
      <c r="D4" s="204"/>
      <c r="E4" s="217"/>
      <c r="F4" s="217"/>
      <c r="G4" s="217"/>
      <c r="H4" s="217"/>
      <c r="I4" s="217"/>
      <c r="J4" s="217"/>
      <c r="K4" s="217"/>
      <c r="L4" s="217"/>
      <c r="M4" s="217"/>
    </row>
    <row r="5" spans="2:23">
      <c r="B5" s="233" t="s">
        <v>2</v>
      </c>
      <c r="C5" s="234">
        <v>2001</v>
      </c>
      <c r="D5" s="234">
        <v>2002</v>
      </c>
      <c r="E5" s="235">
        <v>2003</v>
      </c>
      <c r="F5" s="235">
        <v>2004</v>
      </c>
      <c r="G5" s="235">
        <v>2005</v>
      </c>
      <c r="H5" s="235">
        <v>2006</v>
      </c>
      <c r="I5" s="235">
        <v>2007</v>
      </c>
      <c r="J5" s="235">
        <v>2008</v>
      </c>
      <c r="K5" s="234">
        <v>2009</v>
      </c>
      <c r="L5" s="234">
        <v>2010</v>
      </c>
      <c r="M5" s="234">
        <v>2011</v>
      </c>
      <c r="N5" s="234">
        <v>2012</v>
      </c>
      <c r="O5" s="235">
        <v>2013</v>
      </c>
      <c r="P5" s="235">
        <v>2014</v>
      </c>
      <c r="Q5" s="234">
        <v>2015</v>
      </c>
      <c r="R5" s="234">
        <v>2016</v>
      </c>
      <c r="S5" s="234">
        <v>2017</v>
      </c>
      <c r="T5" s="234">
        <v>2018</v>
      </c>
      <c r="U5" s="234">
        <v>2019</v>
      </c>
      <c r="V5" s="234">
        <v>2020</v>
      </c>
      <c r="W5" s="344">
        <v>2021</v>
      </c>
    </row>
    <row r="6" spans="2:23">
      <c r="B6" s="237" t="s">
        <v>3</v>
      </c>
      <c r="C6" s="286">
        <v>0</v>
      </c>
      <c r="D6" s="286">
        <v>0</v>
      </c>
      <c r="E6" s="286">
        <v>0</v>
      </c>
      <c r="F6" s="286">
        <v>0</v>
      </c>
      <c r="G6" s="286">
        <v>0</v>
      </c>
      <c r="H6" s="286">
        <v>0</v>
      </c>
      <c r="I6" s="286">
        <v>0</v>
      </c>
      <c r="J6" s="239">
        <v>785043.22918470891</v>
      </c>
      <c r="K6" s="239">
        <v>1187530.6074371857</v>
      </c>
      <c r="L6" s="239">
        <v>950493.05271054583</v>
      </c>
      <c r="M6" s="239">
        <v>935803.52635900152</v>
      </c>
      <c r="N6" s="239">
        <v>831854.28494408738</v>
      </c>
      <c r="O6" s="240">
        <v>1071966.0128843964</v>
      </c>
      <c r="P6" s="240">
        <v>969560.59743536182</v>
      </c>
      <c r="Q6" s="240">
        <v>818337.05447559932</v>
      </c>
      <c r="R6" s="240">
        <v>1273930.6962717238</v>
      </c>
      <c r="S6" s="240">
        <v>1227336.202401926</v>
      </c>
      <c r="T6" s="239">
        <v>1113572.0117316667</v>
      </c>
      <c r="U6" s="239">
        <v>1088632.7851802884</v>
      </c>
      <c r="V6" s="239">
        <v>1091659.8757063455</v>
      </c>
      <c r="W6" s="239">
        <v>1020395.758</v>
      </c>
    </row>
    <row r="7" spans="2:23">
      <c r="B7" s="237" t="s">
        <v>5</v>
      </c>
      <c r="C7" s="239">
        <v>7153516.3395398092</v>
      </c>
      <c r="D7" s="239">
        <v>5888883.6343096774</v>
      </c>
      <c r="E7" s="239">
        <v>4896922.895570429</v>
      </c>
      <c r="F7" s="239">
        <v>3590358.7439055871</v>
      </c>
      <c r="G7" s="239">
        <v>2294825.0002057799</v>
      </c>
      <c r="H7" s="239">
        <v>1677232.635660595</v>
      </c>
      <c r="I7" s="239">
        <v>1729927.7082938254</v>
      </c>
      <c r="J7" s="239">
        <v>997814.16197351203</v>
      </c>
      <c r="K7" s="239">
        <v>1505233.2354153716</v>
      </c>
      <c r="L7" s="239">
        <v>1008086.593332405</v>
      </c>
      <c r="M7" s="239">
        <v>1078403.0245241327</v>
      </c>
      <c r="N7" s="239">
        <v>974704.17800476239</v>
      </c>
      <c r="O7" s="240">
        <v>943297.85774254729</v>
      </c>
      <c r="P7" s="240">
        <v>1431349.7451222874</v>
      </c>
      <c r="Q7" s="240">
        <v>945276.09980690037</v>
      </c>
      <c r="R7" s="240">
        <v>1289709.1438650684</v>
      </c>
      <c r="S7" s="240">
        <v>1315565.8135527978</v>
      </c>
      <c r="T7" s="239">
        <v>1291816.0152860058</v>
      </c>
      <c r="U7" s="239">
        <v>1373535.964562963</v>
      </c>
      <c r="V7" s="239">
        <v>1289487.2723332995</v>
      </c>
      <c r="W7" s="239">
        <v>1162102.6000000001</v>
      </c>
    </row>
    <row r="8" spans="2:23">
      <c r="B8" s="237" t="s">
        <v>6</v>
      </c>
      <c r="C8" s="239">
        <v>4777347.3697456885</v>
      </c>
      <c r="D8" s="239">
        <v>3459584.9272407028</v>
      </c>
      <c r="E8" s="239">
        <v>2945800.3068426019</v>
      </c>
      <c r="F8" s="239">
        <v>2984292.1044701338</v>
      </c>
      <c r="G8" s="239">
        <v>2093107.2302950716</v>
      </c>
      <c r="H8" s="239">
        <v>1765776.7533651339</v>
      </c>
      <c r="I8" s="239">
        <v>1545798.5196737417</v>
      </c>
      <c r="J8" s="239">
        <v>1455640.1171605464</v>
      </c>
      <c r="K8" s="239">
        <v>1513749.4932846669</v>
      </c>
      <c r="L8" s="239">
        <v>1366148.0292832397</v>
      </c>
      <c r="M8" s="239">
        <v>1506472.5528467316</v>
      </c>
      <c r="N8" s="239">
        <v>1363168.3115019689</v>
      </c>
      <c r="O8" s="240">
        <v>1206421.0431373597</v>
      </c>
      <c r="P8" s="240">
        <v>1161118.1148103855</v>
      </c>
      <c r="Q8" s="240">
        <v>1179875.4257855029</v>
      </c>
      <c r="R8" s="240">
        <v>1643422.3112485465</v>
      </c>
      <c r="S8" s="240">
        <v>1459673.1018153131</v>
      </c>
      <c r="T8" s="239">
        <v>1421651.1398875008</v>
      </c>
      <c r="U8" s="239">
        <v>1436639.1919074932</v>
      </c>
      <c r="V8" s="239">
        <v>1496193.4555690666</v>
      </c>
      <c r="W8" s="239">
        <v>1286319.2860000001</v>
      </c>
    </row>
    <row r="9" spans="2:23">
      <c r="B9" s="237" t="s">
        <v>7</v>
      </c>
      <c r="C9" s="239">
        <v>5079145.6465852391</v>
      </c>
      <c r="D9" s="239">
        <v>4466267.2216327433</v>
      </c>
      <c r="E9" s="239">
        <v>6513864.2669631783</v>
      </c>
      <c r="F9" s="239">
        <v>5091902.1069109952</v>
      </c>
      <c r="G9" s="239">
        <v>1727592.888514752</v>
      </c>
      <c r="H9" s="239">
        <v>1336397.3516955315</v>
      </c>
      <c r="I9" s="239">
        <v>1789011.0298934917</v>
      </c>
      <c r="J9" s="239">
        <v>1921823.9947347513</v>
      </c>
      <c r="K9" s="239">
        <v>1866100.1860786914</v>
      </c>
      <c r="L9" s="239">
        <v>2118184.5262171379</v>
      </c>
      <c r="M9" s="239">
        <v>1745621.7658648591</v>
      </c>
      <c r="N9" s="239">
        <v>1535034.0538744845</v>
      </c>
      <c r="O9" s="240">
        <v>1319642.2637753396</v>
      </c>
      <c r="P9" s="240">
        <v>1270834.6031596963</v>
      </c>
      <c r="Q9" s="240">
        <v>2242372.1666326569</v>
      </c>
      <c r="R9" s="240">
        <v>1929809.9527406334</v>
      </c>
      <c r="S9" s="240">
        <v>1963159.7803841154</v>
      </c>
      <c r="T9" s="239">
        <v>1784082.8339672522</v>
      </c>
      <c r="U9" s="239">
        <v>1823881.9384426649</v>
      </c>
      <c r="V9" s="239">
        <v>1808695.402668315</v>
      </c>
      <c r="W9" s="239">
        <v>1454556.5</v>
      </c>
    </row>
    <row r="10" spans="2:23">
      <c r="B10" s="237" t="s">
        <v>8</v>
      </c>
      <c r="C10" s="239">
        <v>7224398.6661605351</v>
      </c>
      <c r="D10" s="239">
        <v>6938806.920662012</v>
      </c>
      <c r="E10" s="239">
        <v>5554263.3449532054</v>
      </c>
      <c r="F10" s="239">
        <v>4921802.4473241121</v>
      </c>
      <c r="G10" s="239">
        <v>2283188.7292207428</v>
      </c>
      <c r="H10" s="239">
        <v>2158521.676968921</v>
      </c>
      <c r="I10" s="239">
        <v>1962317.2659579061</v>
      </c>
      <c r="J10" s="239">
        <v>2355044.8168190694</v>
      </c>
      <c r="K10" s="239">
        <v>2679453.3541861339</v>
      </c>
      <c r="L10" s="239">
        <v>2325588.3220043946</v>
      </c>
      <c r="M10" s="239">
        <v>2565257.2725609294</v>
      </c>
      <c r="N10" s="239">
        <v>2033211.7807042298</v>
      </c>
      <c r="O10" s="240">
        <v>1777708.5680196239</v>
      </c>
      <c r="P10" s="240">
        <v>1710179.5526153757</v>
      </c>
      <c r="Q10" s="240">
        <v>2243199.9539349736</v>
      </c>
      <c r="R10" s="240">
        <v>2612943.5987161929</v>
      </c>
      <c r="S10" s="240">
        <v>2649469.7314056796</v>
      </c>
      <c r="T10" s="239">
        <v>2355369.3537185341</v>
      </c>
      <c r="U10" s="239">
        <v>2457874.6551217549</v>
      </c>
      <c r="V10" s="239">
        <v>2473601.253282493</v>
      </c>
      <c r="W10" s="239">
        <v>2114602.7999999998</v>
      </c>
    </row>
    <row r="11" spans="2:23">
      <c r="B11" s="237" t="s">
        <v>9</v>
      </c>
      <c r="C11" s="239">
        <v>26285399.197737128</v>
      </c>
      <c r="D11" s="239">
        <v>19344115.821543857</v>
      </c>
      <c r="E11" s="239">
        <v>16623586.714994784</v>
      </c>
      <c r="F11" s="239">
        <v>10653578.592173619</v>
      </c>
      <c r="G11" s="239">
        <v>6007166.3910259269</v>
      </c>
      <c r="H11" s="239">
        <v>7364066.7923472673</v>
      </c>
      <c r="I11" s="239">
        <v>8697232.9784122296</v>
      </c>
      <c r="J11" s="239">
        <v>7621368.0229432518</v>
      </c>
      <c r="K11" s="239">
        <v>6239124.5946340794</v>
      </c>
      <c r="L11" s="239">
        <v>4709316.0151264947</v>
      </c>
      <c r="M11" s="239">
        <v>4957054.5186674409</v>
      </c>
      <c r="N11" s="239">
        <v>4449138.7602756564</v>
      </c>
      <c r="O11" s="240">
        <v>4825184.637695672</v>
      </c>
      <c r="P11" s="240">
        <v>5513575.8392423242</v>
      </c>
      <c r="Q11" s="240">
        <v>3966242.4623114462</v>
      </c>
      <c r="R11" s="240">
        <v>6738570.6508814758</v>
      </c>
      <c r="S11" s="240">
        <v>6519338.9375062222</v>
      </c>
      <c r="T11" s="239">
        <v>6510857.7845063191</v>
      </c>
      <c r="U11" s="239">
        <v>6672339.3616880178</v>
      </c>
      <c r="V11" s="239">
        <v>6475290.4580425741</v>
      </c>
      <c r="W11" s="239">
        <v>5211031.51</v>
      </c>
    </row>
    <row r="12" spans="2:23">
      <c r="B12" s="237" t="s">
        <v>10</v>
      </c>
      <c r="C12" s="239">
        <v>33950458.328745477</v>
      </c>
      <c r="D12" s="239">
        <v>28585898.638764605</v>
      </c>
      <c r="E12" s="239">
        <v>26724701.261345856</v>
      </c>
      <c r="F12" s="239">
        <v>23638669.576026574</v>
      </c>
      <c r="G12" s="239">
        <v>14076873.017234754</v>
      </c>
      <c r="H12" s="239">
        <v>15180325.097263796</v>
      </c>
      <c r="I12" s="239">
        <v>13359857.198738705</v>
      </c>
      <c r="J12" s="239">
        <v>13016757.476897925</v>
      </c>
      <c r="K12" s="239">
        <v>14780866.255493462</v>
      </c>
      <c r="L12" s="239">
        <v>11546954.852531856</v>
      </c>
      <c r="M12" s="239">
        <v>12840545.663438343</v>
      </c>
      <c r="N12" s="239">
        <v>11382242.599116581</v>
      </c>
      <c r="O12" s="240">
        <v>12053119.040021626</v>
      </c>
      <c r="P12" s="240">
        <v>10496677.399024377</v>
      </c>
      <c r="Q12" s="240">
        <v>9851738.9324841518</v>
      </c>
      <c r="R12" s="240">
        <v>16706654.193207733</v>
      </c>
      <c r="S12" s="240">
        <v>16476102.233509718</v>
      </c>
      <c r="T12" s="239">
        <v>16160570.119597716</v>
      </c>
      <c r="U12" s="239">
        <v>15883139.319137106</v>
      </c>
      <c r="V12" s="239">
        <v>16267218.604329668</v>
      </c>
      <c r="W12" s="239">
        <v>12659654.359999999</v>
      </c>
    </row>
    <row r="13" spans="2:23">
      <c r="B13" s="237" t="s">
        <v>11</v>
      </c>
      <c r="C13" s="239">
        <v>7856319.6778560104</v>
      </c>
      <c r="D13" s="239">
        <v>7089544.8075142112</v>
      </c>
      <c r="E13" s="239">
        <v>8416984.7656199317</v>
      </c>
      <c r="F13" s="239">
        <v>5858944.5756593551</v>
      </c>
      <c r="G13" s="239">
        <v>2409748.7360233441</v>
      </c>
      <c r="H13" s="239">
        <v>2681229.2390710302</v>
      </c>
      <c r="I13" s="239">
        <v>3264521.5573229115</v>
      </c>
      <c r="J13" s="239">
        <v>2665594.2164578699</v>
      </c>
      <c r="K13" s="239">
        <v>2261239.7497484363</v>
      </c>
      <c r="L13" s="239">
        <v>1834290.3358823955</v>
      </c>
      <c r="M13" s="239">
        <v>2195218.1964871748</v>
      </c>
      <c r="N13" s="239">
        <v>1743494.3056594746</v>
      </c>
      <c r="O13" s="240">
        <v>1767299.9220121983</v>
      </c>
      <c r="P13" s="240">
        <v>1725363.5957129681</v>
      </c>
      <c r="Q13" s="240">
        <v>2131338.5555702811</v>
      </c>
      <c r="R13" s="240">
        <v>3255820.6778331576</v>
      </c>
      <c r="S13" s="240">
        <v>3016233.0596580245</v>
      </c>
      <c r="T13" s="239">
        <v>3010984.8256237409</v>
      </c>
      <c r="U13" s="239">
        <v>3053177.6744626248</v>
      </c>
      <c r="V13" s="239">
        <v>2988609.2470945134</v>
      </c>
      <c r="W13" s="239">
        <v>2475014.2390000001</v>
      </c>
    </row>
    <row r="14" spans="2:23">
      <c r="B14" s="237" t="s">
        <v>12</v>
      </c>
      <c r="C14" s="239">
        <v>12516037.307965951</v>
      </c>
      <c r="D14" s="239">
        <v>8453380.5835549012</v>
      </c>
      <c r="E14" s="239">
        <v>9916552.7468584962</v>
      </c>
      <c r="F14" s="239">
        <v>6358820.0406442536</v>
      </c>
      <c r="G14" s="239">
        <v>3807346.0414534393</v>
      </c>
      <c r="H14" s="239">
        <v>3711440.9160759221</v>
      </c>
      <c r="I14" s="239">
        <v>3654643.6679317192</v>
      </c>
      <c r="J14" s="239">
        <v>3815517.030829947</v>
      </c>
      <c r="K14" s="239">
        <v>2957300.3285496435</v>
      </c>
      <c r="L14" s="239">
        <v>2399315.8708321671</v>
      </c>
      <c r="M14" s="239">
        <v>2508904.9579008906</v>
      </c>
      <c r="N14" s="239">
        <v>2339666.5339034349</v>
      </c>
      <c r="O14" s="240">
        <v>2498910.9396463535</v>
      </c>
      <c r="P14" s="240">
        <v>2416536.4343593083</v>
      </c>
      <c r="Q14" s="240">
        <v>3174695.1440047161</v>
      </c>
      <c r="R14" s="240">
        <v>4665679.3286583833</v>
      </c>
      <c r="S14" s="240">
        <v>4563390.422225886</v>
      </c>
      <c r="T14" s="239">
        <v>4425384.5672323825</v>
      </c>
      <c r="U14" s="239">
        <v>4551583.7222852008</v>
      </c>
      <c r="V14" s="239">
        <v>4261787.7853895128</v>
      </c>
      <c r="W14" s="239">
        <v>3660147.2579999999</v>
      </c>
    </row>
    <row r="15" spans="2:23">
      <c r="B15" s="237" t="s">
        <v>606</v>
      </c>
      <c r="C15" s="286">
        <v>0</v>
      </c>
      <c r="D15" s="286">
        <v>0</v>
      </c>
      <c r="E15" s="286">
        <v>0</v>
      </c>
      <c r="F15" s="286">
        <v>0</v>
      </c>
      <c r="G15" s="286">
        <v>0</v>
      </c>
      <c r="H15" s="286">
        <v>0</v>
      </c>
      <c r="I15" s="286">
        <v>0</v>
      </c>
      <c r="J15" s="286">
        <v>0</v>
      </c>
      <c r="K15" s="286">
        <v>0</v>
      </c>
      <c r="L15" s="286">
        <v>0</v>
      </c>
      <c r="M15" s="286">
        <v>0</v>
      </c>
      <c r="N15" s="286">
        <v>0</v>
      </c>
      <c r="O15" s="286">
        <v>0</v>
      </c>
      <c r="P15" s="286">
        <v>0</v>
      </c>
      <c r="Q15" s="286">
        <v>0</v>
      </c>
      <c r="R15" s="286">
        <v>0</v>
      </c>
      <c r="S15" s="286">
        <v>0</v>
      </c>
      <c r="T15" s="286">
        <v>0</v>
      </c>
      <c r="U15" s="239">
        <v>3511931.6172969616</v>
      </c>
      <c r="V15" s="239">
        <v>3395417.817933978</v>
      </c>
      <c r="W15" s="239">
        <v>3054196.4759999998</v>
      </c>
    </row>
    <row r="16" spans="2:23">
      <c r="B16" s="237" t="s">
        <v>13</v>
      </c>
      <c r="C16" s="239">
        <v>42704886.167645827</v>
      </c>
      <c r="D16" s="239">
        <v>36240123.687877715</v>
      </c>
      <c r="E16" s="239">
        <v>43744036.390517548</v>
      </c>
      <c r="F16" s="239">
        <v>37282348.477497898</v>
      </c>
      <c r="G16" s="239">
        <v>10120249.602111261</v>
      </c>
      <c r="H16" s="239">
        <v>11553007.454766132</v>
      </c>
      <c r="I16" s="239">
        <v>9832574.6010193005</v>
      </c>
      <c r="J16" s="239">
        <v>9238845.5617623087</v>
      </c>
      <c r="K16" s="239">
        <v>10117500.269570906</v>
      </c>
      <c r="L16" s="239">
        <v>7731043.7481013136</v>
      </c>
      <c r="M16" s="239">
        <v>7745317.4504787587</v>
      </c>
      <c r="N16" s="239">
        <v>6919062.6226318777</v>
      </c>
      <c r="O16" s="240">
        <v>7048887.6562155448</v>
      </c>
      <c r="P16" s="240">
        <v>6808294.2679053154</v>
      </c>
      <c r="Q16" s="240">
        <v>7587634.4344216622</v>
      </c>
      <c r="R16" s="240">
        <v>12021666.391289139</v>
      </c>
      <c r="S16" s="240">
        <v>11744706.104749739</v>
      </c>
      <c r="T16" s="239">
        <v>11360720.255722823</v>
      </c>
      <c r="U16" s="239">
        <v>7800701.693779082</v>
      </c>
      <c r="V16" s="239">
        <v>7645234.292308378</v>
      </c>
      <c r="W16" s="239">
        <v>6416792.1699999999</v>
      </c>
    </row>
    <row r="17" spans="2:23">
      <c r="B17" s="237" t="s">
        <v>14</v>
      </c>
      <c r="C17" s="239">
        <v>9326152.4770558514</v>
      </c>
      <c r="D17" s="239">
        <v>6304676.0790374614</v>
      </c>
      <c r="E17" s="239">
        <v>6148531.1556012426</v>
      </c>
      <c r="F17" s="239">
        <v>5356206.6814791672</v>
      </c>
      <c r="G17" s="239">
        <v>4826343.8017875636</v>
      </c>
      <c r="H17" s="239">
        <v>4988060.8673407473</v>
      </c>
      <c r="I17" s="239">
        <v>5132805.4764357302</v>
      </c>
      <c r="J17" s="239">
        <v>4893054.3332779929</v>
      </c>
      <c r="K17" s="239">
        <v>5785289.9997782642</v>
      </c>
      <c r="L17" s="239">
        <v>4226314.9894737573</v>
      </c>
      <c r="M17" s="239">
        <v>4083840.3309083013</v>
      </c>
      <c r="N17" s="239">
        <v>3882985.7331421711</v>
      </c>
      <c r="O17" s="240">
        <v>3996932.9488391066</v>
      </c>
      <c r="P17" s="240">
        <v>3965485.6497953641</v>
      </c>
      <c r="Q17" s="240">
        <v>3993113.8113129381</v>
      </c>
      <c r="R17" s="240">
        <v>7471012.2658752371</v>
      </c>
      <c r="S17" s="240">
        <v>7260233.3826983385</v>
      </c>
      <c r="T17" s="239">
        <v>7029767.8551260224</v>
      </c>
      <c r="U17" s="239">
        <v>7308832.655924093</v>
      </c>
      <c r="V17" s="239">
        <v>6952358.5223066835</v>
      </c>
      <c r="W17" s="239">
        <v>5806921.341</v>
      </c>
    </row>
    <row r="18" spans="2:23">
      <c r="B18" s="237" t="s">
        <v>15</v>
      </c>
      <c r="C18" s="286">
        <v>0</v>
      </c>
      <c r="D18" s="286">
        <v>0</v>
      </c>
      <c r="E18" s="286">
        <v>0</v>
      </c>
      <c r="F18" s="286">
        <v>0</v>
      </c>
      <c r="G18" s="286">
        <v>0</v>
      </c>
      <c r="H18" s="286">
        <v>0</v>
      </c>
      <c r="I18" s="286">
        <v>0</v>
      </c>
      <c r="J18" s="239">
        <v>1310188.2824160459</v>
      </c>
      <c r="K18" s="239">
        <v>2059660.0342856196</v>
      </c>
      <c r="L18" s="239">
        <v>1532348.3612822311</v>
      </c>
      <c r="M18" s="239">
        <v>1613762.9974508982</v>
      </c>
      <c r="N18" s="239">
        <v>1422249.033698902</v>
      </c>
      <c r="O18" s="240">
        <v>1472060.5101164756</v>
      </c>
      <c r="P18" s="240">
        <v>1436208.322221908</v>
      </c>
      <c r="Q18" s="240">
        <v>1433924.5147640763</v>
      </c>
      <c r="R18" s="240">
        <v>2516419.9051341917</v>
      </c>
      <c r="S18" s="240">
        <v>2521258.2826380753</v>
      </c>
      <c r="T18" s="239">
        <v>2354325.0540879876</v>
      </c>
      <c r="U18" s="239">
        <v>2442583.0790245878</v>
      </c>
      <c r="V18" s="239">
        <v>2358851.3891646387</v>
      </c>
      <c r="W18" s="239">
        <v>1915216.5009999999</v>
      </c>
    </row>
    <row r="19" spans="2:23">
      <c r="B19" s="237" t="s">
        <v>16</v>
      </c>
      <c r="C19" s="239">
        <v>13356433.187336557</v>
      </c>
      <c r="D19" s="239">
        <v>10351986.813166965</v>
      </c>
      <c r="E19" s="239">
        <v>9581293.5255965311</v>
      </c>
      <c r="F19" s="239">
        <v>9038098.0452301297</v>
      </c>
      <c r="G19" s="239">
        <v>5298040.983487187</v>
      </c>
      <c r="H19" s="239">
        <v>4613191.3296939293</v>
      </c>
      <c r="I19" s="239">
        <v>4724421.059645677</v>
      </c>
      <c r="J19" s="239">
        <v>3617925.0445045545</v>
      </c>
      <c r="K19" s="239">
        <v>3974448.0167840878</v>
      </c>
      <c r="L19" s="239">
        <v>3094990.3150839075</v>
      </c>
      <c r="M19" s="239">
        <v>3164801.9508668561</v>
      </c>
      <c r="N19" s="239">
        <v>2866403.3922988432</v>
      </c>
      <c r="O19" s="240">
        <v>2932943.7489634259</v>
      </c>
      <c r="P19" s="240">
        <v>2949871.4946864927</v>
      </c>
      <c r="Q19" s="240">
        <v>2978913.7311934326</v>
      </c>
      <c r="R19" s="240">
        <v>5346807.3171338141</v>
      </c>
      <c r="S19" s="240">
        <v>5359247.0057903714</v>
      </c>
      <c r="T19" s="239">
        <v>5160479.7133702096</v>
      </c>
      <c r="U19" s="239">
        <v>5193881.4114922164</v>
      </c>
      <c r="V19" s="239">
        <v>5146080.1249614554</v>
      </c>
      <c r="W19" s="239">
        <v>4255166.4000000004</v>
      </c>
    </row>
    <row r="20" spans="2:23">
      <c r="B20" s="237" t="s">
        <v>82</v>
      </c>
      <c r="C20" s="239">
        <v>2966653.5859383075</v>
      </c>
      <c r="D20" s="239">
        <v>2674810.6478020251</v>
      </c>
      <c r="E20" s="239">
        <v>2767276.4046562314</v>
      </c>
      <c r="F20" s="239">
        <v>2836498.0350820329</v>
      </c>
      <c r="G20" s="239">
        <v>1113272.9656532074</v>
      </c>
      <c r="H20" s="239">
        <v>1099224.0380594132</v>
      </c>
      <c r="I20" s="239">
        <v>1733788.4548351518</v>
      </c>
      <c r="J20" s="239">
        <v>1666604.7793054115</v>
      </c>
      <c r="K20" s="239">
        <v>1148831.9952159426</v>
      </c>
      <c r="L20" s="239">
        <v>1257276.7459683057</v>
      </c>
      <c r="M20" s="239">
        <v>1435231.2302179348</v>
      </c>
      <c r="N20" s="239">
        <v>1291577.8047886419</v>
      </c>
      <c r="O20" s="240">
        <v>1466582.8027085522</v>
      </c>
      <c r="P20" s="240">
        <v>1157527.623694669</v>
      </c>
      <c r="Q20" s="240">
        <v>962482.15763063915</v>
      </c>
      <c r="R20" s="240">
        <v>1222808.9410185996</v>
      </c>
      <c r="S20" s="240">
        <v>1220594.5080490906</v>
      </c>
      <c r="T20" s="239">
        <v>1154199.848933656</v>
      </c>
      <c r="U20" s="239">
        <v>1158464.1974320074</v>
      </c>
      <c r="V20" s="239">
        <v>1109926.9640987508</v>
      </c>
      <c r="W20" s="239">
        <v>879165.2</v>
      </c>
    </row>
    <row r="21" spans="2:23">
      <c r="B21" s="237" t="s">
        <v>18</v>
      </c>
      <c r="C21" s="239">
        <v>3178670.1003794624</v>
      </c>
      <c r="D21" s="239">
        <v>3036669.9138770341</v>
      </c>
      <c r="E21" s="239">
        <v>2277029.2522300873</v>
      </c>
      <c r="F21" s="239">
        <v>1808206.1595963254</v>
      </c>
      <c r="G21" s="239">
        <v>894720.69330329844</v>
      </c>
      <c r="H21" s="239">
        <v>1091710.2224015598</v>
      </c>
      <c r="I21" s="239">
        <v>1350020.705675072</v>
      </c>
      <c r="J21" s="239">
        <v>1307507.474197821</v>
      </c>
      <c r="K21" s="239">
        <v>1188115.4458326183</v>
      </c>
      <c r="L21" s="239">
        <v>956985.74015187274</v>
      </c>
      <c r="M21" s="239">
        <v>989994.06222959387</v>
      </c>
      <c r="N21" s="239">
        <v>789400.94319392974</v>
      </c>
      <c r="O21" s="240">
        <v>872856.28670164396</v>
      </c>
      <c r="P21" s="240">
        <v>942652.36706722889</v>
      </c>
      <c r="Q21" s="240">
        <v>1031494.2279848054</v>
      </c>
      <c r="R21" s="240">
        <v>950615.15943420085</v>
      </c>
      <c r="S21" s="240">
        <v>991602.98967351206</v>
      </c>
      <c r="T21" s="239">
        <v>869671.19052553934</v>
      </c>
      <c r="U21" s="239">
        <v>874231.81584071461</v>
      </c>
      <c r="V21" s="239">
        <v>925525.21450594405</v>
      </c>
      <c r="W21" s="239">
        <v>804468.152</v>
      </c>
    </row>
    <row r="22" spans="2:23">
      <c r="B22" s="237" t="s">
        <v>19</v>
      </c>
      <c r="C22" s="239">
        <v>3375032.4780073827</v>
      </c>
      <c r="D22" s="239">
        <v>8081456.939099309</v>
      </c>
      <c r="E22" s="239">
        <v>24202045.72284203</v>
      </c>
      <c r="F22" s="239">
        <v>2741576.8616578835</v>
      </c>
      <c r="G22" s="239">
        <v>3511589.5757965147</v>
      </c>
      <c r="H22" s="239">
        <v>2434432.3191736219</v>
      </c>
      <c r="I22" s="239">
        <v>1460700.2804877055</v>
      </c>
      <c r="J22" s="239">
        <v>873008.05603970413</v>
      </c>
      <c r="K22" s="239">
        <v>2809821.7747779088</v>
      </c>
      <c r="L22" s="239">
        <v>7008269.8305280404</v>
      </c>
      <c r="M22" s="239">
        <v>3216046.8196932701</v>
      </c>
      <c r="N22" s="239">
        <v>3388053.5567961996</v>
      </c>
      <c r="O22" s="240">
        <v>6137614.4197285175</v>
      </c>
      <c r="P22" s="240">
        <v>4823705.3948375173</v>
      </c>
      <c r="Q22" s="240">
        <v>4534995.815650546</v>
      </c>
      <c r="R22" s="240">
        <v>4287970.7836656421</v>
      </c>
      <c r="S22" s="240">
        <v>5177017.5291549405</v>
      </c>
      <c r="T22" s="239">
        <v>4974242.4136488307</v>
      </c>
      <c r="U22" s="239">
        <v>4878974.7789188102</v>
      </c>
      <c r="V22" s="239">
        <v>4407327.8554815194</v>
      </c>
      <c r="W22" s="239">
        <v>4227790.6179999998</v>
      </c>
    </row>
    <row r="23" spans="2:23">
      <c r="B23" s="231"/>
      <c r="C23" s="287"/>
      <c r="D23" s="287"/>
      <c r="E23" s="287"/>
      <c r="F23" s="287"/>
      <c r="G23" s="287"/>
      <c r="H23" s="287"/>
      <c r="I23" s="287"/>
      <c r="J23" s="287"/>
      <c r="K23" s="287"/>
      <c r="L23" s="287"/>
      <c r="M23" s="287"/>
      <c r="N23" s="287"/>
      <c r="O23" s="287"/>
      <c r="P23" s="287"/>
      <c r="Q23" s="287"/>
      <c r="R23" s="287"/>
      <c r="S23" s="287"/>
      <c r="T23" s="287"/>
    </row>
    <row r="24" spans="2:23">
      <c r="B24" s="241" t="s">
        <v>20</v>
      </c>
      <c r="C24" s="242">
        <f t="shared" ref="C24:I24" si="0">SUM(C7:C22)</f>
        <v>179750450.53069922</v>
      </c>
      <c r="D24" s="242">
        <f t="shared" si="0"/>
        <v>150916206.63608325</v>
      </c>
      <c r="E24" s="242">
        <f t="shared" si="0"/>
        <v>170312888.75459215</v>
      </c>
      <c r="F24" s="242">
        <f t="shared" si="0"/>
        <v>122161302.44765808</v>
      </c>
      <c r="G24" s="242">
        <f t="shared" si="0"/>
        <v>60464065.656112842</v>
      </c>
      <c r="H24" s="242">
        <f t="shared" si="0"/>
        <v>61654616.693883598</v>
      </c>
      <c r="I24" s="242">
        <f t="shared" si="0"/>
        <v>60237620.50432317</v>
      </c>
      <c r="J24" s="242">
        <f t="shared" ref="J24:O24" si="1">SUM(J6:J22)</f>
        <v>57541736.598505422</v>
      </c>
      <c r="K24" s="242">
        <f t="shared" si="1"/>
        <v>62074265.341073021</v>
      </c>
      <c r="L24" s="242">
        <f t="shared" si="1"/>
        <v>54065607.328510068</v>
      </c>
      <c r="M24" s="242">
        <f t="shared" si="1"/>
        <v>52582276.320495106</v>
      </c>
      <c r="N24" s="242">
        <f t="shared" si="1"/>
        <v>47212247.894535236</v>
      </c>
      <c r="O24" s="242">
        <f t="shared" si="1"/>
        <v>51391428.658208378</v>
      </c>
      <c r="P24" s="242">
        <f t="shared" ref="P24:W24" si="2">SUM(P6:P22)</f>
        <v>48778941.001690567</v>
      </c>
      <c r="Q24" s="242">
        <f t="shared" si="2"/>
        <v>49075634.487964325</v>
      </c>
      <c r="R24" s="242">
        <f t="shared" si="2"/>
        <v>73933841.316973731</v>
      </c>
      <c r="S24" s="242">
        <f t="shared" si="2"/>
        <v>73464929.085213736</v>
      </c>
      <c r="T24" s="242">
        <f t="shared" si="2"/>
        <v>70977694.9829662</v>
      </c>
      <c r="U24" s="242">
        <f>SUM(U6:U22)</f>
        <v>71510405.862496585</v>
      </c>
      <c r="V24" s="242">
        <f t="shared" si="2"/>
        <v>70093265.535177127</v>
      </c>
      <c r="W24" s="499">
        <f t="shared" si="2"/>
        <v>58403541.169000007</v>
      </c>
    </row>
    <row r="25" spans="2:23">
      <c r="B25" s="210" t="s">
        <v>206</v>
      </c>
      <c r="C25" s="290"/>
      <c r="D25" s="290"/>
      <c r="E25" s="290"/>
      <c r="F25" s="290"/>
      <c r="G25" s="290"/>
      <c r="H25" s="290"/>
      <c r="I25" s="291"/>
      <c r="J25" s="291"/>
      <c r="K25" s="291"/>
      <c r="L25" s="291"/>
      <c r="M25" s="291"/>
      <c r="N25" s="292"/>
      <c r="O25" s="292"/>
      <c r="P25" s="293"/>
    </row>
    <row r="26" spans="2:23">
      <c r="B26" s="213"/>
      <c r="C26" s="210"/>
      <c r="D26" s="210"/>
      <c r="E26" s="210"/>
      <c r="F26" s="210"/>
      <c r="G26" s="210"/>
      <c r="H26" s="210"/>
      <c r="I26" s="217"/>
      <c r="J26" s="217"/>
      <c r="K26" s="217"/>
      <c r="L26" s="217"/>
      <c r="M26" s="217"/>
    </row>
    <row r="27" spans="2:23">
      <c r="B27" s="213"/>
      <c r="C27" s="294"/>
      <c r="D27" s="294"/>
      <c r="E27" s="294"/>
      <c r="F27" s="294"/>
      <c r="G27" s="294"/>
      <c r="H27" s="294"/>
      <c r="I27" s="294"/>
      <c r="J27" s="294"/>
      <c r="K27" s="294"/>
      <c r="L27" s="294"/>
      <c r="M27" s="294"/>
      <c r="N27" s="294"/>
      <c r="O27" s="294"/>
      <c r="P27" s="294"/>
      <c r="Q27" s="295"/>
      <c r="R27" s="295"/>
      <c r="S27" s="295"/>
      <c r="T27" s="294"/>
      <c r="V27" s="498"/>
    </row>
    <row r="28" spans="2:23">
      <c r="B28" s="213"/>
      <c r="C28" s="210"/>
      <c r="D28" s="210"/>
      <c r="E28" s="210"/>
      <c r="F28" s="210"/>
      <c r="G28" s="210"/>
      <c r="H28" s="210"/>
      <c r="I28" s="217"/>
      <c r="J28" s="217"/>
      <c r="K28" s="217"/>
      <c r="L28" s="217"/>
      <c r="M28" s="217"/>
    </row>
    <row r="29" spans="2:23">
      <c r="B29" s="213"/>
      <c r="C29" s="210"/>
      <c r="D29" s="210"/>
      <c r="E29" s="210"/>
      <c r="F29" s="210"/>
      <c r="G29" s="210"/>
      <c r="H29" s="210"/>
      <c r="I29" s="217"/>
      <c r="J29" s="217"/>
      <c r="K29" s="217"/>
      <c r="L29" s="217"/>
      <c r="M29" s="217"/>
    </row>
    <row r="30" spans="2:23">
      <c r="B30" s="282" t="s">
        <v>171</v>
      </c>
      <c r="C30" s="204"/>
      <c r="D30" s="204"/>
      <c r="E30" s="217"/>
      <c r="F30" s="217"/>
      <c r="G30" s="217"/>
      <c r="H30" s="217"/>
      <c r="I30" s="217"/>
      <c r="J30" s="217"/>
      <c r="K30" s="217"/>
      <c r="L30" s="217"/>
      <c r="M30" s="217"/>
    </row>
    <row r="31" spans="2:23">
      <c r="B31" s="296" t="s">
        <v>119</v>
      </c>
      <c r="C31" s="279"/>
      <c r="D31" s="279"/>
      <c r="E31" s="277"/>
      <c r="F31" s="277"/>
      <c r="G31" s="217"/>
      <c r="H31" s="217"/>
      <c r="I31" s="217"/>
      <c r="J31" s="217"/>
      <c r="K31" s="217"/>
      <c r="L31" s="217"/>
      <c r="M31" s="217"/>
    </row>
    <row r="32" spans="2:23">
      <c r="B32" s="246" t="s">
        <v>120</v>
      </c>
      <c r="C32" s="297"/>
      <c r="D32" s="297"/>
      <c r="E32" s="245"/>
      <c r="F32" s="245"/>
      <c r="G32" s="217"/>
      <c r="H32" s="217"/>
      <c r="I32" s="217"/>
      <c r="J32" s="217"/>
      <c r="K32" s="217"/>
      <c r="L32" s="217"/>
      <c r="M32" s="217"/>
    </row>
    <row r="33" spans="2:13">
      <c r="B33" s="1" t="s">
        <v>792</v>
      </c>
      <c r="C33" s="204"/>
      <c r="D33" s="204"/>
      <c r="E33" s="217"/>
      <c r="F33" s="217"/>
      <c r="G33" s="217"/>
      <c r="H33" s="105" t="s">
        <v>180</v>
      </c>
      <c r="I33" s="217"/>
      <c r="J33" s="217"/>
      <c r="K33" s="217"/>
      <c r="L33" s="217"/>
    </row>
    <row r="34" spans="2:13">
      <c r="B34" s="204"/>
      <c r="C34" s="204"/>
      <c r="D34" s="204"/>
      <c r="E34" s="217"/>
      <c r="F34" s="217"/>
      <c r="G34" s="217"/>
      <c r="H34" s="217"/>
      <c r="I34" s="217"/>
      <c r="J34" s="217"/>
      <c r="K34" s="217"/>
      <c r="L34" s="217"/>
      <c r="M34" s="217"/>
    </row>
    <row r="35" spans="2:13">
      <c r="B35" s="233" t="s">
        <v>2</v>
      </c>
      <c r="C35" s="234">
        <v>2001</v>
      </c>
      <c r="D35" s="234">
        <v>2002</v>
      </c>
      <c r="E35" s="235">
        <v>2003</v>
      </c>
      <c r="F35" s="235" t="s">
        <v>79</v>
      </c>
      <c r="G35" s="264"/>
      <c r="H35" s="264"/>
      <c r="I35" s="264"/>
      <c r="J35" s="264"/>
      <c r="K35" s="264"/>
      <c r="L35" s="264"/>
      <c r="M35" s="264"/>
    </row>
    <row r="36" spans="2:13">
      <c r="B36" s="237" t="s">
        <v>3</v>
      </c>
      <c r="C36" s="286">
        <v>0</v>
      </c>
      <c r="D36" s="286">
        <v>0</v>
      </c>
      <c r="E36" s="286">
        <v>0</v>
      </c>
      <c r="F36" s="286">
        <v>0</v>
      </c>
      <c r="G36" s="265"/>
      <c r="H36" s="265"/>
      <c r="I36" s="265"/>
      <c r="J36" s="265"/>
      <c r="K36" s="265"/>
      <c r="L36" s="265"/>
      <c r="M36" s="265"/>
    </row>
    <row r="37" spans="2:13">
      <c r="B37" s="237" t="s">
        <v>5</v>
      </c>
      <c r="C37" s="239">
        <v>4615056.273188442</v>
      </c>
      <c r="D37" s="239">
        <v>3012193.7234516111</v>
      </c>
      <c r="E37" s="239">
        <v>1934715.9603842017</v>
      </c>
      <c r="F37" s="239">
        <v>1758456.1504432501</v>
      </c>
      <c r="G37" s="278"/>
      <c r="H37" s="278"/>
      <c r="I37" s="278"/>
      <c r="J37" s="278"/>
      <c r="K37" s="278"/>
      <c r="L37" s="278"/>
      <c r="M37" s="278"/>
    </row>
    <row r="38" spans="2:13">
      <c r="B38" s="237" t="s">
        <v>6</v>
      </c>
      <c r="C38" s="239">
        <v>2438152.1462554308</v>
      </c>
      <c r="D38" s="239">
        <v>1366010.8818292608</v>
      </c>
      <c r="E38" s="239">
        <v>1271238.1469987221</v>
      </c>
      <c r="F38" s="239">
        <v>1054129.2709518352</v>
      </c>
      <c r="G38" s="278"/>
      <c r="H38" s="278"/>
      <c r="I38" s="278"/>
      <c r="J38" s="278"/>
      <c r="K38" s="278"/>
      <c r="L38" s="278"/>
      <c r="M38" s="278"/>
    </row>
    <row r="39" spans="2:13">
      <c r="B39" s="237" t="s">
        <v>7</v>
      </c>
      <c r="C39" s="239">
        <v>2848320.7466164422</v>
      </c>
      <c r="D39" s="239">
        <v>2234397.5611788239</v>
      </c>
      <c r="E39" s="239">
        <v>3371652.1822995208</v>
      </c>
      <c r="F39" s="239">
        <v>3063950.4616209459</v>
      </c>
      <c r="G39" s="278"/>
      <c r="H39" s="278"/>
      <c r="I39" s="278"/>
      <c r="J39" s="278"/>
      <c r="K39" s="278"/>
      <c r="L39" s="278"/>
      <c r="M39" s="278"/>
    </row>
    <row r="40" spans="2:13">
      <c r="B40" s="237" t="s">
        <v>8</v>
      </c>
      <c r="C40" s="239">
        <v>4168326.4891493055</v>
      </c>
      <c r="D40" s="239">
        <v>4365826.2254674928</v>
      </c>
      <c r="E40" s="239">
        <v>2492498.3114419268</v>
      </c>
      <c r="F40" s="239">
        <v>2381835.4075867021</v>
      </c>
      <c r="G40" s="278"/>
      <c r="H40" s="278"/>
      <c r="I40" s="278"/>
      <c r="J40" s="278"/>
      <c r="K40" s="278"/>
      <c r="L40" s="278"/>
      <c r="M40" s="278"/>
    </row>
    <row r="41" spans="2:13">
      <c r="B41" s="237" t="s">
        <v>9</v>
      </c>
      <c r="C41" s="239">
        <v>19589929.060738225</v>
      </c>
      <c r="D41" s="239">
        <v>11737831.99299163</v>
      </c>
      <c r="E41" s="239">
        <v>7070576.6789612994</v>
      </c>
      <c r="F41" s="239">
        <v>4655489.7445397731</v>
      </c>
      <c r="G41" s="278"/>
      <c r="H41" s="278"/>
      <c r="I41" s="278"/>
      <c r="J41" s="278"/>
      <c r="K41" s="278"/>
      <c r="L41" s="278"/>
      <c r="M41" s="278"/>
    </row>
    <row r="42" spans="2:13">
      <c r="B42" s="237" t="s">
        <v>10</v>
      </c>
      <c r="C42" s="239">
        <v>13249710.208947448</v>
      </c>
      <c r="D42" s="239">
        <v>8795205.5419068187</v>
      </c>
      <c r="E42" s="239">
        <v>7383834.942274021</v>
      </c>
      <c r="F42" s="239">
        <v>8230408.5609934237</v>
      </c>
      <c r="G42" s="278"/>
      <c r="H42" s="278"/>
      <c r="I42" s="278"/>
      <c r="J42" s="278"/>
      <c r="K42" s="278"/>
      <c r="L42" s="278"/>
      <c r="M42" s="278"/>
    </row>
    <row r="43" spans="2:13">
      <c r="B43" s="237" t="s">
        <v>11</v>
      </c>
      <c r="C43" s="239">
        <v>4737782.0328632416</v>
      </c>
      <c r="D43" s="239">
        <v>3767744.3593452368</v>
      </c>
      <c r="E43" s="239">
        <v>4610652.3664772129</v>
      </c>
      <c r="F43" s="239">
        <v>3328148.2485667267</v>
      </c>
      <c r="G43" s="278"/>
      <c r="H43" s="278"/>
      <c r="I43" s="278"/>
      <c r="J43" s="278"/>
      <c r="K43" s="278"/>
      <c r="L43" s="278"/>
      <c r="M43" s="278"/>
    </row>
    <row r="44" spans="2:13">
      <c r="B44" s="237" t="s">
        <v>12</v>
      </c>
      <c r="C44" s="239">
        <v>8205245.9712596796</v>
      </c>
      <c r="D44" s="239">
        <v>3587546.7063528006</v>
      </c>
      <c r="E44" s="239">
        <v>4954820.5777982911</v>
      </c>
      <c r="F44" s="239">
        <v>2695585.2558977134</v>
      </c>
      <c r="G44" s="278"/>
      <c r="H44" s="278"/>
      <c r="I44" s="278"/>
      <c r="J44" s="278"/>
      <c r="K44" s="278"/>
      <c r="L44" s="278"/>
      <c r="M44" s="278"/>
    </row>
    <row r="45" spans="2:13">
      <c r="B45" s="237" t="s">
        <v>606</v>
      </c>
      <c r="C45" s="286">
        <v>0</v>
      </c>
      <c r="D45" s="286">
        <v>0</v>
      </c>
      <c r="E45" s="286">
        <v>0</v>
      </c>
      <c r="F45" s="286">
        <v>0</v>
      </c>
      <c r="G45" s="278"/>
      <c r="H45" s="278"/>
      <c r="I45" s="278"/>
      <c r="J45" s="278"/>
      <c r="K45" s="278"/>
      <c r="L45" s="278"/>
      <c r="M45" s="278"/>
    </row>
    <row r="46" spans="2:13">
      <c r="B46" s="237" t="s">
        <v>13</v>
      </c>
      <c r="C46" s="239">
        <v>33614716.607141815</v>
      </c>
      <c r="D46" s="239">
        <v>28412918.003446128</v>
      </c>
      <c r="E46" s="239">
        <v>34283678.238125391</v>
      </c>
      <c r="F46" s="239">
        <v>30394609.343154754</v>
      </c>
      <c r="G46" s="278"/>
      <c r="H46" s="278"/>
      <c r="I46" s="278"/>
      <c r="J46" s="278"/>
      <c r="K46" s="278"/>
      <c r="L46" s="278"/>
      <c r="M46" s="278"/>
    </row>
    <row r="47" spans="2:13">
      <c r="B47" s="237" t="s">
        <v>14</v>
      </c>
      <c r="C47" s="239">
        <v>4521535.2988229655</v>
      </c>
      <c r="D47" s="239">
        <v>3007921.2934352336</v>
      </c>
      <c r="E47" s="239">
        <v>2392934.8365386855</v>
      </c>
      <c r="F47" s="239">
        <v>2964648.3911026404</v>
      </c>
      <c r="G47" s="278"/>
      <c r="H47" s="278"/>
      <c r="I47" s="278"/>
      <c r="J47" s="278"/>
      <c r="K47" s="278"/>
      <c r="L47" s="278"/>
      <c r="M47" s="278"/>
    </row>
    <row r="48" spans="2:13">
      <c r="B48" s="237" t="s">
        <v>15</v>
      </c>
      <c r="C48" s="286">
        <v>0</v>
      </c>
      <c r="D48" s="286">
        <v>0</v>
      </c>
      <c r="E48" s="286">
        <v>0</v>
      </c>
      <c r="F48" s="286">
        <v>0</v>
      </c>
      <c r="G48" s="265"/>
      <c r="H48" s="265"/>
      <c r="I48" s="265"/>
      <c r="J48" s="265"/>
      <c r="K48" s="265"/>
      <c r="L48" s="265"/>
      <c r="M48" s="265"/>
    </row>
    <row r="49" spans="2:15">
      <c r="B49" s="237" t="s">
        <v>16</v>
      </c>
      <c r="C49" s="239">
        <v>9188220.0076407995</v>
      </c>
      <c r="D49" s="239">
        <v>5546925.3361393027</v>
      </c>
      <c r="E49" s="239">
        <v>4873247.1335153244</v>
      </c>
      <c r="F49" s="239">
        <v>5141779.7402957082</v>
      </c>
      <c r="G49" s="278"/>
      <c r="H49" s="278"/>
      <c r="I49" s="278"/>
      <c r="J49" s="278"/>
      <c r="K49" s="278"/>
      <c r="L49" s="278"/>
      <c r="M49" s="278"/>
    </row>
    <row r="50" spans="2:15">
      <c r="B50" s="237" t="s">
        <v>82</v>
      </c>
      <c r="C50" s="239">
        <v>1349811.9395571707</v>
      </c>
      <c r="D50" s="239">
        <v>1074635.5993729401</v>
      </c>
      <c r="E50" s="239">
        <v>607472.68668013287</v>
      </c>
      <c r="F50" s="239">
        <v>1423208.1305417733</v>
      </c>
      <c r="G50" s="278"/>
      <c r="H50" s="278"/>
      <c r="I50" s="278"/>
      <c r="J50" s="278"/>
      <c r="K50" s="278"/>
      <c r="L50" s="278"/>
      <c r="M50" s="278"/>
    </row>
    <row r="51" spans="2:15">
      <c r="B51" s="237" t="s">
        <v>18</v>
      </c>
      <c r="C51" s="239">
        <v>1868673.3595766642</v>
      </c>
      <c r="D51" s="239">
        <v>1412465.9189969322</v>
      </c>
      <c r="E51" s="239">
        <v>832340.0045662818</v>
      </c>
      <c r="F51" s="239">
        <v>942601.31995792442</v>
      </c>
      <c r="G51" s="278"/>
      <c r="H51" s="278"/>
      <c r="I51" s="278"/>
      <c r="J51" s="278"/>
      <c r="K51" s="278"/>
      <c r="L51" s="278"/>
      <c r="M51" s="278"/>
    </row>
    <row r="52" spans="2:15">
      <c r="B52" s="237" t="s">
        <v>19</v>
      </c>
      <c r="C52" s="286">
        <v>0</v>
      </c>
      <c r="D52" s="286">
        <v>0</v>
      </c>
      <c r="E52" s="286">
        <v>0</v>
      </c>
      <c r="F52" s="286">
        <v>0</v>
      </c>
      <c r="G52" s="265"/>
      <c r="H52" s="265"/>
      <c r="I52" s="265"/>
      <c r="J52" s="278"/>
      <c r="K52" s="278"/>
      <c r="L52" s="278"/>
      <c r="M52" s="278"/>
    </row>
    <row r="53" spans="2:15">
      <c r="B53" s="231"/>
      <c r="C53" s="287"/>
      <c r="D53" s="287"/>
      <c r="E53" s="287"/>
      <c r="F53" s="287"/>
      <c r="G53" s="278"/>
      <c r="H53" s="278"/>
      <c r="I53" s="278"/>
      <c r="J53" s="278"/>
      <c r="K53" s="278"/>
      <c r="L53" s="278"/>
      <c r="M53" s="278"/>
    </row>
    <row r="54" spans="2:15">
      <c r="B54" s="241" t="s">
        <v>20</v>
      </c>
      <c r="C54" s="242">
        <f>SUM(C36:C52)</f>
        <v>110395480.14175761</v>
      </c>
      <c r="D54" s="242">
        <f>SUM(D36:D52)</f>
        <v>78321623.143914208</v>
      </c>
      <c r="E54" s="242">
        <f>SUM(E36:E52)</f>
        <v>76079662.06606102</v>
      </c>
      <c r="F54" s="242">
        <f>SUM(F36:F52)</f>
        <v>68034850.025653169</v>
      </c>
      <c r="G54" s="280"/>
      <c r="H54" s="280"/>
      <c r="I54" s="280"/>
      <c r="J54" s="280"/>
      <c r="K54" s="280"/>
      <c r="L54" s="280"/>
      <c r="M54" s="280"/>
    </row>
    <row r="55" spans="2:15">
      <c r="B55" s="210" t="s">
        <v>121</v>
      </c>
      <c r="C55" s="210"/>
      <c r="D55" s="210"/>
      <c r="E55" s="210"/>
      <c r="F55" s="210"/>
      <c r="G55" s="210"/>
      <c r="H55" s="210"/>
      <c r="I55" s="217"/>
      <c r="J55" s="217"/>
      <c r="K55" s="217"/>
      <c r="L55" s="217"/>
      <c r="M55" s="217"/>
    </row>
    <row r="56" spans="2:15">
      <c r="B56" s="213" t="s">
        <v>122</v>
      </c>
      <c r="C56" s="210"/>
      <c r="D56" s="210"/>
      <c r="E56" s="210"/>
      <c r="F56" s="210"/>
      <c r="G56" s="210"/>
      <c r="H56" s="210"/>
      <c r="I56" s="217"/>
      <c r="J56" s="217"/>
      <c r="K56" s="217"/>
      <c r="L56" s="217"/>
      <c r="M56" s="217"/>
    </row>
    <row r="57" spans="2:15">
      <c r="B57" s="213" t="s">
        <v>235</v>
      </c>
      <c r="C57" s="210"/>
      <c r="D57" s="210"/>
      <c r="E57" s="210"/>
      <c r="F57" s="210"/>
      <c r="G57" s="210"/>
      <c r="H57" s="210"/>
      <c r="I57" s="217"/>
      <c r="J57" s="217"/>
      <c r="K57" s="217"/>
      <c r="L57" s="217"/>
      <c r="M57" s="217"/>
    </row>
    <row r="62" spans="2:15">
      <c r="B62" s="212" t="s">
        <v>172</v>
      </c>
      <c r="C62" s="249"/>
      <c r="D62" s="270"/>
      <c r="E62" s="270"/>
      <c r="F62" s="270"/>
      <c r="G62" s="270"/>
      <c r="H62" s="270"/>
      <c r="I62" s="270"/>
      <c r="J62" s="270"/>
      <c r="K62" s="270"/>
      <c r="L62" s="270"/>
      <c r="M62" s="270"/>
    </row>
    <row r="63" spans="2:15">
      <c r="B63" s="244" t="s">
        <v>124</v>
      </c>
      <c r="C63" s="298"/>
      <c r="D63" s="299"/>
      <c r="E63" s="299"/>
      <c r="F63" s="299"/>
      <c r="G63" s="270"/>
      <c r="H63" s="270"/>
      <c r="I63" s="270"/>
      <c r="J63" s="270"/>
      <c r="K63" s="270"/>
      <c r="L63" s="270"/>
      <c r="M63" s="270"/>
    </row>
    <row r="64" spans="2:15">
      <c r="B64" s="1" t="s">
        <v>792</v>
      </c>
      <c r="C64" s="249"/>
      <c r="D64" s="270"/>
      <c r="E64" s="270"/>
      <c r="F64" s="270"/>
      <c r="G64" s="270"/>
      <c r="H64" s="270"/>
      <c r="I64" s="270"/>
      <c r="J64" s="270"/>
      <c r="K64" s="270"/>
      <c r="L64" s="270"/>
      <c r="O64" s="105" t="s">
        <v>180</v>
      </c>
    </row>
    <row r="65" spans="1:23">
      <c r="B65" s="249"/>
      <c r="C65" s="249"/>
      <c r="D65" s="270"/>
      <c r="E65" s="270"/>
      <c r="F65" s="270"/>
      <c r="G65" s="270"/>
      <c r="H65" s="270"/>
      <c r="I65" s="270"/>
      <c r="J65" s="270"/>
      <c r="K65" s="270"/>
      <c r="L65" s="270"/>
      <c r="M65" s="270"/>
    </row>
    <row r="66" spans="1:23">
      <c r="B66" s="233" t="s">
        <v>2</v>
      </c>
      <c r="C66" s="234">
        <v>2001</v>
      </c>
      <c r="D66" s="234">
        <v>2002</v>
      </c>
      <c r="E66" s="235">
        <v>2003</v>
      </c>
      <c r="F66" s="235">
        <v>2004</v>
      </c>
      <c r="G66" s="235">
        <v>2005</v>
      </c>
      <c r="H66" s="235">
        <v>2006</v>
      </c>
      <c r="I66" s="235">
        <v>2007</v>
      </c>
      <c r="J66" s="235">
        <v>2008</v>
      </c>
      <c r="K66" s="234">
        <v>2009</v>
      </c>
      <c r="L66" s="234">
        <v>2010</v>
      </c>
      <c r="M66" s="234">
        <v>2011</v>
      </c>
      <c r="N66" s="234">
        <v>2012</v>
      </c>
      <c r="O66" s="235">
        <v>2013</v>
      </c>
      <c r="P66" s="235">
        <v>2014</v>
      </c>
      <c r="Q66" s="234">
        <v>2015</v>
      </c>
      <c r="R66" s="234">
        <v>2016</v>
      </c>
      <c r="S66" s="234">
        <v>2017</v>
      </c>
      <c r="T66" s="234">
        <v>2018</v>
      </c>
      <c r="U66" s="234">
        <v>2019</v>
      </c>
      <c r="V66" s="234">
        <v>2020</v>
      </c>
      <c r="W66" s="344">
        <v>2021</v>
      </c>
    </row>
    <row r="67" spans="1:23">
      <c r="A67" s="448"/>
      <c r="B67" s="237" t="s">
        <v>3</v>
      </c>
      <c r="C67" s="286">
        <v>0</v>
      </c>
      <c r="D67" s="286">
        <v>0</v>
      </c>
      <c r="E67" s="286">
        <v>0</v>
      </c>
      <c r="F67" s="286">
        <v>0</v>
      </c>
      <c r="G67" s="286">
        <v>0</v>
      </c>
      <c r="H67" s="286">
        <v>0</v>
      </c>
      <c r="I67" s="286">
        <v>0</v>
      </c>
      <c r="J67" s="239">
        <v>785043.22918470891</v>
      </c>
      <c r="K67" s="239">
        <v>1187530.6074371857</v>
      </c>
      <c r="L67" s="239">
        <v>950493.05271054583</v>
      </c>
      <c r="M67" s="239">
        <v>935803.52635900152</v>
      </c>
      <c r="N67" s="239">
        <v>831854.28494408738</v>
      </c>
      <c r="O67" s="240">
        <v>1071966.0128843964</v>
      </c>
      <c r="P67" s="240">
        <v>969560.59743536182</v>
      </c>
      <c r="Q67" s="240">
        <v>818337.05447559932</v>
      </c>
      <c r="R67" s="240">
        <v>1273930.6962717238</v>
      </c>
      <c r="S67" s="240">
        <v>1227336.202401926</v>
      </c>
      <c r="T67" s="239">
        <v>1113572.0117316667</v>
      </c>
      <c r="U67" s="239">
        <v>1088632.7851802884</v>
      </c>
      <c r="V67" s="239">
        <v>1091659.8757063455</v>
      </c>
      <c r="W67" s="239">
        <v>1020395.758</v>
      </c>
    </row>
    <row r="68" spans="1:23">
      <c r="A68" s="448"/>
      <c r="B68" s="237" t="s">
        <v>5</v>
      </c>
      <c r="C68" s="239">
        <v>2538460.0663513672</v>
      </c>
      <c r="D68" s="239">
        <v>2876689.9108580668</v>
      </c>
      <c r="E68" s="239">
        <v>2962206.9351862269</v>
      </c>
      <c r="F68" s="239">
        <v>1831902.5934623368</v>
      </c>
      <c r="G68" s="239">
        <v>2294825.0002057799</v>
      </c>
      <c r="H68" s="239">
        <v>1677232.635660595</v>
      </c>
      <c r="I68" s="239">
        <v>1729927.7082938254</v>
      </c>
      <c r="J68" s="239">
        <v>997814.16197351203</v>
      </c>
      <c r="K68" s="239">
        <v>1505233.2354153716</v>
      </c>
      <c r="L68" s="239">
        <v>1008086.593332405</v>
      </c>
      <c r="M68" s="239">
        <v>1078403.0245241327</v>
      </c>
      <c r="N68" s="239">
        <v>974704.17800476239</v>
      </c>
      <c r="O68" s="240">
        <v>943297.85774254729</v>
      </c>
      <c r="P68" s="240">
        <v>1431349.7451222874</v>
      </c>
      <c r="Q68" s="240">
        <v>945276.09980690037</v>
      </c>
      <c r="R68" s="240">
        <v>1289709.1438650684</v>
      </c>
      <c r="S68" s="240">
        <v>1315565.8135527978</v>
      </c>
      <c r="T68" s="239">
        <v>1291816.0152860058</v>
      </c>
      <c r="U68" s="239">
        <v>1373535.964562963</v>
      </c>
      <c r="V68" s="239">
        <v>1289487.2723332995</v>
      </c>
      <c r="W68" s="239">
        <v>1162102.6000000001</v>
      </c>
    </row>
    <row r="69" spans="1:23">
      <c r="A69" s="448"/>
      <c r="B69" s="237" t="s">
        <v>6</v>
      </c>
      <c r="C69" s="239">
        <v>2339195.2234902577</v>
      </c>
      <c r="D69" s="239">
        <v>2093574.0454114419</v>
      </c>
      <c r="E69" s="239">
        <v>1674562.15984388</v>
      </c>
      <c r="F69" s="239">
        <v>1930162.8335182986</v>
      </c>
      <c r="G69" s="239">
        <v>2093107.2302950716</v>
      </c>
      <c r="H69" s="239">
        <v>1765776.7533651339</v>
      </c>
      <c r="I69" s="239">
        <v>1545798.5196737417</v>
      </c>
      <c r="J69" s="239">
        <v>1455640.1171605464</v>
      </c>
      <c r="K69" s="239">
        <v>1513749.4932846669</v>
      </c>
      <c r="L69" s="239">
        <v>1366148.0292832397</v>
      </c>
      <c r="M69" s="239">
        <v>1506472.5528467316</v>
      </c>
      <c r="N69" s="239">
        <v>1363168.3115019689</v>
      </c>
      <c r="O69" s="240">
        <v>1206421.0431373597</v>
      </c>
      <c r="P69" s="240">
        <v>1161118.1148103855</v>
      </c>
      <c r="Q69" s="240">
        <v>1179875.4257855029</v>
      </c>
      <c r="R69" s="240">
        <v>1643422.3112485465</v>
      </c>
      <c r="S69" s="240">
        <v>1459673.1018153131</v>
      </c>
      <c r="T69" s="239">
        <v>1421651.1398875008</v>
      </c>
      <c r="U69" s="239">
        <v>1436639.1919074932</v>
      </c>
      <c r="V69" s="239">
        <v>1496193.4555690666</v>
      </c>
      <c r="W69" s="239">
        <v>1286319.2860000001</v>
      </c>
    </row>
    <row r="70" spans="1:23">
      <c r="A70" s="448"/>
      <c r="B70" s="237" t="s">
        <v>7</v>
      </c>
      <c r="C70" s="239">
        <v>2230824.8999687969</v>
      </c>
      <c r="D70" s="239">
        <v>2231869.6604539193</v>
      </c>
      <c r="E70" s="239">
        <v>3142212.0846636575</v>
      </c>
      <c r="F70" s="239">
        <v>2027951.6452900495</v>
      </c>
      <c r="G70" s="239">
        <v>1727592.888514752</v>
      </c>
      <c r="H70" s="239">
        <v>1336397.3516955315</v>
      </c>
      <c r="I70" s="239">
        <v>1789011.0298934917</v>
      </c>
      <c r="J70" s="239">
        <v>1921823.9947347513</v>
      </c>
      <c r="K70" s="239">
        <v>1866100.1860786914</v>
      </c>
      <c r="L70" s="239">
        <v>2118184.5262171379</v>
      </c>
      <c r="M70" s="239">
        <v>1745621.7658648591</v>
      </c>
      <c r="N70" s="239">
        <v>1535034.0538744845</v>
      </c>
      <c r="O70" s="240">
        <v>1319642.2637753396</v>
      </c>
      <c r="P70" s="240">
        <v>1270834.6031596963</v>
      </c>
      <c r="Q70" s="240">
        <v>2242372.1666326569</v>
      </c>
      <c r="R70" s="240">
        <v>1929809.9527406334</v>
      </c>
      <c r="S70" s="240">
        <v>1963159.7803841154</v>
      </c>
      <c r="T70" s="239">
        <v>1784082.8339672522</v>
      </c>
      <c r="U70" s="239">
        <v>1823881.9384426649</v>
      </c>
      <c r="V70" s="239">
        <v>1808695.402668315</v>
      </c>
      <c r="W70" s="239">
        <v>1454556.5</v>
      </c>
    </row>
    <row r="71" spans="1:23">
      <c r="A71" s="448"/>
      <c r="B71" s="237" t="s">
        <v>8</v>
      </c>
      <c r="C71" s="239">
        <v>3056072.1770112296</v>
      </c>
      <c r="D71" s="239">
        <v>2572980.6951945187</v>
      </c>
      <c r="E71" s="239">
        <v>3061765.0335112792</v>
      </c>
      <c r="F71" s="239">
        <v>2539967.0397374099</v>
      </c>
      <c r="G71" s="239">
        <v>2283188.7292207428</v>
      </c>
      <c r="H71" s="239">
        <v>2158521.676968921</v>
      </c>
      <c r="I71" s="239">
        <v>1962317.2659579061</v>
      </c>
      <c r="J71" s="239">
        <v>2355044.8168190694</v>
      </c>
      <c r="K71" s="239">
        <v>2679453.3541861339</v>
      </c>
      <c r="L71" s="239">
        <v>2325588.3220043946</v>
      </c>
      <c r="M71" s="239">
        <v>2565257.2725609294</v>
      </c>
      <c r="N71" s="239">
        <v>2033211.7807042298</v>
      </c>
      <c r="O71" s="240">
        <v>1777708.5680196239</v>
      </c>
      <c r="P71" s="240">
        <v>1710179.5526153757</v>
      </c>
      <c r="Q71" s="240">
        <v>2243199.9539349736</v>
      </c>
      <c r="R71" s="240">
        <v>2612943.5987161929</v>
      </c>
      <c r="S71" s="240">
        <v>2649469.7314056796</v>
      </c>
      <c r="T71" s="239">
        <v>2355369.3537185341</v>
      </c>
      <c r="U71" s="239">
        <v>2457874.6551217549</v>
      </c>
      <c r="V71" s="239">
        <v>2473601.253282493</v>
      </c>
      <c r="W71" s="239">
        <v>2114602.7999999998</v>
      </c>
    </row>
    <row r="72" spans="1:23">
      <c r="A72" s="448"/>
      <c r="B72" s="237" t="s">
        <v>9</v>
      </c>
      <c r="C72" s="239">
        <v>6695470.1369989011</v>
      </c>
      <c r="D72" s="239">
        <v>7606283.8285522265</v>
      </c>
      <c r="E72" s="239">
        <v>9553010.0360334851</v>
      </c>
      <c r="F72" s="239">
        <v>5998088.8476338461</v>
      </c>
      <c r="G72" s="239">
        <v>6007166.3910259269</v>
      </c>
      <c r="H72" s="239">
        <v>7364066.7923472673</v>
      </c>
      <c r="I72" s="239">
        <v>8697232.9784122296</v>
      </c>
      <c r="J72" s="239">
        <v>7621368.0229432518</v>
      </c>
      <c r="K72" s="239">
        <v>6239124.5946340794</v>
      </c>
      <c r="L72" s="239">
        <v>4709316.0151264947</v>
      </c>
      <c r="M72" s="239">
        <v>4957054.5186674409</v>
      </c>
      <c r="N72" s="239">
        <v>4449138.7602756564</v>
      </c>
      <c r="O72" s="240">
        <v>4825184.637695672</v>
      </c>
      <c r="P72" s="240">
        <v>5513575.8392423242</v>
      </c>
      <c r="Q72" s="240">
        <v>3966242.4623114462</v>
      </c>
      <c r="R72" s="240">
        <v>6738570.6508814758</v>
      </c>
      <c r="S72" s="240">
        <v>6519338.9375062222</v>
      </c>
      <c r="T72" s="239">
        <v>6510857.7845063191</v>
      </c>
      <c r="U72" s="239">
        <v>6672339.3616880178</v>
      </c>
      <c r="V72" s="239">
        <v>6475290.4580425741</v>
      </c>
      <c r="W72" s="239">
        <v>5211031.51</v>
      </c>
    </row>
    <row r="73" spans="1:23">
      <c r="A73" s="448"/>
      <c r="B73" s="237" t="s">
        <v>47</v>
      </c>
      <c r="C73" s="239">
        <v>20700748.119798027</v>
      </c>
      <c r="D73" s="239">
        <v>19790693.096857786</v>
      </c>
      <c r="E73" s="239">
        <v>19340866.319071837</v>
      </c>
      <c r="F73" s="239">
        <v>15408261.015033152</v>
      </c>
      <c r="G73" s="239">
        <v>14076873.017234754</v>
      </c>
      <c r="H73" s="239">
        <v>15180325.097263796</v>
      </c>
      <c r="I73" s="239">
        <v>13359857.198738705</v>
      </c>
      <c r="J73" s="239">
        <v>13016757.476897925</v>
      </c>
      <c r="K73" s="239">
        <v>14780866.255493462</v>
      </c>
      <c r="L73" s="239">
        <v>11546954.852531856</v>
      </c>
      <c r="M73" s="239">
        <v>12840545.663438343</v>
      </c>
      <c r="N73" s="239">
        <v>11382242.599116581</v>
      </c>
      <c r="O73" s="240">
        <v>12053119.040021626</v>
      </c>
      <c r="P73" s="240">
        <v>10496677.399024377</v>
      </c>
      <c r="Q73" s="240">
        <v>9851738.9324841518</v>
      </c>
      <c r="R73" s="240">
        <v>16706654.193207733</v>
      </c>
      <c r="S73" s="240">
        <v>16476102.233509718</v>
      </c>
      <c r="T73" s="239">
        <v>16160570.119597716</v>
      </c>
      <c r="U73" s="239">
        <v>15883139.319137106</v>
      </c>
      <c r="V73" s="239">
        <v>16267218.604329668</v>
      </c>
      <c r="W73" s="239">
        <v>12659654.359999999</v>
      </c>
    </row>
    <row r="74" spans="1:23">
      <c r="A74" s="448"/>
      <c r="B74" s="237" t="s">
        <v>11</v>
      </c>
      <c r="C74" s="239">
        <v>3118537.6449927688</v>
      </c>
      <c r="D74" s="239">
        <v>3321800.4481689748</v>
      </c>
      <c r="E74" s="239">
        <v>3806332.3991427184</v>
      </c>
      <c r="F74" s="239">
        <v>2530796.327092628</v>
      </c>
      <c r="G74" s="239">
        <v>2409748.7360233441</v>
      </c>
      <c r="H74" s="239">
        <v>2681229.2390710302</v>
      </c>
      <c r="I74" s="239">
        <v>3264521.5573229115</v>
      </c>
      <c r="J74" s="239">
        <v>2665594.2164578699</v>
      </c>
      <c r="K74" s="239">
        <v>2261239.7497484363</v>
      </c>
      <c r="L74" s="239">
        <v>1834290.3358823955</v>
      </c>
      <c r="M74" s="239">
        <v>2195218.1964871748</v>
      </c>
      <c r="N74" s="239">
        <v>1743494.3056594746</v>
      </c>
      <c r="O74" s="240">
        <v>1767299.9220121983</v>
      </c>
      <c r="P74" s="240">
        <v>1725363.5957129681</v>
      </c>
      <c r="Q74" s="240">
        <v>2131338.5555702811</v>
      </c>
      <c r="R74" s="240">
        <v>3255820.6778331576</v>
      </c>
      <c r="S74" s="240">
        <v>3016233.0596580245</v>
      </c>
      <c r="T74" s="239">
        <v>3010984.8256237409</v>
      </c>
      <c r="U74" s="239">
        <v>3053177.6744626248</v>
      </c>
      <c r="V74" s="239">
        <v>2988609.2470945134</v>
      </c>
      <c r="W74" s="239">
        <v>2475014.2390000001</v>
      </c>
    </row>
    <row r="75" spans="1:23">
      <c r="A75" s="448"/>
      <c r="B75" s="237" t="s">
        <v>12</v>
      </c>
      <c r="C75" s="239">
        <v>4310791.3367062714</v>
      </c>
      <c r="D75" s="239">
        <v>4865833.8772021001</v>
      </c>
      <c r="E75" s="239">
        <v>4961732.1690602042</v>
      </c>
      <c r="F75" s="239">
        <v>3663234.7847465402</v>
      </c>
      <c r="G75" s="239">
        <v>3807346.0414534393</v>
      </c>
      <c r="H75" s="239">
        <v>3711440.9160759221</v>
      </c>
      <c r="I75" s="239">
        <v>3654643.6679317192</v>
      </c>
      <c r="J75" s="239">
        <v>3815517.030829947</v>
      </c>
      <c r="K75" s="239">
        <v>2957300.3285496435</v>
      </c>
      <c r="L75" s="239">
        <v>2399315.8708321671</v>
      </c>
      <c r="M75" s="239">
        <v>2508904.9579008906</v>
      </c>
      <c r="N75" s="239">
        <v>2339666.5339034349</v>
      </c>
      <c r="O75" s="240">
        <v>2498910.9396463535</v>
      </c>
      <c r="P75" s="240">
        <v>2416536.4343593083</v>
      </c>
      <c r="Q75" s="240">
        <v>3174695.1440047161</v>
      </c>
      <c r="R75" s="240">
        <v>4665679.3286583833</v>
      </c>
      <c r="S75" s="240">
        <v>4563390.422225886</v>
      </c>
      <c r="T75" s="239">
        <v>4425384.5672323825</v>
      </c>
      <c r="U75" s="239">
        <v>4551583.7222852008</v>
      </c>
      <c r="V75" s="239">
        <v>4261787.7853895128</v>
      </c>
      <c r="W75" s="239">
        <v>3660147.2579999999</v>
      </c>
    </row>
    <row r="76" spans="1:23">
      <c r="A76" s="448"/>
      <c r="B76" s="237" t="s">
        <v>606</v>
      </c>
      <c r="C76" s="286">
        <v>0</v>
      </c>
      <c r="D76" s="286">
        <v>0</v>
      </c>
      <c r="E76" s="286">
        <v>0</v>
      </c>
      <c r="F76" s="286">
        <v>0</v>
      </c>
      <c r="G76" s="286">
        <v>0</v>
      </c>
      <c r="H76" s="286">
        <v>0</v>
      </c>
      <c r="I76" s="286">
        <v>0</v>
      </c>
      <c r="J76" s="286">
        <v>0</v>
      </c>
      <c r="K76" s="286">
        <v>0</v>
      </c>
      <c r="L76" s="286">
        <v>0</v>
      </c>
      <c r="M76" s="286">
        <v>0</v>
      </c>
      <c r="N76" s="286">
        <v>0</v>
      </c>
      <c r="O76" s="286">
        <v>0</v>
      </c>
      <c r="P76" s="286">
        <v>0</v>
      </c>
      <c r="Q76" s="286">
        <v>0</v>
      </c>
      <c r="R76" s="286">
        <v>0</v>
      </c>
      <c r="S76" s="286">
        <v>0</v>
      </c>
      <c r="T76" s="286">
        <v>0</v>
      </c>
      <c r="U76" s="239">
        <v>3511931.6172969616</v>
      </c>
      <c r="V76" s="239">
        <v>3395417.817933978</v>
      </c>
      <c r="W76" s="239">
        <v>3054196.4759999998</v>
      </c>
    </row>
    <row r="77" spans="1:23">
      <c r="A77" s="448"/>
      <c r="B77" s="237" t="s">
        <v>13</v>
      </c>
      <c r="C77" s="239">
        <v>9090169.5605040099</v>
      </c>
      <c r="D77" s="239">
        <v>7827205.6844315892</v>
      </c>
      <c r="E77" s="239">
        <v>9460358.1523921564</v>
      </c>
      <c r="F77" s="239">
        <v>6887739.1343431436</v>
      </c>
      <c r="G77" s="239">
        <v>10120249.602111261</v>
      </c>
      <c r="H77" s="239">
        <v>11553007.454766132</v>
      </c>
      <c r="I77" s="239">
        <v>9832574.6010193005</v>
      </c>
      <c r="J77" s="239">
        <v>9238845.5617623087</v>
      </c>
      <c r="K77" s="239">
        <v>10117500.269570906</v>
      </c>
      <c r="L77" s="239">
        <v>7731043.7481013136</v>
      </c>
      <c r="M77" s="239">
        <v>7745317.4504787587</v>
      </c>
      <c r="N77" s="239">
        <v>6919062.6226318777</v>
      </c>
      <c r="O77" s="240">
        <v>7048887.6562155448</v>
      </c>
      <c r="P77" s="240">
        <v>6808294.2679053154</v>
      </c>
      <c r="Q77" s="240">
        <v>7587634.4344216622</v>
      </c>
      <c r="R77" s="240">
        <v>12021666.391289139</v>
      </c>
      <c r="S77" s="240">
        <v>11744706.104749739</v>
      </c>
      <c r="T77" s="239">
        <v>11360720.255722823</v>
      </c>
      <c r="U77" s="239">
        <v>7800701.693779082</v>
      </c>
      <c r="V77" s="239">
        <v>7645234.292308378</v>
      </c>
      <c r="W77" s="239">
        <v>6416792.1699999999</v>
      </c>
    </row>
    <row r="78" spans="1:23">
      <c r="A78" s="448"/>
      <c r="B78" s="237" t="s">
        <v>14</v>
      </c>
      <c r="C78" s="239">
        <v>4804617.178232885</v>
      </c>
      <c r="D78" s="239">
        <v>3296754.7856022273</v>
      </c>
      <c r="E78" s="239">
        <v>3755596.3190625566</v>
      </c>
      <c r="F78" s="239">
        <v>2391558.2903765263</v>
      </c>
      <c r="G78" s="239">
        <v>4826343.8017875636</v>
      </c>
      <c r="H78" s="239">
        <v>4988060.8673407473</v>
      </c>
      <c r="I78" s="239">
        <v>5132805.4764357302</v>
      </c>
      <c r="J78" s="239">
        <v>4893054.3332779929</v>
      </c>
      <c r="K78" s="239">
        <v>5785289.9997782642</v>
      </c>
      <c r="L78" s="239">
        <v>4226314.9894737573</v>
      </c>
      <c r="M78" s="239">
        <v>4083840.3309083013</v>
      </c>
      <c r="N78" s="239">
        <v>3882985.7331421711</v>
      </c>
      <c r="O78" s="240">
        <v>3996932.9488391066</v>
      </c>
      <c r="P78" s="240">
        <v>3965485.6497953641</v>
      </c>
      <c r="Q78" s="240">
        <v>3993113.8113129381</v>
      </c>
      <c r="R78" s="240">
        <v>7471012.2658752371</v>
      </c>
      <c r="S78" s="240">
        <v>7260233.3826983385</v>
      </c>
      <c r="T78" s="239">
        <v>7029767.8551260224</v>
      </c>
      <c r="U78" s="239">
        <v>7308832.655924093</v>
      </c>
      <c r="V78" s="239">
        <v>6952358.5223066835</v>
      </c>
      <c r="W78" s="239">
        <v>5806921.341</v>
      </c>
    </row>
    <row r="79" spans="1:23">
      <c r="A79" s="448"/>
      <c r="B79" s="237" t="s">
        <v>15</v>
      </c>
      <c r="C79" s="286">
        <v>0</v>
      </c>
      <c r="D79" s="286">
        <v>0</v>
      </c>
      <c r="E79" s="286">
        <v>0</v>
      </c>
      <c r="F79" s="286">
        <v>0</v>
      </c>
      <c r="G79" s="286">
        <v>0</v>
      </c>
      <c r="H79" s="286">
        <v>0</v>
      </c>
      <c r="I79" s="286">
        <v>0</v>
      </c>
      <c r="J79" s="239">
        <v>1310188.2824160459</v>
      </c>
      <c r="K79" s="239">
        <v>2059660.0342856196</v>
      </c>
      <c r="L79" s="239">
        <v>1532348.3612822311</v>
      </c>
      <c r="M79" s="239">
        <v>1613762.9974508982</v>
      </c>
      <c r="N79" s="239">
        <v>1422249.033698902</v>
      </c>
      <c r="O79" s="240">
        <v>1472060.5101164756</v>
      </c>
      <c r="P79" s="240">
        <v>1436208.322221908</v>
      </c>
      <c r="Q79" s="240">
        <v>1433924.5147640763</v>
      </c>
      <c r="R79" s="240">
        <v>2516419.9051341917</v>
      </c>
      <c r="S79" s="240">
        <v>2521258.2826380753</v>
      </c>
      <c r="T79" s="239">
        <v>2354325.0540879876</v>
      </c>
      <c r="U79" s="239">
        <v>2442583.0790245878</v>
      </c>
      <c r="V79" s="239">
        <v>2358851.3891646387</v>
      </c>
      <c r="W79" s="239">
        <v>1915216.5009999999</v>
      </c>
    </row>
    <row r="80" spans="1:23">
      <c r="A80" s="448"/>
      <c r="B80" s="237" t="s">
        <v>16</v>
      </c>
      <c r="C80" s="239">
        <v>4168213.1796957576</v>
      </c>
      <c r="D80" s="239">
        <v>4805061.4770276612</v>
      </c>
      <c r="E80" s="239">
        <v>4708046.3920812067</v>
      </c>
      <c r="F80" s="239">
        <v>3896318.3049344216</v>
      </c>
      <c r="G80" s="239">
        <v>5298040.983487187</v>
      </c>
      <c r="H80" s="239">
        <v>4613191.3296939293</v>
      </c>
      <c r="I80" s="239">
        <v>4724421.059645677</v>
      </c>
      <c r="J80" s="239">
        <v>3617925.0445045545</v>
      </c>
      <c r="K80" s="239">
        <v>3974448.0167840878</v>
      </c>
      <c r="L80" s="239">
        <v>3094990.3150839075</v>
      </c>
      <c r="M80" s="239">
        <v>3164801.9508668561</v>
      </c>
      <c r="N80" s="239">
        <v>2866403.3922988432</v>
      </c>
      <c r="O80" s="240">
        <v>2932943.7489634259</v>
      </c>
      <c r="P80" s="240">
        <v>2949871.4946864927</v>
      </c>
      <c r="Q80" s="240">
        <v>2978913.7311934326</v>
      </c>
      <c r="R80" s="240">
        <v>5346807.3171338141</v>
      </c>
      <c r="S80" s="240">
        <v>5359247.0057903714</v>
      </c>
      <c r="T80" s="239">
        <v>5160479.7133702096</v>
      </c>
      <c r="U80" s="239">
        <v>5193881.4114922164</v>
      </c>
      <c r="V80" s="239">
        <v>5146080.1249614554</v>
      </c>
      <c r="W80" s="239">
        <v>4255166.4000000004</v>
      </c>
    </row>
    <row r="81" spans="1:23">
      <c r="A81" s="448"/>
      <c r="B81" s="237" t="s">
        <v>82</v>
      </c>
      <c r="C81" s="239">
        <v>1616841.6463811367</v>
      </c>
      <c r="D81" s="239">
        <v>1600175.0484290849</v>
      </c>
      <c r="E81" s="239">
        <v>2159803.7179760984</v>
      </c>
      <c r="F81" s="239">
        <v>1413289.9045402596</v>
      </c>
      <c r="G81" s="239">
        <v>1113272.9656532074</v>
      </c>
      <c r="H81" s="239">
        <v>1099224.0380594132</v>
      </c>
      <c r="I81" s="239">
        <v>1733788.4548351518</v>
      </c>
      <c r="J81" s="239">
        <v>1666604.7793054115</v>
      </c>
      <c r="K81" s="239">
        <v>1148831.9952159426</v>
      </c>
      <c r="L81" s="239">
        <v>1257276.7459683057</v>
      </c>
      <c r="M81" s="239">
        <v>1435231.2302179348</v>
      </c>
      <c r="N81" s="239">
        <v>1291577.8047886419</v>
      </c>
      <c r="O81" s="240">
        <v>1466582.8027085522</v>
      </c>
      <c r="P81" s="240">
        <v>1157527.623694669</v>
      </c>
      <c r="Q81" s="240">
        <v>962482.15763063915</v>
      </c>
      <c r="R81" s="240">
        <v>1222808.9410185996</v>
      </c>
      <c r="S81" s="240">
        <v>1220594.5080490906</v>
      </c>
      <c r="T81" s="239">
        <v>1154199.848933656</v>
      </c>
      <c r="U81" s="239">
        <v>1158464.1974320074</v>
      </c>
      <c r="V81" s="239">
        <v>1109926.9640987508</v>
      </c>
      <c r="W81" s="239">
        <v>879165.2</v>
      </c>
    </row>
    <row r="82" spans="1:23">
      <c r="A82" s="448"/>
      <c r="B82" s="237" t="s">
        <v>18</v>
      </c>
      <c r="C82" s="239">
        <v>1309996.7408027982</v>
      </c>
      <c r="D82" s="239">
        <v>1624203.9948801019</v>
      </c>
      <c r="E82" s="239">
        <v>1444689.2476638053</v>
      </c>
      <c r="F82" s="239">
        <v>865604.83963840106</v>
      </c>
      <c r="G82" s="239">
        <v>894720.69330329844</v>
      </c>
      <c r="H82" s="239">
        <v>1091710.2224015598</v>
      </c>
      <c r="I82" s="239">
        <v>1350020.705675072</v>
      </c>
      <c r="J82" s="239">
        <v>1307507.474197821</v>
      </c>
      <c r="K82" s="239">
        <v>1188115.4458326183</v>
      </c>
      <c r="L82" s="239">
        <v>956985.74015187274</v>
      </c>
      <c r="M82" s="239">
        <v>989994.06222959387</v>
      </c>
      <c r="N82" s="239">
        <v>789400.94319392974</v>
      </c>
      <c r="O82" s="240">
        <v>872856.28670164396</v>
      </c>
      <c r="P82" s="240">
        <v>942652.36706722889</v>
      </c>
      <c r="Q82" s="240">
        <v>1031494.2279848054</v>
      </c>
      <c r="R82" s="240">
        <v>950615.15943420085</v>
      </c>
      <c r="S82" s="240">
        <v>991602.98967351206</v>
      </c>
      <c r="T82" s="239">
        <v>869671.19052553934</v>
      </c>
      <c r="U82" s="239">
        <v>874231.81584071461</v>
      </c>
      <c r="V82" s="239">
        <v>925525.21450594405</v>
      </c>
      <c r="W82" s="239">
        <v>804468.152</v>
      </c>
    </row>
    <row r="83" spans="1:23">
      <c r="A83" s="448"/>
      <c r="B83" s="237" t="s">
        <v>19</v>
      </c>
      <c r="C83" s="239">
        <v>3375032.4780073827</v>
      </c>
      <c r="D83" s="239">
        <v>8081456.939099309</v>
      </c>
      <c r="E83" s="239">
        <v>24202045.72284203</v>
      </c>
      <c r="F83" s="239">
        <v>2741576.8616578835</v>
      </c>
      <c r="G83" s="239">
        <v>3511589.5757965147</v>
      </c>
      <c r="H83" s="239">
        <v>2434432.3191736219</v>
      </c>
      <c r="I83" s="239">
        <v>1460700.2804877055</v>
      </c>
      <c r="J83" s="239">
        <v>873008.05603970413</v>
      </c>
      <c r="K83" s="239">
        <v>2809821.7747779088</v>
      </c>
      <c r="L83" s="239">
        <v>7008269.8305280404</v>
      </c>
      <c r="M83" s="239">
        <v>3216046.8196932701</v>
      </c>
      <c r="N83" s="239">
        <v>3388053.5567961996</v>
      </c>
      <c r="O83" s="240">
        <v>6137614.4197285175</v>
      </c>
      <c r="P83" s="240">
        <v>4823705.3948375173</v>
      </c>
      <c r="Q83" s="240">
        <v>4534995.815650546</v>
      </c>
      <c r="R83" s="240">
        <v>4287970.7836656421</v>
      </c>
      <c r="S83" s="240">
        <v>5177017.5291549405</v>
      </c>
      <c r="T83" s="239">
        <v>4974242.4136488307</v>
      </c>
      <c r="U83" s="239">
        <v>4878974.7789188102</v>
      </c>
      <c r="V83" s="239">
        <v>4407327.8554815194</v>
      </c>
      <c r="W83" s="239">
        <v>4227790.6179999998</v>
      </c>
    </row>
    <row r="84" spans="1:23">
      <c r="B84" s="231"/>
      <c r="C84" s="287"/>
      <c r="D84" s="287"/>
      <c r="E84" s="287"/>
      <c r="F84" s="287"/>
      <c r="G84" s="287"/>
      <c r="H84" s="287"/>
      <c r="I84" s="287"/>
      <c r="J84" s="287"/>
      <c r="K84" s="287"/>
      <c r="L84" s="287"/>
      <c r="M84" s="287"/>
      <c r="N84" s="287"/>
      <c r="O84" s="287"/>
      <c r="P84" s="287"/>
      <c r="Q84" s="287"/>
      <c r="R84" s="287"/>
      <c r="S84" s="287"/>
      <c r="T84" s="287"/>
    </row>
    <row r="85" spans="1:23">
      <c r="B85" s="241" t="s">
        <v>20</v>
      </c>
      <c r="C85" s="242">
        <f>SUM(C67:C83)</f>
        <v>69354970.388941586</v>
      </c>
      <c r="D85" s="242">
        <f t="shared" ref="D85:L85" si="3">SUM(D67:D83)</f>
        <v>72594583.492169023</v>
      </c>
      <c r="E85" s="242">
        <f t="shared" si="3"/>
        <v>94233226.68853116</v>
      </c>
      <c r="F85" s="242">
        <f t="shared" si="3"/>
        <v>54126452.422004908</v>
      </c>
      <c r="G85" s="242">
        <f t="shared" si="3"/>
        <v>60464065.656112842</v>
      </c>
      <c r="H85" s="242">
        <f t="shared" si="3"/>
        <v>61654616.693883598</v>
      </c>
      <c r="I85" s="242">
        <f>SUM(I67:I83)</f>
        <v>60237620.50432317</v>
      </c>
      <c r="J85" s="242">
        <f t="shared" si="3"/>
        <v>57541736.598505422</v>
      </c>
      <c r="K85" s="242">
        <f t="shared" si="3"/>
        <v>62074265.341073021</v>
      </c>
      <c r="L85" s="242">
        <f t="shared" si="3"/>
        <v>54065607.328510068</v>
      </c>
      <c r="M85" s="242">
        <f t="shared" ref="M85:U85" si="4">SUM(M67:M83)</f>
        <v>52582276.320495106</v>
      </c>
      <c r="N85" s="242">
        <f t="shared" si="4"/>
        <v>47212247.894535236</v>
      </c>
      <c r="O85" s="242">
        <f t="shared" si="4"/>
        <v>51391428.658208378</v>
      </c>
      <c r="P85" s="242">
        <f t="shared" si="4"/>
        <v>48778941.001690567</v>
      </c>
      <c r="Q85" s="242">
        <f t="shared" si="4"/>
        <v>49075634.487964325</v>
      </c>
      <c r="R85" s="242">
        <f t="shared" si="4"/>
        <v>73933841.316973731</v>
      </c>
      <c r="S85" s="242">
        <f t="shared" si="4"/>
        <v>73464929.085213736</v>
      </c>
      <c r="T85" s="242">
        <f t="shared" si="4"/>
        <v>70977694.9829662</v>
      </c>
      <c r="U85" s="242">
        <f t="shared" si="4"/>
        <v>71510405.862496585</v>
      </c>
      <c r="V85" s="242">
        <f>SUM(V67:V83)</f>
        <v>70093265.535177127</v>
      </c>
      <c r="W85" s="345">
        <f>SUM(W67:W83)</f>
        <v>58403541.169000007</v>
      </c>
    </row>
    <row r="86" spans="1:23">
      <c r="B86" s="214" t="s">
        <v>105</v>
      </c>
      <c r="P86" s="227"/>
    </row>
    <row r="87" spans="1:23">
      <c r="B87" s="213" t="s">
        <v>454</v>
      </c>
      <c r="P87" s="227"/>
    </row>
    <row r="88" spans="1:23">
      <c r="B88" s="210"/>
      <c r="P88" s="227"/>
    </row>
    <row r="89" spans="1:23">
      <c r="P89" s="227"/>
    </row>
  </sheetData>
  <phoneticPr fontId="14" type="noConversion"/>
  <hyperlinks>
    <hyperlink ref="O3" location="'Indice Regiones'!A1" display="&lt; Volver &gt;" xr:uid="{00000000-0004-0000-0B00-000000000000}"/>
    <hyperlink ref="H33" location="'Indice Regiones'!A1" display="&lt; Volver &gt;" xr:uid="{00000000-0004-0000-0B00-000001000000}"/>
    <hyperlink ref="O64" location="'Indice Regiones'!A1" display="&lt; Volver &gt;" xr:uid="{00000000-0004-0000-0B00-000002000000}"/>
  </hyperlinks>
  <pageMargins left="0.75" right="0.75" top="1" bottom="1" header="0" footer="0"/>
  <pageSetup orientation="portrait" r:id="rId1"/>
  <headerFooter alignWithMargins="0"/>
  <ignoredErrors>
    <ignoredError sqref="C54:E54 T24 C85:T85 C24:S2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B1:W118"/>
  <sheetViews>
    <sheetView showGridLines="0" zoomScale="90" zoomScaleNormal="90" workbookViewId="0">
      <selection activeCell="H91" sqref="H91"/>
    </sheetView>
  </sheetViews>
  <sheetFormatPr baseColWidth="10" defaultColWidth="13.28515625" defaultRowHeight="12"/>
  <cols>
    <col min="1" max="1" width="3.7109375" style="249" customWidth="1"/>
    <col min="2" max="2" width="15.85546875" style="217" customWidth="1"/>
    <col min="3" max="4" width="12.140625" style="217" customWidth="1"/>
    <col min="5" max="10" width="12.140625" style="219" customWidth="1"/>
    <col min="11" max="11" width="12.140625" style="274" customWidth="1"/>
    <col min="12" max="12" width="12.140625" style="300" customWidth="1"/>
    <col min="13" max="13" width="12.5703125" style="249" bestFit="1" customWidth="1"/>
    <col min="14" max="14" width="12.42578125" style="249" customWidth="1"/>
    <col min="15" max="15" width="12.28515625" style="249" bestFit="1" customWidth="1"/>
    <col min="16" max="17" width="12.28515625" style="301" bestFit="1" customWidth="1"/>
    <col min="18" max="19" width="12.42578125" style="301" customWidth="1"/>
    <col min="20" max="20" width="12.42578125" style="249" customWidth="1"/>
    <col min="21" max="16384" width="13.28515625" style="249"/>
  </cols>
  <sheetData>
    <row r="1" spans="2:23">
      <c r="B1" s="212" t="s">
        <v>173</v>
      </c>
      <c r="C1" s="212"/>
      <c r="D1" s="212"/>
    </row>
    <row r="2" spans="2:23">
      <c r="B2" s="212" t="s">
        <v>127</v>
      </c>
      <c r="C2" s="212"/>
      <c r="D2" s="212"/>
    </row>
    <row r="3" spans="2:23" ht="12.75">
      <c r="B3" s="313" t="s">
        <v>818</v>
      </c>
      <c r="C3" s="244"/>
      <c r="D3" s="244"/>
      <c r="M3" s="227"/>
    </row>
    <row r="4" spans="2:23" ht="14.25" customHeight="1">
      <c r="B4" s="1" t="s">
        <v>792</v>
      </c>
      <c r="C4" s="211"/>
      <c r="D4" s="211"/>
      <c r="N4" s="227"/>
      <c r="O4" s="105" t="s">
        <v>180</v>
      </c>
    </row>
    <row r="5" spans="2:23" ht="12.75">
      <c r="N5" s="227"/>
      <c r="O5" s="227"/>
    </row>
    <row r="6" spans="2:23">
      <c r="B6" s="233" t="s">
        <v>2</v>
      </c>
      <c r="C6" s="234">
        <v>2001</v>
      </c>
      <c r="D6" s="234" t="s">
        <v>63</v>
      </c>
      <c r="E6" s="235">
        <v>2003</v>
      </c>
      <c r="F6" s="235">
        <v>2004</v>
      </c>
      <c r="G6" s="235">
        <v>2005</v>
      </c>
      <c r="H6" s="235">
        <v>2006</v>
      </c>
      <c r="I6" s="235">
        <v>2007</v>
      </c>
      <c r="J6" s="235">
        <v>2008</v>
      </c>
      <c r="K6" s="234">
        <v>2009</v>
      </c>
      <c r="L6" s="234">
        <v>2010</v>
      </c>
      <c r="M6" s="234">
        <v>2011</v>
      </c>
      <c r="N6" s="234">
        <v>2012</v>
      </c>
      <c r="O6" s="235">
        <v>2013</v>
      </c>
      <c r="P6" s="235">
        <v>2014</v>
      </c>
      <c r="Q6" s="234">
        <v>2015</v>
      </c>
      <c r="R6" s="234" t="s">
        <v>541</v>
      </c>
      <c r="S6" s="234" t="s">
        <v>511</v>
      </c>
      <c r="T6" s="234" t="s">
        <v>586</v>
      </c>
      <c r="U6" s="234" t="s">
        <v>632</v>
      </c>
      <c r="V6" s="234" t="s">
        <v>643</v>
      </c>
      <c r="W6" s="344" t="s">
        <v>683</v>
      </c>
    </row>
    <row r="7" spans="2:23">
      <c r="B7" s="237" t="s">
        <v>3</v>
      </c>
      <c r="C7" s="286">
        <v>0</v>
      </c>
      <c r="D7" s="286">
        <v>0</v>
      </c>
      <c r="E7" s="286">
        <v>0</v>
      </c>
      <c r="F7" s="286">
        <v>0</v>
      </c>
      <c r="G7" s="286">
        <v>0</v>
      </c>
      <c r="H7" s="286">
        <v>0</v>
      </c>
      <c r="I7" s="286">
        <v>0</v>
      </c>
      <c r="J7" s="239">
        <v>20920842.833429102</v>
      </c>
      <c r="K7" s="239">
        <v>26090140.820981991</v>
      </c>
      <c r="L7" s="239">
        <v>23817643.87999079</v>
      </c>
      <c r="M7" s="239">
        <v>40135042.937215112</v>
      </c>
      <c r="N7" s="239">
        <v>38949998.361796662</v>
      </c>
      <c r="O7" s="240">
        <v>36880214.540689439</v>
      </c>
      <c r="P7" s="240">
        <v>29261383.616070908</v>
      </c>
      <c r="Q7" s="240">
        <v>50374659.467611916</v>
      </c>
      <c r="R7" s="240">
        <v>71996867.047807693</v>
      </c>
      <c r="S7" s="240">
        <v>61503309.865293264</v>
      </c>
      <c r="T7" s="239">
        <v>49716250.388251372</v>
      </c>
      <c r="U7" s="239">
        <v>59946857.44670552</v>
      </c>
      <c r="V7" s="239">
        <v>42432471.261829682</v>
      </c>
      <c r="W7" s="239">
        <v>41766907</v>
      </c>
    </row>
    <row r="8" spans="2:23">
      <c r="B8" s="237" t="s">
        <v>5</v>
      </c>
      <c r="C8" s="239">
        <v>31713076.007323917</v>
      </c>
      <c r="D8" s="239">
        <v>21099734.541251503</v>
      </c>
      <c r="E8" s="239">
        <v>22302352.792780742</v>
      </c>
      <c r="F8" s="239">
        <v>27258129.249321584</v>
      </c>
      <c r="G8" s="239">
        <v>24122786.415806815</v>
      </c>
      <c r="H8" s="239">
        <v>32043925.34450417</v>
      </c>
      <c r="I8" s="239">
        <v>32658451.233053759</v>
      </c>
      <c r="J8" s="239">
        <v>21493843.911136914</v>
      </c>
      <c r="K8" s="239">
        <v>28175959.738065794</v>
      </c>
      <c r="L8" s="239">
        <v>33332072.531588774</v>
      </c>
      <c r="M8" s="239">
        <v>48225172.219395883</v>
      </c>
      <c r="N8" s="239">
        <v>45733796.887683287</v>
      </c>
      <c r="O8" s="240">
        <v>49151943.773506187</v>
      </c>
      <c r="P8" s="240">
        <v>45971810.332418092</v>
      </c>
      <c r="Q8" s="240">
        <v>47576104.91474764</v>
      </c>
      <c r="R8" s="240">
        <v>48724555.472228482</v>
      </c>
      <c r="S8" s="240">
        <v>47071922.410501547</v>
      </c>
      <c r="T8" s="239">
        <v>55588283.423000798</v>
      </c>
      <c r="U8" s="239">
        <v>53334370.40801274</v>
      </c>
      <c r="V8" s="239">
        <v>37494500.061969891</v>
      </c>
      <c r="W8" s="239">
        <v>41106589</v>
      </c>
    </row>
    <row r="9" spans="2:23">
      <c r="B9" s="237" t="s">
        <v>6</v>
      </c>
      <c r="C9" s="239">
        <v>35097635.195541136</v>
      </c>
      <c r="D9" s="239">
        <v>33258795.354485903</v>
      </c>
      <c r="E9" s="239">
        <v>44075612.65572007</v>
      </c>
      <c r="F9" s="239">
        <v>40679499.762161814</v>
      </c>
      <c r="G9" s="239">
        <v>48992363.011024989</v>
      </c>
      <c r="H9" s="239">
        <v>52707475.925021663</v>
      </c>
      <c r="I9" s="239">
        <v>58895416.721252993</v>
      </c>
      <c r="J9" s="239">
        <v>71788588.369132981</v>
      </c>
      <c r="K9" s="239">
        <v>69808902.940383568</v>
      </c>
      <c r="L9" s="239">
        <v>75330637.832113162</v>
      </c>
      <c r="M9" s="239">
        <v>82513767.191361606</v>
      </c>
      <c r="N9" s="239">
        <v>78947785.731687188</v>
      </c>
      <c r="O9" s="240">
        <v>88329487.617365658</v>
      </c>
      <c r="P9" s="240">
        <v>88149305.510093972</v>
      </c>
      <c r="Q9" s="240">
        <v>97414799.956107989</v>
      </c>
      <c r="R9" s="240">
        <v>103109980.42876804</v>
      </c>
      <c r="S9" s="240">
        <v>108763931.39388768</v>
      </c>
      <c r="T9" s="239">
        <v>89479458.140660644</v>
      </c>
      <c r="U9" s="239">
        <v>87319415.270237356</v>
      </c>
      <c r="V9" s="239">
        <v>78397656.805904135</v>
      </c>
      <c r="W9" s="239">
        <v>64875558</v>
      </c>
    </row>
    <row r="10" spans="2:23">
      <c r="B10" s="237" t="s">
        <v>7</v>
      </c>
      <c r="C10" s="239">
        <v>32184693.195955139</v>
      </c>
      <c r="D10" s="239">
        <v>29264276.076813642</v>
      </c>
      <c r="E10" s="239">
        <v>23657933.321829747</v>
      </c>
      <c r="F10" s="239">
        <v>27552618.256960012</v>
      </c>
      <c r="G10" s="239">
        <v>30661733.378338289</v>
      </c>
      <c r="H10" s="239">
        <v>30496766.388952605</v>
      </c>
      <c r="I10" s="239">
        <v>25015654.313376922</v>
      </c>
      <c r="J10" s="239">
        <v>51677008.28965158</v>
      </c>
      <c r="K10" s="239">
        <v>51123018.371939115</v>
      </c>
      <c r="L10" s="239">
        <v>46287632.265738152</v>
      </c>
      <c r="M10" s="239">
        <v>49053386.677053683</v>
      </c>
      <c r="N10" s="239">
        <v>49316816.114107884</v>
      </c>
      <c r="O10" s="240">
        <v>52340172.73405575</v>
      </c>
      <c r="P10" s="240">
        <v>57139744.626535147</v>
      </c>
      <c r="Q10" s="240">
        <v>42125238.232428357</v>
      </c>
      <c r="R10" s="240">
        <v>71268449.464713886</v>
      </c>
      <c r="S10" s="240">
        <v>73281490.898682371</v>
      </c>
      <c r="T10" s="239">
        <v>58468742.653882578</v>
      </c>
      <c r="U10" s="239">
        <v>69146595.957607612</v>
      </c>
      <c r="V10" s="239">
        <v>69573834.255709976</v>
      </c>
      <c r="W10" s="239">
        <v>62833045</v>
      </c>
    </row>
    <row r="11" spans="2:23">
      <c r="B11" s="237" t="s">
        <v>8</v>
      </c>
      <c r="C11" s="239">
        <v>27861661.532895092</v>
      </c>
      <c r="D11" s="239">
        <v>34117601.012296788</v>
      </c>
      <c r="E11" s="239">
        <v>29733087.626597099</v>
      </c>
      <c r="F11" s="239">
        <v>45516205.49732168</v>
      </c>
      <c r="G11" s="239">
        <v>47778538.622861154</v>
      </c>
      <c r="H11" s="239">
        <v>54793228.333107136</v>
      </c>
      <c r="I11" s="239">
        <v>56744323.263852559</v>
      </c>
      <c r="J11" s="239">
        <v>62823428.787738904</v>
      </c>
      <c r="K11" s="239">
        <v>69772671.840775147</v>
      </c>
      <c r="L11" s="239">
        <v>62656312.206962295</v>
      </c>
      <c r="M11" s="239">
        <v>72693830.236802727</v>
      </c>
      <c r="N11" s="239">
        <v>70600251.296064749</v>
      </c>
      <c r="O11" s="240">
        <v>65743136.573524155</v>
      </c>
      <c r="P11" s="240">
        <v>76277652.11142531</v>
      </c>
      <c r="Q11" s="240">
        <v>77243679.264769465</v>
      </c>
      <c r="R11" s="240">
        <v>80447939.993389413</v>
      </c>
      <c r="S11" s="240">
        <v>83649716.186325669</v>
      </c>
      <c r="T11" s="239">
        <v>72990408.596740857</v>
      </c>
      <c r="U11" s="239">
        <v>75777659.796076477</v>
      </c>
      <c r="V11" s="239">
        <v>59032397.889081307</v>
      </c>
      <c r="W11" s="239">
        <v>64671692</v>
      </c>
    </row>
    <row r="12" spans="2:23" ht="12.75" customHeight="1">
      <c r="B12" s="237" t="s">
        <v>9</v>
      </c>
      <c r="C12" s="239">
        <v>34365659.030992255</v>
      </c>
      <c r="D12" s="239">
        <v>41543317.725442939</v>
      </c>
      <c r="E12" s="239">
        <v>40679531.990418993</v>
      </c>
      <c r="F12" s="239">
        <v>43924311.992045656</v>
      </c>
      <c r="G12" s="239">
        <v>42449121.532565147</v>
      </c>
      <c r="H12" s="239">
        <v>43750477.899842568</v>
      </c>
      <c r="I12" s="239">
        <v>44203207.800338671</v>
      </c>
      <c r="J12" s="239">
        <v>59970142.940701678</v>
      </c>
      <c r="K12" s="239">
        <v>60679588.223075747</v>
      </c>
      <c r="L12" s="239">
        <v>68167237.583747253</v>
      </c>
      <c r="M12" s="239">
        <v>83820919.520133004</v>
      </c>
      <c r="N12" s="239">
        <v>74201118.195664182</v>
      </c>
      <c r="O12" s="240">
        <v>85243444.308048502</v>
      </c>
      <c r="P12" s="240">
        <v>83775380.053224847</v>
      </c>
      <c r="Q12" s="240">
        <v>91264511.298211619</v>
      </c>
      <c r="R12" s="240">
        <v>96539247.697622702</v>
      </c>
      <c r="S12" s="240">
        <v>93280244.581985652</v>
      </c>
      <c r="T12" s="239">
        <v>83774513.286708549</v>
      </c>
      <c r="U12" s="239">
        <v>86437991.736391455</v>
      </c>
      <c r="V12" s="239">
        <v>74161916.64039129</v>
      </c>
      <c r="W12" s="239">
        <v>77406785</v>
      </c>
    </row>
    <row r="13" spans="2:23">
      <c r="B13" s="237" t="s">
        <v>10</v>
      </c>
      <c r="C13" s="239">
        <v>58380322.25277628</v>
      </c>
      <c r="D13" s="239">
        <v>59459214.084021807</v>
      </c>
      <c r="E13" s="239">
        <v>65584871.776424877</v>
      </c>
      <c r="F13" s="239">
        <v>99654297.770167112</v>
      </c>
      <c r="G13" s="239">
        <v>78111456.476404667</v>
      </c>
      <c r="H13" s="239">
        <v>97708863.016516551</v>
      </c>
      <c r="I13" s="239">
        <v>111229927.24020395</v>
      </c>
      <c r="J13" s="239">
        <v>122330577.88349494</v>
      </c>
      <c r="K13" s="239">
        <v>129177182.39771962</v>
      </c>
      <c r="L13" s="239">
        <v>124172910.12265414</v>
      </c>
      <c r="M13" s="239">
        <v>147487685.74733272</v>
      </c>
      <c r="N13" s="239">
        <v>130479096.31790082</v>
      </c>
      <c r="O13" s="240">
        <v>125974754.81558439</v>
      </c>
      <c r="P13" s="240">
        <v>134651572.96784353</v>
      </c>
      <c r="Q13" s="240">
        <v>142852230.2284418</v>
      </c>
      <c r="R13" s="240">
        <v>159708348.22087339</v>
      </c>
      <c r="S13" s="240">
        <v>141229531.36886033</v>
      </c>
      <c r="T13" s="239">
        <v>129212190.27782966</v>
      </c>
      <c r="U13" s="239">
        <v>137050120.40457934</v>
      </c>
      <c r="V13" s="239">
        <v>128196991.99462812</v>
      </c>
      <c r="W13" s="239">
        <v>137707462</v>
      </c>
    </row>
    <row r="14" spans="2:23">
      <c r="B14" s="237" t="s">
        <v>11</v>
      </c>
      <c r="C14" s="239">
        <v>23479615.982130807</v>
      </c>
      <c r="D14" s="239">
        <v>25816963.968696706</v>
      </c>
      <c r="E14" s="239">
        <v>26178561.890356336</v>
      </c>
      <c r="F14" s="239">
        <v>34422049.825503618</v>
      </c>
      <c r="G14" s="239">
        <v>33085480.991500884</v>
      </c>
      <c r="H14" s="239">
        <v>44521405.102479272</v>
      </c>
      <c r="I14" s="239">
        <v>47083368.285819702</v>
      </c>
      <c r="J14" s="239">
        <v>60737593.942521781</v>
      </c>
      <c r="K14" s="239">
        <v>55183008.02933912</v>
      </c>
      <c r="L14" s="239">
        <v>48710149.301967815</v>
      </c>
      <c r="M14" s="239">
        <v>69860830.493932024</v>
      </c>
      <c r="N14" s="239">
        <v>75982611.417805627</v>
      </c>
      <c r="O14" s="240">
        <v>73795443.755097196</v>
      </c>
      <c r="P14" s="240">
        <v>71146990.735580742</v>
      </c>
      <c r="Q14" s="240">
        <v>68711043.364199892</v>
      </c>
      <c r="R14" s="240">
        <v>76492339.718581706</v>
      </c>
      <c r="S14" s="240">
        <v>76163409.332061186</v>
      </c>
      <c r="T14" s="239">
        <v>77138552.146705389</v>
      </c>
      <c r="U14" s="239">
        <v>75602520.061822996</v>
      </c>
      <c r="V14" s="239">
        <v>68605761.389024124</v>
      </c>
      <c r="W14" s="239">
        <v>66410897</v>
      </c>
    </row>
    <row r="15" spans="2:23">
      <c r="B15" s="237" t="s">
        <v>12</v>
      </c>
      <c r="C15" s="239">
        <v>29203591.202004172</v>
      </c>
      <c r="D15" s="239">
        <v>28726322.13507662</v>
      </c>
      <c r="E15" s="239">
        <v>35547432.188285075</v>
      </c>
      <c r="F15" s="239">
        <v>45661207.461070694</v>
      </c>
      <c r="G15" s="239">
        <v>60041998.14109844</v>
      </c>
      <c r="H15" s="239">
        <v>47773582.543404013</v>
      </c>
      <c r="I15" s="239">
        <v>54023739.610561408</v>
      </c>
      <c r="J15" s="239">
        <v>52571361.335558213</v>
      </c>
      <c r="K15" s="239">
        <v>76325269.815361187</v>
      </c>
      <c r="L15" s="239">
        <v>62965621.208594352</v>
      </c>
      <c r="M15" s="239">
        <v>79242822.226524308</v>
      </c>
      <c r="N15" s="239">
        <v>81248131.722130656</v>
      </c>
      <c r="O15" s="240">
        <v>80256386.045089111</v>
      </c>
      <c r="P15" s="240">
        <v>70959065.934869274</v>
      </c>
      <c r="Q15" s="240">
        <v>81912526.603130281</v>
      </c>
      <c r="R15" s="240">
        <v>90487611.369072482</v>
      </c>
      <c r="S15" s="240">
        <v>88745043.311824366</v>
      </c>
      <c r="T15" s="239">
        <v>91333677.176154912</v>
      </c>
      <c r="U15" s="239">
        <v>95197801.36852707</v>
      </c>
      <c r="V15" s="239">
        <v>89401735.532620996</v>
      </c>
      <c r="W15" s="239">
        <v>76861115</v>
      </c>
    </row>
    <row r="16" spans="2:23">
      <c r="B16" s="237" t="s">
        <v>606</v>
      </c>
      <c r="C16" s="286">
        <v>0</v>
      </c>
      <c r="D16" s="286">
        <v>0</v>
      </c>
      <c r="E16" s="286">
        <v>0</v>
      </c>
      <c r="F16" s="286">
        <v>0</v>
      </c>
      <c r="G16" s="286">
        <v>0</v>
      </c>
      <c r="H16" s="286">
        <v>0</v>
      </c>
      <c r="I16" s="286">
        <v>0</v>
      </c>
      <c r="J16" s="286">
        <v>0</v>
      </c>
      <c r="K16" s="286">
        <v>0</v>
      </c>
      <c r="L16" s="286">
        <v>0</v>
      </c>
      <c r="M16" s="286">
        <v>0</v>
      </c>
      <c r="N16" s="286">
        <v>0</v>
      </c>
      <c r="O16" s="286">
        <v>0</v>
      </c>
      <c r="P16" s="286">
        <v>0</v>
      </c>
      <c r="Q16" s="286">
        <v>0</v>
      </c>
      <c r="R16" s="286">
        <v>0</v>
      </c>
      <c r="S16" s="286">
        <v>0</v>
      </c>
      <c r="T16" s="286">
        <v>0</v>
      </c>
      <c r="U16" s="239">
        <v>52523150.179207578</v>
      </c>
      <c r="V16" s="239">
        <v>41563656.048874363</v>
      </c>
      <c r="W16" s="239">
        <v>39793664</v>
      </c>
    </row>
    <row r="17" spans="2:23">
      <c r="B17" s="237" t="s">
        <v>13</v>
      </c>
      <c r="C17" s="239">
        <v>32140639.061489835</v>
      </c>
      <c r="D17" s="239">
        <v>49725651.793030374</v>
      </c>
      <c r="E17" s="239">
        <v>57761256.932895422</v>
      </c>
      <c r="F17" s="239">
        <v>78382672.213738114</v>
      </c>
      <c r="G17" s="239">
        <v>79012386.16838932</v>
      </c>
      <c r="H17" s="239">
        <v>76252327.280068755</v>
      </c>
      <c r="I17" s="239">
        <v>78274847.859130293</v>
      </c>
      <c r="J17" s="239">
        <v>84279955.405674294</v>
      </c>
      <c r="K17" s="239">
        <v>120858244.30989559</v>
      </c>
      <c r="L17" s="239">
        <v>104862058.92788674</v>
      </c>
      <c r="M17" s="239">
        <v>143100074.92258093</v>
      </c>
      <c r="N17" s="239">
        <v>132045688.14079322</v>
      </c>
      <c r="O17" s="240">
        <v>122506342.6240181</v>
      </c>
      <c r="P17" s="240">
        <v>125910259.09673196</v>
      </c>
      <c r="Q17" s="240">
        <v>141095543.80139795</v>
      </c>
      <c r="R17" s="240">
        <v>143205705.15368581</v>
      </c>
      <c r="S17" s="240">
        <v>150902129.82550302</v>
      </c>
      <c r="T17" s="239">
        <v>135945548.96273458</v>
      </c>
      <c r="U17" s="239">
        <v>108169741.47164263</v>
      </c>
      <c r="V17" s="239">
        <v>94233463.05969657</v>
      </c>
      <c r="W17" s="239">
        <v>85599562</v>
      </c>
    </row>
    <row r="18" spans="2:23">
      <c r="B18" s="237" t="s">
        <v>14</v>
      </c>
      <c r="C18" s="239">
        <v>38198618.591345787</v>
      </c>
      <c r="D18" s="239">
        <v>34487782.905373797</v>
      </c>
      <c r="E18" s="239">
        <v>44471135.25361304</v>
      </c>
      <c r="F18" s="239">
        <v>52892180.245809183</v>
      </c>
      <c r="G18" s="239">
        <v>51647115.74794253</v>
      </c>
      <c r="H18" s="239">
        <v>40911955.905837908</v>
      </c>
      <c r="I18" s="239">
        <v>45968328.256793194</v>
      </c>
      <c r="J18" s="239">
        <v>66026175.42142275</v>
      </c>
      <c r="K18" s="239">
        <v>72567221.030171096</v>
      </c>
      <c r="L18" s="239">
        <v>74172294.548178941</v>
      </c>
      <c r="M18" s="239">
        <v>88499414.559758201</v>
      </c>
      <c r="N18" s="239">
        <v>100190234.77765349</v>
      </c>
      <c r="O18" s="240">
        <v>108779227.89840975</v>
      </c>
      <c r="P18" s="240">
        <v>97645877.406006172</v>
      </c>
      <c r="Q18" s="240">
        <v>113913625.58573188</v>
      </c>
      <c r="R18" s="240">
        <v>130617150.5727782</v>
      </c>
      <c r="S18" s="240">
        <v>135613779.47699094</v>
      </c>
      <c r="T18" s="239">
        <v>130586167.29110035</v>
      </c>
      <c r="U18" s="239">
        <v>135825088.67201257</v>
      </c>
      <c r="V18" s="239">
        <v>128171256.1989278</v>
      </c>
      <c r="W18" s="239">
        <v>120751985</v>
      </c>
    </row>
    <row r="19" spans="2:23">
      <c r="B19" s="237" t="s">
        <v>15</v>
      </c>
      <c r="C19" s="286">
        <v>0</v>
      </c>
      <c r="D19" s="286">
        <v>0</v>
      </c>
      <c r="E19" s="286">
        <v>0</v>
      </c>
      <c r="F19" s="286">
        <v>0</v>
      </c>
      <c r="G19" s="286">
        <v>0</v>
      </c>
      <c r="H19" s="286">
        <v>0</v>
      </c>
      <c r="I19" s="286">
        <v>0</v>
      </c>
      <c r="J19" s="239">
        <v>25771192.426845405</v>
      </c>
      <c r="K19" s="239">
        <v>43112254.017372616</v>
      </c>
      <c r="L19" s="239">
        <v>39105603.024708465</v>
      </c>
      <c r="M19" s="239">
        <v>52599804.256625764</v>
      </c>
      <c r="N19" s="239">
        <v>55739609.233743265</v>
      </c>
      <c r="O19" s="240">
        <v>59799838.349246971</v>
      </c>
      <c r="P19" s="240">
        <v>51283285.462806314</v>
      </c>
      <c r="Q19" s="240">
        <v>57559748.320935205</v>
      </c>
      <c r="R19" s="240">
        <v>66869912.843400799</v>
      </c>
      <c r="S19" s="240">
        <v>58589135.151176341</v>
      </c>
      <c r="T19" s="239">
        <v>57645208.361320332</v>
      </c>
      <c r="U19" s="239">
        <v>59695060.266144067</v>
      </c>
      <c r="V19" s="239">
        <v>45444949.83795061</v>
      </c>
      <c r="W19" s="239">
        <v>50327383</v>
      </c>
    </row>
    <row r="20" spans="2:23">
      <c r="B20" s="237" t="s">
        <v>16</v>
      </c>
      <c r="C20" s="239">
        <v>45825771.352086455</v>
      </c>
      <c r="D20" s="239">
        <v>45410564.146398462</v>
      </c>
      <c r="E20" s="239">
        <v>48107589.288297243</v>
      </c>
      <c r="F20" s="239">
        <v>61739146.678993866</v>
      </c>
      <c r="G20" s="239">
        <v>51281332.53212148</v>
      </c>
      <c r="H20" s="239">
        <v>72785113.133275747</v>
      </c>
      <c r="I20" s="239">
        <v>88263582.500532076</v>
      </c>
      <c r="J20" s="239">
        <v>85722700.706154063</v>
      </c>
      <c r="K20" s="239">
        <v>121028320.3694464</v>
      </c>
      <c r="L20" s="239">
        <v>94845434.211532101</v>
      </c>
      <c r="M20" s="239">
        <v>101566585.07666649</v>
      </c>
      <c r="N20" s="239">
        <v>93451210.29056479</v>
      </c>
      <c r="O20" s="240">
        <v>85985682.965479851</v>
      </c>
      <c r="P20" s="240">
        <v>98341750.475947693</v>
      </c>
      <c r="Q20" s="240">
        <v>114709359.77189633</v>
      </c>
      <c r="R20" s="240">
        <v>103355096.17430344</v>
      </c>
      <c r="S20" s="240">
        <v>109030127.07739557</v>
      </c>
      <c r="T20" s="239">
        <v>102421431.37524594</v>
      </c>
      <c r="U20" s="239">
        <v>99896405.538909137</v>
      </c>
      <c r="V20" s="239">
        <v>86424679.467953905</v>
      </c>
      <c r="W20" s="239">
        <v>90832924</v>
      </c>
    </row>
    <row r="21" spans="2:23">
      <c r="B21" s="237" t="s">
        <v>82</v>
      </c>
      <c r="C21" s="239">
        <v>26721015.939216755</v>
      </c>
      <c r="D21" s="239">
        <v>26484413.097458079</v>
      </c>
      <c r="E21" s="239">
        <v>25328277.556084383</v>
      </c>
      <c r="F21" s="239">
        <v>27742010.012133349</v>
      </c>
      <c r="G21" s="239">
        <v>27781178.728268862</v>
      </c>
      <c r="H21" s="239">
        <v>28426349.289979175</v>
      </c>
      <c r="I21" s="239">
        <v>30769965.298992287</v>
      </c>
      <c r="J21" s="239">
        <v>35564583.371472508</v>
      </c>
      <c r="K21" s="239">
        <v>33949506.038459226</v>
      </c>
      <c r="L21" s="239">
        <v>34983181.142268084</v>
      </c>
      <c r="M21" s="239">
        <v>47816729.110668465</v>
      </c>
      <c r="N21" s="239">
        <v>41651363.942028344</v>
      </c>
      <c r="O21" s="240">
        <v>47718431.895715341</v>
      </c>
      <c r="P21" s="240">
        <v>51481832.627899073</v>
      </c>
      <c r="Q21" s="240">
        <v>56619253.69676657</v>
      </c>
      <c r="R21" s="240">
        <v>83403052.091595963</v>
      </c>
      <c r="S21" s="240">
        <v>82873821.328678951</v>
      </c>
      <c r="T21" s="239">
        <v>73159586.247060716</v>
      </c>
      <c r="U21" s="239">
        <v>65741260.842877693</v>
      </c>
      <c r="V21" s="239">
        <v>65361532.666776858</v>
      </c>
      <c r="W21" s="239">
        <v>50778590</v>
      </c>
    </row>
    <row r="22" spans="2:23">
      <c r="B22" s="237" t="s">
        <v>18</v>
      </c>
      <c r="C22" s="239">
        <v>19785053.750488929</v>
      </c>
      <c r="D22" s="239">
        <v>40207302.746940628</v>
      </c>
      <c r="E22" s="239">
        <v>31768426.247787766</v>
      </c>
      <c r="F22" s="239">
        <v>33315662.338560615</v>
      </c>
      <c r="G22" s="239">
        <v>36463136.440970264</v>
      </c>
      <c r="H22" s="239">
        <v>34729746.616851322</v>
      </c>
      <c r="I22" s="239">
        <v>37446054.934646048</v>
      </c>
      <c r="J22" s="239">
        <v>31213709.123964649</v>
      </c>
      <c r="K22" s="239">
        <v>37337460.422746949</v>
      </c>
      <c r="L22" s="239">
        <v>35704883.614793956</v>
      </c>
      <c r="M22" s="239">
        <v>49156290.268754035</v>
      </c>
      <c r="N22" s="239">
        <v>45608584.863082804</v>
      </c>
      <c r="O22" s="240">
        <v>54549027.11483071</v>
      </c>
      <c r="P22" s="240">
        <v>55340407.149180479</v>
      </c>
      <c r="Q22" s="240">
        <v>52430037.203079008</v>
      </c>
      <c r="R22" s="240">
        <v>78395094.976172134</v>
      </c>
      <c r="S22" s="240">
        <v>87830112.033125058</v>
      </c>
      <c r="T22" s="239">
        <v>95341600.437614083</v>
      </c>
      <c r="U22" s="239">
        <v>99527160.438059211</v>
      </c>
      <c r="V22" s="239">
        <v>81210059.310487241</v>
      </c>
      <c r="W22" s="239">
        <v>71820781</v>
      </c>
    </row>
    <row r="23" spans="2:23">
      <c r="B23" s="237" t="s">
        <v>19</v>
      </c>
      <c r="C23" s="286">
        <v>0</v>
      </c>
      <c r="D23" s="286">
        <v>0</v>
      </c>
      <c r="E23" s="286">
        <v>0</v>
      </c>
      <c r="F23" s="286">
        <v>0</v>
      </c>
      <c r="G23" s="286">
        <v>0</v>
      </c>
      <c r="H23" s="286">
        <v>0</v>
      </c>
      <c r="I23" s="286">
        <v>0</v>
      </c>
      <c r="J23" s="286">
        <v>0</v>
      </c>
      <c r="K23" s="286">
        <v>0</v>
      </c>
      <c r="L23" s="286">
        <v>0</v>
      </c>
      <c r="M23" s="286">
        <v>0</v>
      </c>
      <c r="N23" s="286">
        <v>0</v>
      </c>
      <c r="O23" s="286">
        <v>0</v>
      </c>
      <c r="P23" s="286">
        <v>0</v>
      </c>
      <c r="Q23" s="286">
        <v>0</v>
      </c>
      <c r="R23" s="286">
        <v>0</v>
      </c>
      <c r="S23" s="286">
        <v>0</v>
      </c>
      <c r="T23" s="286">
        <v>0</v>
      </c>
      <c r="U23" s="286">
        <v>0</v>
      </c>
      <c r="V23" s="286">
        <v>0</v>
      </c>
      <c r="W23" s="286">
        <v>0</v>
      </c>
    </row>
    <row r="24" spans="2:23">
      <c r="B24" s="231"/>
      <c r="C24" s="287"/>
      <c r="D24" s="287"/>
      <c r="E24" s="287"/>
      <c r="F24" s="287"/>
      <c r="G24" s="287"/>
      <c r="H24" s="287"/>
      <c r="I24" s="287"/>
      <c r="J24" s="287"/>
      <c r="K24" s="287"/>
      <c r="L24" s="287"/>
      <c r="M24" s="287"/>
      <c r="N24" s="287"/>
      <c r="O24" s="287"/>
      <c r="P24" s="287"/>
      <c r="Q24" s="287"/>
      <c r="R24" s="287"/>
      <c r="S24" s="287"/>
      <c r="T24" s="287"/>
    </row>
    <row r="25" spans="2:23">
      <c r="B25" s="241" t="s">
        <v>20</v>
      </c>
      <c r="C25" s="242">
        <f t="shared" ref="C25:I25" si="0">SUM(C8:C23)</f>
        <v>434957353.09424645</v>
      </c>
      <c r="D25" s="242">
        <f t="shared" si="0"/>
        <v>469601939.58728731</v>
      </c>
      <c r="E25" s="242">
        <f t="shared" si="0"/>
        <v>495196069.52109081</v>
      </c>
      <c r="F25" s="242">
        <f t="shared" si="0"/>
        <v>618739991.30378723</v>
      </c>
      <c r="G25" s="242">
        <f t="shared" si="0"/>
        <v>611428628.18729293</v>
      </c>
      <c r="H25" s="242">
        <f>SUM(H8:H23)</f>
        <v>656901216.77984095</v>
      </c>
      <c r="I25" s="242">
        <f t="shared" si="0"/>
        <v>710576867.31855369</v>
      </c>
      <c r="J25" s="242">
        <f t="shared" ref="J25:O25" si="1">SUM(J7:J23)</f>
        <v>852891704.74889982</v>
      </c>
      <c r="K25" s="242">
        <f t="shared" si="1"/>
        <v>995188748.36573315</v>
      </c>
      <c r="L25" s="242">
        <f t="shared" si="1"/>
        <v>929113672.40272498</v>
      </c>
      <c r="M25" s="242">
        <f t="shared" si="1"/>
        <v>1155772355.4448049</v>
      </c>
      <c r="N25" s="242">
        <f t="shared" si="1"/>
        <v>1114146297.292707</v>
      </c>
      <c r="O25" s="242">
        <f t="shared" si="1"/>
        <v>1137053535.0106611</v>
      </c>
      <c r="P25" s="242">
        <f t="shared" ref="P25:U25" si="2">SUM(P7:P23)</f>
        <v>1137336318.1066337</v>
      </c>
      <c r="Q25" s="242">
        <f t="shared" si="2"/>
        <v>1235802361.709456</v>
      </c>
      <c r="R25" s="242">
        <f t="shared" si="2"/>
        <v>1404621351.2249942</v>
      </c>
      <c r="S25" s="242">
        <f t="shared" si="2"/>
        <v>1398527704.2422919</v>
      </c>
      <c r="T25" s="242">
        <f t="shared" si="2"/>
        <v>1302801618.7650108</v>
      </c>
      <c r="U25" s="242">
        <f t="shared" si="2"/>
        <v>1361191199.8588133</v>
      </c>
      <c r="V25" s="242">
        <f t="shared" ref="V25:W25" si="3">SUM(V7:V23)</f>
        <v>1189706862.4218268</v>
      </c>
      <c r="W25" s="345">
        <f t="shared" si="3"/>
        <v>1143544939</v>
      </c>
    </row>
    <row r="26" spans="2:23">
      <c r="B26" s="213" t="s">
        <v>844</v>
      </c>
      <c r="C26" s="213"/>
      <c r="D26" s="258"/>
      <c r="E26" s="258"/>
      <c r="F26" s="258"/>
      <c r="G26" s="249"/>
      <c r="H26" s="249"/>
      <c r="I26" s="249"/>
      <c r="J26" s="249"/>
      <c r="K26" s="249"/>
      <c r="L26" s="249"/>
    </row>
    <row r="27" spans="2:23">
      <c r="B27" s="213" t="s">
        <v>819</v>
      </c>
      <c r="C27" s="213"/>
      <c r="D27" s="258"/>
      <c r="E27" s="258"/>
      <c r="F27" s="258"/>
      <c r="G27" s="258"/>
      <c r="H27" s="258"/>
      <c r="I27" s="258"/>
      <c r="J27" s="258"/>
      <c r="K27" s="258"/>
      <c r="L27" s="258"/>
      <c r="V27" s="493"/>
    </row>
    <row r="28" spans="2:23">
      <c r="B28" s="213" t="s">
        <v>820</v>
      </c>
      <c r="D28" s="258"/>
      <c r="E28" s="249"/>
      <c r="F28" s="249"/>
      <c r="G28" s="249"/>
      <c r="H28" s="249"/>
      <c r="I28" s="258"/>
      <c r="J28" s="258"/>
      <c r="K28" s="258"/>
      <c r="L28" s="258"/>
    </row>
    <row r="29" spans="2:23">
      <c r="B29" s="302"/>
      <c r="C29" s="214"/>
      <c r="D29" s="258"/>
      <c r="E29" s="258"/>
      <c r="F29" s="258"/>
      <c r="G29" s="258"/>
      <c r="H29" s="258"/>
      <c r="I29" s="258"/>
      <c r="J29" s="258"/>
      <c r="K29" s="258"/>
      <c r="L29" s="258"/>
    </row>
    <row r="30" spans="2:23">
      <c r="B30" s="302"/>
      <c r="C30" s="213"/>
      <c r="D30" s="258"/>
      <c r="E30" s="258"/>
      <c r="F30" s="258"/>
      <c r="G30" s="258"/>
      <c r="H30" s="249"/>
      <c r="I30" s="249"/>
      <c r="J30" s="258"/>
      <c r="K30" s="258"/>
      <c r="L30" s="258"/>
    </row>
    <row r="31" spans="2:23">
      <c r="B31" s="213"/>
      <c r="C31" s="213"/>
      <c r="D31" s="258"/>
      <c r="E31" s="258"/>
      <c r="F31" s="258"/>
      <c r="G31" s="258"/>
      <c r="H31" s="249"/>
      <c r="I31" s="249"/>
      <c r="J31" s="258"/>
      <c r="K31" s="258"/>
      <c r="L31" s="258"/>
    </row>
    <row r="32" spans="2:23">
      <c r="B32" s="213"/>
      <c r="C32" s="213"/>
      <c r="D32" s="258"/>
      <c r="E32" s="258"/>
      <c r="F32" s="303"/>
      <c r="G32" s="258"/>
      <c r="H32" s="249"/>
      <c r="I32" s="249"/>
      <c r="J32" s="258"/>
      <c r="K32" s="258"/>
      <c r="L32" s="258"/>
    </row>
    <row r="33" spans="2:23">
      <c r="B33" s="249"/>
      <c r="C33" s="249"/>
      <c r="D33" s="249"/>
      <c r="E33" s="249"/>
      <c r="F33" s="249"/>
      <c r="G33" s="249"/>
      <c r="H33" s="258"/>
      <c r="I33" s="258"/>
      <c r="J33" s="258"/>
      <c r="K33" s="258"/>
      <c r="L33" s="258"/>
    </row>
    <row r="34" spans="2:23">
      <c r="B34" s="202"/>
      <c r="C34" s="202"/>
      <c r="D34" s="202"/>
      <c r="E34" s="304"/>
      <c r="F34" s="304"/>
      <c r="G34" s="304"/>
      <c r="H34" s="249"/>
      <c r="I34" s="249"/>
      <c r="J34" s="249"/>
      <c r="K34" s="249"/>
    </row>
    <row r="35" spans="2:23">
      <c r="B35" s="212" t="s">
        <v>174</v>
      </c>
      <c r="H35" s="249"/>
      <c r="I35" s="249"/>
      <c r="J35" s="249"/>
      <c r="K35" s="249"/>
    </row>
    <row r="36" spans="2:23">
      <c r="B36" s="212" t="s">
        <v>127</v>
      </c>
      <c r="C36" s="304"/>
      <c r="D36" s="274"/>
      <c r="E36" s="274"/>
      <c r="H36" s="211"/>
      <c r="J36" s="274"/>
    </row>
    <row r="37" spans="2:23">
      <c r="B37" s="313" t="s">
        <v>821</v>
      </c>
      <c r="C37" s="244"/>
      <c r="D37" s="244"/>
      <c r="E37" s="274"/>
      <c r="J37" s="274"/>
    </row>
    <row r="38" spans="2:23" ht="12.75">
      <c r="B38" s="212" t="s">
        <v>29</v>
      </c>
      <c r="C38" s="211"/>
      <c r="D38" s="211"/>
      <c r="J38" s="274"/>
      <c r="N38" s="227"/>
      <c r="O38" s="105" t="s">
        <v>180</v>
      </c>
    </row>
    <row r="39" spans="2:23" ht="12.75">
      <c r="J39" s="274"/>
      <c r="N39" s="227"/>
      <c r="O39" s="227"/>
    </row>
    <row r="40" spans="2:23" ht="12.75" customHeight="1">
      <c r="B40" s="233" t="s">
        <v>2</v>
      </c>
      <c r="C40" s="234">
        <v>2001</v>
      </c>
      <c r="D40" s="234">
        <v>2002</v>
      </c>
      <c r="E40" s="235">
        <v>2003</v>
      </c>
      <c r="F40" s="235">
        <v>2004</v>
      </c>
      <c r="G40" s="235">
        <v>2005</v>
      </c>
      <c r="H40" s="235">
        <v>2006</v>
      </c>
      <c r="I40" s="235">
        <v>2007</v>
      </c>
      <c r="J40" s="235">
        <v>2008</v>
      </c>
      <c r="K40" s="234">
        <v>2009</v>
      </c>
      <c r="L40" s="234">
        <v>2010</v>
      </c>
      <c r="M40" s="234">
        <v>2011</v>
      </c>
      <c r="N40" s="234">
        <v>2012</v>
      </c>
      <c r="O40" s="235">
        <v>2013</v>
      </c>
      <c r="P40" s="235">
        <v>2014</v>
      </c>
      <c r="Q40" s="234">
        <v>2015</v>
      </c>
      <c r="R40" s="234">
        <v>2016</v>
      </c>
      <c r="S40" s="234">
        <v>2017</v>
      </c>
      <c r="T40" s="234">
        <v>2018</v>
      </c>
      <c r="U40" s="234">
        <v>2019</v>
      </c>
      <c r="V40" s="234">
        <v>2020</v>
      </c>
      <c r="W40" s="344">
        <v>2021</v>
      </c>
    </row>
    <row r="41" spans="2:23" ht="12.75" customHeight="1">
      <c r="B41" s="237" t="s">
        <v>3</v>
      </c>
      <c r="C41" s="310">
        <v>0</v>
      </c>
      <c r="D41" s="310">
        <v>0</v>
      </c>
      <c r="E41" s="310">
        <v>0</v>
      </c>
      <c r="F41" s="310">
        <v>0</v>
      </c>
      <c r="G41" s="310">
        <v>0</v>
      </c>
      <c r="H41" s="310">
        <v>0</v>
      </c>
      <c r="I41" s="310">
        <v>0</v>
      </c>
      <c r="J41" s="311">
        <f t="shared" ref="J41:U41" si="4">J7/J$25*100</f>
        <v>2.4529307433689267</v>
      </c>
      <c r="K41" s="311">
        <f t="shared" si="4"/>
        <v>2.6216273911683965</v>
      </c>
      <c r="L41" s="311">
        <f t="shared" si="4"/>
        <v>2.5634800764902548</v>
      </c>
      <c r="M41" s="311">
        <f t="shared" si="4"/>
        <v>3.4725733617126475</v>
      </c>
      <c r="N41" s="311">
        <f t="shared" si="4"/>
        <v>3.4959500791271552</v>
      </c>
      <c r="O41" s="312">
        <f t="shared" si="4"/>
        <v>3.2434897219103802</v>
      </c>
      <c r="P41" s="312">
        <f t="shared" si="4"/>
        <v>2.5727995448860215</v>
      </c>
      <c r="Q41" s="312">
        <f t="shared" si="4"/>
        <v>4.0762715000746432</v>
      </c>
      <c r="R41" s="312">
        <f t="shared" si="4"/>
        <v>5.1257135586767211</v>
      </c>
      <c r="S41" s="312">
        <f t="shared" si="4"/>
        <v>4.3977183776001869</v>
      </c>
      <c r="T41" s="311">
        <f t="shared" si="4"/>
        <v>3.8161029025570161</v>
      </c>
      <c r="U41" s="311">
        <f t="shared" si="4"/>
        <v>4.4039997799665018</v>
      </c>
      <c r="V41" s="311">
        <f t="shared" ref="V41" si="5">V7/V$25*100</f>
        <v>3.5666324707459465</v>
      </c>
      <c r="W41" s="311">
        <f>W7/W$25*100</f>
        <v>3.6524062654261806</v>
      </c>
    </row>
    <row r="42" spans="2:23">
      <c r="B42" s="237" t="s">
        <v>5</v>
      </c>
      <c r="C42" s="311">
        <f t="shared" ref="C42:T42" si="6">C8/C$25*100</f>
        <v>7.2910771094499314</v>
      </c>
      <c r="D42" s="311">
        <f t="shared" si="6"/>
        <v>4.4931106033750927</v>
      </c>
      <c r="E42" s="311">
        <f t="shared" si="6"/>
        <v>4.503741884371089</v>
      </c>
      <c r="F42" s="311">
        <f t="shared" si="6"/>
        <v>4.4054254828242492</v>
      </c>
      <c r="G42" s="311">
        <f t="shared" si="6"/>
        <v>3.9453151690531438</v>
      </c>
      <c r="H42" s="311">
        <f t="shared" si="6"/>
        <v>4.8780432317639661</v>
      </c>
      <c r="I42" s="311">
        <f t="shared" si="6"/>
        <v>4.5960476248395628</v>
      </c>
      <c r="J42" s="311">
        <f t="shared" si="6"/>
        <v>2.5201140767883214</v>
      </c>
      <c r="K42" s="311">
        <f t="shared" si="6"/>
        <v>2.8312176744698379</v>
      </c>
      <c r="L42" s="311">
        <f t="shared" si="6"/>
        <v>3.5875128653946842</v>
      </c>
      <c r="M42" s="311">
        <f t="shared" si="6"/>
        <v>4.1725493772375426</v>
      </c>
      <c r="N42" s="311">
        <f t="shared" si="6"/>
        <v>4.1048286924987343</v>
      </c>
      <c r="O42" s="312">
        <f t="shared" si="6"/>
        <v>4.3227466658414935</v>
      </c>
      <c r="P42" s="312">
        <f t="shared" si="6"/>
        <v>4.0420594682977402</v>
      </c>
      <c r="Q42" s="312">
        <f t="shared" si="6"/>
        <v>3.8498150180694544</v>
      </c>
      <c r="R42" s="312">
        <f t="shared" si="6"/>
        <v>3.4688747561565236</v>
      </c>
      <c r="S42" s="312">
        <f t="shared" si="6"/>
        <v>3.3658198023330996</v>
      </c>
      <c r="T42" s="311">
        <f t="shared" si="6"/>
        <v>4.2668264010675427</v>
      </c>
      <c r="U42" s="311">
        <f t="shared" ref="U42:V57" si="7">U8/U$25*100</f>
        <v>3.9182129897361029</v>
      </c>
      <c r="V42" s="311">
        <f t="shared" si="7"/>
        <v>3.1515746648417422</v>
      </c>
      <c r="W42" s="311">
        <f t="shared" ref="W42" si="8">W8/W$25*100</f>
        <v>3.5946631914567901</v>
      </c>
    </row>
    <row r="43" spans="2:23">
      <c r="B43" s="237" t="s">
        <v>6</v>
      </c>
      <c r="C43" s="311">
        <f t="shared" ref="C43:L43" si="9">C9/C$25*100</f>
        <v>8.0692129805048243</v>
      </c>
      <c r="D43" s="311">
        <f t="shared" si="9"/>
        <v>7.0823377313380798</v>
      </c>
      <c r="E43" s="311">
        <f t="shared" si="9"/>
        <v>8.9006386295323487</v>
      </c>
      <c r="F43" s="311">
        <f t="shared" si="9"/>
        <v>6.5745709561205832</v>
      </c>
      <c r="G43" s="311">
        <f t="shared" si="9"/>
        <v>8.0127689075130508</v>
      </c>
      <c r="H43" s="311">
        <f t="shared" si="9"/>
        <v>8.023653264549587</v>
      </c>
      <c r="I43" s="311">
        <f t="shared" si="9"/>
        <v>8.288394884497416</v>
      </c>
      <c r="J43" s="311">
        <f t="shared" si="9"/>
        <v>8.4170813210416071</v>
      </c>
      <c r="K43" s="311">
        <f t="shared" si="9"/>
        <v>7.0146394897471955</v>
      </c>
      <c r="L43" s="311">
        <f t="shared" si="9"/>
        <v>8.1077956411194698</v>
      </c>
      <c r="M43" s="311">
        <f t="shared" ref="M43:R43" si="10">M9/M$25*100</f>
        <v>7.1392750313365783</v>
      </c>
      <c r="N43" s="311">
        <f t="shared" si="10"/>
        <v>7.0859442717284491</v>
      </c>
      <c r="O43" s="312">
        <f t="shared" si="10"/>
        <v>7.7682787043564723</v>
      </c>
      <c r="P43" s="312">
        <f t="shared" si="10"/>
        <v>7.7505047633438293</v>
      </c>
      <c r="Q43" s="312">
        <f t="shared" si="10"/>
        <v>7.8827167655964354</v>
      </c>
      <c r="R43" s="312">
        <f t="shared" si="10"/>
        <v>7.3407669859812454</v>
      </c>
      <c r="S43" s="312">
        <f t="shared" ref="S43:T49" si="11">S9/S$25*100</f>
        <v>7.7770308778269692</v>
      </c>
      <c r="T43" s="311">
        <f t="shared" si="11"/>
        <v>6.8682335707782265</v>
      </c>
      <c r="U43" s="311">
        <f t="shared" si="7"/>
        <v>6.4149265201901384</v>
      </c>
      <c r="V43" s="311">
        <f t="shared" si="7"/>
        <v>6.5896616454169177</v>
      </c>
      <c r="W43" s="311">
        <f t="shared" ref="W43" si="12">W9/W$25*100</f>
        <v>5.6731970723189917</v>
      </c>
    </row>
    <row r="44" spans="2:23">
      <c r="B44" s="237" t="s">
        <v>7</v>
      </c>
      <c r="C44" s="311">
        <f t="shared" ref="C44:L44" si="13">C10/C$25*100</f>
        <v>7.3995054841575163</v>
      </c>
      <c r="D44" s="311">
        <f t="shared" si="13"/>
        <v>6.2317195926687905</v>
      </c>
      <c r="E44" s="311">
        <f t="shared" si="13"/>
        <v>4.7774881058142444</v>
      </c>
      <c r="F44" s="311">
        <f t="shared" si="13"/>
        <v>4.4530204357572076</v>
      </c>
      <c r="G44" s="311">
        <f t="shared" si="13"/>
        <v>5.0147690122461812</v>
      </c>
      <c r="H44" s="311">
        <f t="shared" si="13"/>
        <v>4.6425193940801499</v>
      </c>
      <c r="I44" s="311">
        <f t="shared" si="13"/>
        <v>3.5204712486316181</v>
      </c>
      <c r="J44" s="311">
        <f t="shared" si="13"/>
        <v>6.0590351626020125</v>
      </c>
      <c r="K44" s="311">
        <f t="shared" si="13"/>
        <v>5.1370173201708402</v>
      </c>
      <c r="L44" s="311">
        <f t="shared" si="13"/>
        <v>4.9819127239874206</v>
      </c>
      <c r="M44" s="311">
        <f t="shared" ref="M44:R49" si="14">M10/M$25*100</f>
        <v>4.2442083379105604</v>
      </c>
      <c r="N44" s="311">
        <f t="shared" si="14"/>
        <v>4.4264219370422087</v>
      </c>
      <c r="O44" s="312">
        <f t="shared" si="14"/>
        <v>4.6031405841911388</v>
      </c>
      <c r="P44" s="312">
        <f t="shared" si="14"/>
        <v>5.0239971868354489</v>
      </c>
      <c r="Q44" s="312">
        <f t="shared" si="14"/>
        <v>3.4087358575814277</v>
      </c>
      <c r="R44" s="312">
        <f t="shared" si="14"/>
        <v>5.073854914889302</v>
      </c>
      <c r="S44" s="312">
        <f t="shared" si="11"/>
        <v>5.2399026974146032</v>
      </c>
      <c r="T44" s="311">
        <f t="shared" si="11"/>
        <v>4.4879237031734691</v>
      </c>
      <c r="U44" s="311">
        <f t="shared" si="7"/>
        <v>5.0798591678215157</v>
      </c>
      <c r="V44" s="311">
        <f t="shared" si="7"/>
        <v>5.8479812509513476</v>
      </c>
      <c r="W44" s="311">
        <f t="shared" ref="W44" si="15">W10/W$25*100</f>
        <v>5.4945846776206144</v>
      </c>
    </row>
    <row r="45" spans="2:23">
      <c r="B45" s="237" t="s">
        <v>8</v>
      </c>
      <c r="C45" s="311">
        <f t="shared" ref="C45:L45" si="16">C11/C$25*100</f>
        <v>6.4056076612315671</v>
      </c>
      <c r="D45" s="311">
        <f t="shared" si="16"/>
        <v>7.2652172268030375</v>
      </c>
      <c r="E45" s="311">
        <f t="shared" si="16"/>
        <v>6.0043060631220824</v>
      </c>
      <c r="F45" s="311">
        <f t="shared" si="16"/>
        <v>7.3562734164655375</v>
      </c>
      <c r="G45" s="311">
        <f t="shared" si="16"/>
        <v>7.8142462456346786</v>
      </c>
      <c r="H45" s="311">
        <f t="shared" si="16"/>
        <v>8.3411671242909229</v>
      </c>
      <c r="I45" s="311">
        <f t="shared" si="16"/>
        <v>7.9856699357500922</v>
      </c>
      <c r="J45" s="311">
        <f t="shared" si="16"/>
        <v>7.3659326779634675</v>
      </c>
      <c r="K45" s="311">
        <f t="shared" si="16"/>
        <v>7.0109988638189069</v>
      </c>
      <c r="L45" s="311">
        <f t="shared" si="16"/>
        <v>6.7436648569523872</v>
      </c>
      <c r="M45" s="311">
        <f t="shared" si="14"/>
        <v>6.2896322008693604</v>
      </c>
      <c r="N45" s="311">
        <f t="shared" si="14"/>
        <v>6.3367128237663346</v>
      </c>
      <c r="O45" s="312">
        <f t="shared" si="14"/>
        <v>5.7818857731186544</v>
      </c>
      <c r="P45" s="312">
        <f t="shared" si="14"/>
        <v>6.7066927255438014</v>
      </c>
      <c r="Q45" s="312">
        <f t="shared" si="14"/>
        <v>6.2504880762584172</v>
      </c>
      <c r="R45" s="312">
        <f t="shared" si="14"/>
        <v>5.7273755609103763</v>
      </c>
      <c r="S45" s="312">
        <f t="shared" si="11"/>
        <v>5.9812698692047892</v>
      </c>
      <c r="T45" s="311">
        <f t="shared" si="11"/>
        <v>5.6025727590001022</v>
      </c>
      <c r="U45" s="311">
        <f t="shared" si="7"/>
        <v>5.5670107038552965</v>
      </c>
      <c r="V45" s="311">
        <f t="shared" si="7"/>
        <v>4.9619279970287806</v>
      </c>
      <c r="W45" s="311">
        <f t="shared" ref="W45" si="17">W11/W$25*100</f>
        <v>5.6553695263216932</v>
      </c>
    </row>
    <row r="46" spans="2:23">
      <c r="B46" s="237" t="s">
        <v>9</v>
      </c>
      <c r="C46" s="311">
        <f t="shared" ref="C46:L46" si="18">C12/C$25*100</f>
        <v>7.9009260991952726</v>
      </c>
      <c r="D46" s="311">
        <f t="shared" si="18"/>
        <v>8.8464961967477294</v>
      </c>
      <c r="E46" s="311">
        <f t="shared" si="18"/>
        <v>8.214833374941886</v>
      </c>
      <c r="F46" s="311">
        <f t="shared" si="18"/>
        <v>7.0989935367665318</v>
      </c>
      <c r="G46" s="311">
        <f t="shared" si="18"/>
        <v>6.94261269028478</v>
      </c>
      <c r="H46" s="311">
        <f t="shared" si="18"/>
        <v>6.6601304400544974</v>
      </c>
      <c r="I46" s="311">
        <f t="shared" si="18"/>
        <v>6.2207496237732496</v>
      </c>
      <c r="J46" s="311">
        <f t="shared" si="18"/>
        <v>7.031390105776385</v>
      </c>
      <c r="K46" s="311">
        <f t="shared" si="18"/>
        <v>6.0972944401473397</v>
      </c>
      <c r="L46" s="311">
        <f t="shared" si="18"/>
        <v>7.336802762514953</v>
      </c>
      <c r="M46" s="311">
        <f t="shared" si="14"/>
        <v>7.2523727640010982</v>
      </c>
      <c r="N46" s="311">
        <f t="shared" si="14"/>
        <v>6.6599079829971526</v>
      </c>
      <c r="O46" s="312">
        <f t="shared" si="14"/>
        <v>7.4968716672825133</v>
      </c>
      <c r="P46" s="312">
        <f t="shared" si="14"/>
        <v>7.3659285050079877</v>
      </c>
      <c r="Q46" s="312">
        <f t="shared" si="14"/>
        <v>7.3850410167502503</v>
      </c>
      <c r="R46" s="312">
        <f t="shared" si="14"/>
        <v>6.8729731050598932</v>
      </c>
      <c r="S46" s="312">
        <f t="shared" si="11"/>
        <v>6.6698889338430334</v>
      </c>
      <c r="T46" s="311">
        <f t="shared" si="11"/>
        <v>6.4303353695647463</v>
      </c>
      <c r="U46" s="311">
        <f t="shared" si="7"/>
        <v>6.3501726829674672</v>
      </c>
      <c r="V46" s="311">
        <f t="shared" si="7"/>
        <v>6.2336293908083862</v>
      </c>
      <c r="W46" s="311">
        <f t="shared" ref="W46" si="19">W12/W$25*100</f>
        <v>6.7690199449170931</v>
      </c>
    </row>
    <row r="47" spans="2:23">
      <c r="B47" s="237" t="s">
        <v>10</v>
      </c>
      <c r="C47" s="311">
        <f t="shared" ref="C47:L47" si="20">C13/C$25*100</f>
        <v>13.42207962170637</v>
      </c>
      <c r="D47" s="311">
        <f t="shared" si="20"/>
        <v>12.661620208868371</v>
      </c>
      <c r="E47" s="311">
        <f t="shared" si="20"/>
        <v>13.24422300844445</v>
      </c>
      <c r="F47" s="311">
        <f t="shared" si="20"/>
        <v>16.106005619610762</v>
      </c>
      <c r="G47" s="311">
        <f t="shared" si="20"/>
        <v>12.775237022836547</v>
      </c>
      <c r="H47" s="311">
        <f t="shared" si="20"/>
        <v>14.874209473304031</v>
      </c>
      <c r="I47" s="311">
        <f t="shared" si="20"/>
        <v>15.653468661306597</v>
      </c>
      <c r="J47" s="311">
        <f t="shared" si="20"/>
        <v>14.343037598133321</v>
      </c>
      <c r="K47" s="311">
        <f t="shared" si="20"/>
        <v>12.980169099565305</v>
      </c>
      <c r="L47" s="311">
        <f t="shared" si="20"/>
        <v>13.364662883663961</v>
      </c>
      <c r="M47" s="311">
        <f t="shared" si="14"/>
        <v>12.760963268633581</v>
      </c>
      <c r="N47" s="311">
        <f t="shared" si="14"/>
        <v>11.711127760775705</v>
      </c>
      <c r="O47" s="312">
        <f t="shared" si="14"/>
        <v>11.079052211416171</v>
      </c>
      <c r="P47" s="312">
        <f t="shared" si="14"/>
        <v>11.839204536438531</v>
      </c>
      <c r="Q47" s="312">
        <f t="shared" si="14"/>
        <v>11.559472182173023</v>
      </c>
      <c r="R47" s="312">
        <f t="shared" si="14"/>
        <v>11.370206503097011</v>
      </c>
      <c r="S47" s="312">
        <f t="shared" si="11"/>
        <v>10.098443594678523</v>
      </c>
      <c r="T47" s="311">
        <f t="shared" si="11"/>
        <v>9.9180250021731009</v>
      </c>
      <c r="U47" s="311">
        <f t="shared" si="7"/>
        <v>10.068396006291739</v>
      </c>
      <c r="V47" s="311">
        <f t="shared" si="7"/>
        <v>10.775510845895592</v>
      </c>
      <c r="W47" s="311">
        <f t="shared" ref="W47" si="21">W13/W$25*100</f>
        <v>12.042155695290957</v>
      </c>
    </row>
    <row r="48" spans="2:23">
      <c r="B48" s="237" t="s">
        <v>11</v>
      </c>
      <c r="C48" s="311">
        <f t="shared" ref="C48:L48" si="22">C14/C$25*100</f>
        <v>5.3981420971732019</v>
      </c>
      <c r="D48" s="311">
        <f t="shared" si="22"/>
        <v>5.4976272013241925</v>
      </c>
      <c r="E48" s="311">
        <f t="shared" si="22"/>
        <v>5.286504377079142</v>
      </c>
      <c r="F48" s="311">
        <f t="shared" si="22"/>
        <v>5.5632495570507219</v>
      </c>
      <c r="G48" s="311">
        <f t="shared" si="22"/>
        <v>5.4111762953575884</v>
      </c>
      <c r="H48" s="311">
        <f t="shared" si="22"/>
        <v>6.7774886033436177</v>
      </c>
      <c r="I48" s="311">
        <f t="shared" si="22"/>
        <v>6.6260767063096759</v>
      </c>
      <c r="J48" s="311">
        <f t="shared" si="22"/>
        <v>7.1213723388719741</v>
      </c>
      <c r="K48" s="311">
        <f t="shared" si="22"/>
        <v>5.5449790926554261</v>
      </c>
      <c r="L48" s="311">
        <f t="shared" si="22"/>
        <v>5.2426469170345351</v>
      </c>
      <c r="M48" s="311">
        <f t="shared" si="14"/>
        <v>6.0445147493639197</v>
      </c>
      <c r="N48" s="311">
        <f t="shared" si="14"/>
        <v>6.819805585894577</v>
      </c>
      <c r="O48" s="312">
        <f t="shared" si="14"/>
        <v>6.4900588655577494</v>
      </c>
      <c r="P48" s="312">
        <f t="shared" si="14"/>
        <v>6.25558065832469</v>
      </c>
      <c r="Q48" s="312">
        <f t="shared" si="14"/>
        <v>5.5600349613471804</v>
      </c>
      <c r="R48" s="312">
        <f t="shared" si="14"/>
        <v>5.4457622797682408</v>
      </c>
      <c r="S48" s="312">
        <f t="shared" si="11"/>
        <v>5.445970723427731</v>
      </c>
      <c r="T48" s="311">
        <f t="shared" si="11"/>
        <v>5.9209745394566502</v>
      </c>
      <c r="U48" s="311">
        <f t="shared" si="7"/>
        <v>5.5541440518910727</v>
      </c>
      <c r="V48" s="311">
        <f t="shared" si="7"/>
        <v>5.7666105455058734</v>
      </c>
      <c r="W48" s="311">
        <f t="shared" ref="W48" si="23">W14/W$25*100</f>
        <v>5.807458433428474</v>
      </c>
    </row>
    <row r="49" spans="2:23">
      <c r="B49" s="237" t="s">
        <v>12</v>
      </c>
      <c r="C49" s="311">
        <f t="shared" ref="C49:L49" si="24">C15/C$25*100</f>
        <v>6.7141274872703081</v>
      </c>
      <c r="D49" s="311">
        <f t="shared" si="24"/>
        <v>6.1171642860595794</v>
      </c>
      <c r="E49" s="311">
        <f t="shared" si="24"/>
        <v>7.1784560452314086</v>
      </c>
      <c r="F49" s="311">
        <f t="shared" si="24"/>
        <v>7.3797084563509463</v>
      </c>
      <c r="G49" s="311">
        <f t="shared" si="24"/>
        <v>9.8199520554190283</v>
      </c>
      <c r="H49" s="311">
        <f t="shared" si="24"/>
        <v>7.2725672175783522</v>
      </c>
      <c r="I49" s="311">
        <f t="shared" si="24"/>
        <v>7.6028002170161288</v>
      </c>
      <c r="J49" s="311">
        <f t="shared" si="24"/>
        <v>6.1638964293873357</v>
      </c>
      <c r="K49" s="311">
        <f t="shared" si="24"/>
        <v>7.6694265224260301</v>
      </c>
      <c r="L49" s="311">
        <f t="shared" si="24"/>
        <v>6.776955616825953</v>
      </c>
      <c r="M49" s="311">
        <f t="shared" si="14"/>
        <v>6.8562655832019193</v>
      </c>
      <c r="N49" s="311">
        <f t="shared" si="14"/>
        <v>7.292411411280332</v>
      </c>
      <c r="O49" s="312">
        <f t="shared" si="14"/>
        <v>7.0582768158173508</v>
      </c>
      <c r="P49" s="312">
        <f t="shared" si="14"/>
        <v>6.2390574190928403</v>
      </c>
      <c r="Q49" s="312">
        <f t="shared" si="14"/>
        <v>6.6282869446715287</v>
      </c>
      <c r="R49" s="312">
        <f t="shared" si="14"/>
        <v>6.4421355470751385</v>
      </c>
      <c r="S49" s="312">
        <f t="shared" si="11"/>
        <v>6.3456049560280627</v>
      </c>
      <c r="T49" s="311">
        <f t="shared" si="11"/>
        <v>7.0105590798033051</v>
      </c>
      <c r="U49" s="311">
        <f t="shared" si="7"/>
        <v>6.9937126671404632</v>
      </c>
      <c r="V49" s="311">
        <f t="shared" si="7"/>
        <v>7.5146019878065049</v>
      </c>
      <c r="W49" s="311">
        <f t="shared" ref="W49" si="25">W15/W$25*100</f>
        <v>6.7213025372848945</v>
      </c>
    </row>
    <row r="50" spans="2:23">
      <c r="B50" s="237" t="s">
        <v>606</v>
      </c>
      <c r="C50" s="310">
        <v>0</v>
      </c>
      <c r="D50" s="310">
        <v>0</v>
      </c>
      <c r="E50" s="310">
        <v>0</v>
      </c>
      <c r="F50" s="310">
        <v>0</v>
      </c>
      <c r="G50" s="310">
        <v>0</v>
      </c>
      <c r="H50" s="310">
        <v>0</v>
      </c>
      <c r="I50" s="310">
        <v>0</v>
      </c>
      <c r="J50" s="310">
        <v>0</v>
      </c>
      <c r="K50" s="310">
        <v>0</v>
      </c>
      <c r="L50" s="310">
        <v>0</v>
      </c>
      <c r="M50" s="310">
        <v>0</v>
      </c>
      <c r="N50" s="310">
        <v>0</v>
      </c>
      <c r="O50" s="310">
        <v>0</v>
      </c>
      <c r="P50" s="310">
        <v>0</v>
      </c>
      <c r="Q50" s="310">
        <v>0</v>
      </c>
      <c r="R50" s="310">
        <v>0</v>
      </c>
      <c r="S50" s="310">
        <v>0</v>
      </c>
      <c r="T50" s="310">
        <v>0</v>
      </c>
      <c r="U50" s="311">
        <f t="shared" si="7"/>
        <v>3.8586166428827506</v>
      </c>
      <c r="V50" s="311">
        <f t="shared" si="7"/>
        <v>3.4936047997794435</v>
      </c>
      <c r="W50" s="311">
        <f t="shared" ref="W50" si="26">W16/W$25*100</f>
        <v>3.4798513502056609</v>
      </c>
    </row>
    <row r="51" spans="2:23">
      <c r="B51" s="237" t="s">
        <v>13</v>
      </c>
      <c r="C51" s="311">
        <f t="shared" ref="C51:T51" si="27">C17/C$25*100</f>
        <v>7.3893771039492258</v>
      </c>
      <c r="D51" s="311">
        <f t="shared" si="27"/>
        <v>10.588894040074043</v>
      </c>
      <c r="E51" s="311">
        <f t="shared" si="27"/>
        <v>11.664320556654847</v>
      </c>
      <c r="F51" s="311">
        <f t="shared" si="27"/>
        <v>12.668111535602037</v>
      </c>
      <c r="G51" s="311">
        <f t="shared" si="27"/>
        <v>12.92258532326789</v>
      </c>
      <c r="H51" s="311">
        <f t="shared" si="27"/>
        <v>11.607883397424816</v>
      </c>
      <c r="I51" s="311">
        <f t="shared" si="27"/>
        <v>11.015676341183148</v>
      </c>
      <c r="J51" s="311">
        <f t="shared" si="27"/>
        <v>9.8816713700465861</v>
      </c>
      <c r="K51" s="311">
        <f t="shared" si="27"/>
        <v>12.1442534904424</v>
      </c>
      <c r="L51" s="311">
        <f t="shared" si="27"/>
        <v>11.286246456443729</v>
      </c>
      <c r="M51" s="311">
        <f t="shared" si="27"/>
        <v>12.381337401646721</v>
      </c>
      <c r="N51" s="311">
        <f t="shared" si="27"/>
        <v>11.851736927336605</v>
      </c>
      <c r="O51" s="312">
        <f t="shared" si="27"/>
        <v>10.774017128654323</v>
      </c>
      <c r="P51" s="312">
        <f t="shared" si="27"/>
        <v>11.070626787539808</v>
      </c>
      <c r="Q51" s="312">
        <f t="shared" si="27"/>
        <v>11.417322718676783</v>
      </c>
      <c r="R51" s="312">
        <f t="shared" si="27"/>
        <v>10.195324528478347</v>
      </c>
      <c r="S51" s="312">
        <f t="shared" si="27"/>
        <v>10.790070827181808</v>
      </c>
      <c r="T51" s="311">
        <f t="shared" si="27"/>
        <v>10.434861839640943</v>
      </c>
      <c r="U51" s="311">
        <f t="shared" si="7"/>
        <v>7.9466970902296676</v>
      </c>
      <c r="V51" s="311">
        <f t="shared" si="7"/>
        <v>7.9207295541584264</v>
      </c>
      <c r="W51" s="311">
        <f t="shared" ref="W51" si="28">W17/W$25*100</f>
        <v>7.4854567652456723</v>
      </c>
    </row>
    <row r="52" spans="2:23">
      <c r="B52" s="237" t="s">
        <v>14</v>
      </c>
      <c r="C52" s="311">
        <f t="shared" ref="C52:T52" si="29">C18/C$25*100</f>
        <v>8.7821526224592681</v>
      </c>
      <c r="D52" s="311">
        <f t="shared" si="29"/>
        <v>7.3440460948018247</v>
      </c>
      <c r="E52" s="311">
        <f t="shared" si="29"/>
        <v>8.9805105473921731</v>
      </c>
      <c r="F52" s="311">
        <f t="shared" si="29"/>
        <v>8.5483694264462571</v>
      </c>
      <c r="G52" s="311">
        <f t="shared" si="29"/>
        <v>8.4469573989463207</v>
      </c>
      <c r="H52" s="311">
        <f t="shared" si="29"/>
        <v>6.2280225490204053</v>
      </c>
      <c r="I52" s="311">
        <f t="shared" si="29"/>
        <v>6.4691563110209511</v>
      </c>
      <c r="J52" s="311">
        <f t="shared" si="29"/>
        <v>7.7414488913175132</v>
      </c>
      <c r="K52" s="311">
        <f t="shared" si="29"/>
        <v>7.2918048108299702</v>
      </c>
      <c r="L52" s="311">
        <f t="shared" si="29"/>
        <v>7.9831237825148378</v>
      </c>
      <c r="M52" s="311">
        <f t="shared" si="29"/>
        <v>7.6571665815366163</v>
      </c>
      <c r="N52" s="311">
        <f t="shared" si="29"/>
        <v>8.9925564552077528</v>
      </c>
      <c r="O52" s="312">
        <f t="shared" si="29"/>
        <v>9.5667639692435262</v>
      </c>
      <c r="P52" s="312">
        <f t="shared" si="29"/>
        <v>8.5854883776648343</v>
      </c>
      <c r="Q52" s="312">
        <f t="shared" si="29"/>
        <v>9.2177866878452868</v>
      </c>
      <c r="R52" s="312">
        <f t="shared" si="29"/>
        <v>9.2991004628304097</v>
      </c>
      <c r="S52" s="312">
        <f t="shared" si="29"/>
        <v>9.6968961762874137</v>
      </c>
      <c r="T52" s="311">
        <f t="shared" si="29"/>
        <v>10.023488258702761</v>
      </c>
      <c r="U52" s="311">
        <f t="shared" si="7"/>
        <v>9.9783989704092075</v>
      </c>
      <c r="V52" s="311">
        <f t="shared" si="7"/>
        <v>10.773347641116903</v>
      </c>
      <c r="W52" s="311">
        <f t="shared" ref="W52" si="30">W18/W$25*100</f>
        <v>10.559443785881685</v>
      </c>
    </row>
    <row r="53" spans="2:23">
      <c r="B53" s="237" t="s">
        <v>15</v>
      </c>
      <c r="C53" s="310">
        <v>0</v>
      </c>
      <c r="D53" s="310">
        <v>0</v>
      </c>
      <c r="E53" s="310">
        <v>0</v>
      </c>
      <c r="F53" s="310">
        <v>0</v>
      </c>
      <c r="G53" s="310">
        <v>0</v>
      </c>
      <c r="H53" s="310">
        <v>0</v>
      </c>
      <c r="I53" s="310">
        <v>0</v>
      </c>
      <c r="J53" s="311">
        <f t="shared" ref="J53:T53" si="31">J19/J$25*100</f>
        <v>3.0216254048845173</v>
      </c>
      <c r="K53" s="311">
        <f t="shared" si="31"/>
        <v>4.33206807132518</v>
      </c>
      <c r="L53" s="311">
        <f t="shared" si="31"/>
        <v>4.2089148170190862</v>
      </c>
      <c r="M53" s="311">
        <f t="shared" si="31"/>
        <v>4.5510522906028896</v>
      </c>
      <c r="N53" s="311">
        <f t="shared" si="31"/>
        <v>5.0028985752756521</v>
      </c>
      <c r="O53" s="312">
        <f t="shared" si="31"/>
        <v>5.2591928618986508</v>
      </c>
      <c r="P53" s="312">
        <f t="shared" si="31"/>
        <v>4.5090695378636569</v>
      </c>
      <c r="Q53" s="312">
        <f t="shared" si="31"/>
        <v>4.6576823369486178</v>
      </c>
      <c r="R53" s="312">
        <f t="shared" si="31"/>
        <v>4.7607074166345544</v>
      </c>
      <c r="S53" s="312">
        <f t="shared" si="31"/>
        <v>4.1893439059842823</v>
      </c>
      <c r="T53" s="311">
        <f t="shared" si="31"/>
        <v>4.424711140285889</v>
      </c>
      <c r="U53" s="311">
        <f t="shared" si="7"/>
        <v>4.3855014837251227</v>
      </c>
      <c r="V53" s="311">
        <f t="shared" si="7"/>
        <v>3.8198443056334561</v>
      </c>
      <c r="W53" s="311">
        <f t="shared" ref="W53" si="32">W19/W$25*100</f>
        <v>4.4009973970948595</v>
      </c>
    </row>
    <row r="54" spans="2:23">
      <c r="B54" s="237" t="s">
        <v>16</v>
      </c>
      <c r="C54" s="311">
        <f t="shared" ref="C54:I56" si="33">C20/C$25*100</f>
        <v>10.535692988309348</v>
      </c>
      <c r="D54" s="311">
        <f t="shared" si="33"/>
        <v>9.6700120502713069</v>
      </c>
      <c r="E54" s="311">
        <f t="shared" si="33"/>
        <v>9.714856851513904</v>
      </c>
      <c r="F54" s="311">
        <f t="shared" si="33"/>
        <v>9.9782053118789538</v>
      </c>
      <c r="G54" s="311">
        <f t="shared" si="33"/>
        <v>8.3871330467720551</v>
      </c>
      <c r="H54" s="311">
        <f t="shared" si="33"/>
        <v>11.080069769100385</v>
      </c>
      <c r="I54" s="311">
        <f t="shared" si="33"/>
        <v>12.421398241347935</v>
      </c>
      <c r="J54" s="311">
        <f t="shared" ref="J54:T54" si="34">J20/J$25*100</f>
        <v>10.050830630530253</v>
      </c>
      <c r="K54" s="311">
        <f t="shared" si="34"/>
        <v>12.16134331986723</v>
      </c>
      <c r="L54" s="311">
        <f t="shared" si="34"/>
        <v>10.208162577810102</v>
      </c>
      <c r="M54" s="311">
        <f t="shared" si="34"/>
        <v>8.7877672967509319</v>
      </c>
      <c r="N54" s="311">
        <f t="shared" si="34"/>
        <v>8.3876965276144002</v>
      </c>
      <c r="O54" s="312">
        <f t="shared" si="34"/>
        <v>7.5621490385387737</v>
      </c>
      <c r="P54" s="312">
        <f t="shared" si="34"/>
        <v>8.6466728363744583</v>
      </c>
      <c r="Q54" s="312">
        <f t="shared" si="34"/>
        <v>9.2821767724429343</v>
      </c>
      <c r="R54" s="312">
        <f t="shared" si="34"/>
        <v>7.3582176494872238</v>
      </c>
      <c r="S54" s="312">
        <f t="shared" si="34"/>
        <v>7.7960648721268626</v>
      </c>
      <c r="T54" s="311">
        <f t="shared" si="34"/>
        <v>7.8616291152858873</v>
      </c>
      <c r="U54" s="311">
        <f t="shared" si="7"/>
        <v>7.3388959280129544</v>
      </c>
      <c r="V54" s="311">
        <f t="shared" si="7"/>
        <v>7.2643675679926316</v>
      </c>
      <c r="W54" s="311">
        <f t="shared" ref="W54" si="35">W20/W$25*100</f>
        <v>7.9431005203373122</v>
      </c>
    </row>
    <row r="55" spans="2:23">
      <c r="B55" s="237" t="s">
        <v>82</v>
      </c>
      <c r="C55" s="311">
        <f t="shared" si="33"/>
        <v>6.1433645733601043</v>
      </c>
      <c r="D55" s="311">
        <f t="shared" si="33"/>
        <v>5.6397580301167576</v>
      </c>
      <c r="E55" s="311">
        <f t="shared" si="33"/>
        <v>5.1147977770864816</v>
      </c>
      <c r="F55" s="311">
        <f t="shared" si="33"/>
        <v>4.4836296993954372</v>
      </c>
      <c r="G55" s="311">
        <f t="shared" si="33"/>
        <v>4.5436503048004031</v>
      </c>
      <c r="H55" s="311">
        <f t="shared" si="33"/>
        <v>4.3273400267587272</v>
      </c>
      <c r="I55" s="311">
        <f t="shared" si="33"/>
        <v>4.3302796240899886</v>
      </c>
      <c r="J55" s="311">
        <f t="shared" ref="J55:T55" si="36">J21/J$25*100</f>
        <v>4.1698826678051804</v>
      </c>
      <c r="K55" s="311">
        <f t="shared" si="36"/>
        <v>3.4113635322153724</v>
      </c>
      <c r="L55" s="311">
        <f t="shared" si="36"/>
        <v>3.7652207885177473</v>
      </c>
      <c r="M55" s="311">
        <f t="shared" si="36"/>
        <v>4.1372099691955304</v>
      </c>
      <c r="N55" s="311">
        <f t="shared" si="36"/>
        <v>3.7384106596447948</v>
      </c>
      <c r="O55" s="312">
        <f t="shared" si="36"/>
        <v>4.1966741605766105</v>
      </c>
      <c r="P55" s="312">
        <f t="shared" si="36"/>
        <v>4.5265267457213358</v>
      </c>
      <c r="Q55" s="312">
        <f t="shared" si="36"/>
        <v>4.5815783697359587</v>
      </c>
      <c r="R55" s="312">
        <f t="shared" si="36"/>
        <v>5.937760523066145</v>
      </c>
      <c r="S55" s="312">
        <f t="shared" si="36"/>
        <v>5.9257904635917917</v>
      </c>
      <c r="T55" s="311">
        <f t="shared" si="36"/>
        <v>5.6155584390824025</v>
      </c>
      <c r="U55" s="311">
        <f t="shared" si="7"/>
        <v>4.8296860022086952</v>
      </c>
      <c r="V55" s="311">
        <f t="shared" si="7"/>
        <v>5.4939191099329845</v>
      </c>
      <c r="W55" s="311">
        <f t="shared" ref="W55" si="37">W21/W$25*100</f>
        <v>4.4404542635993423</v>
      </c>
    </row>
    <row r="56" spans="2:23">
      <c r="B56" s="237" t="s">
        <v>18</v>
      </c>
      <c r="C56" s="311">
        <f t="shared" si="33"/>
        <v>4.5487341712330842</v>
      </c>
      <c r="D56" s="311">
        <f t="shared" si="33"/>
        <v>8.5619967375511852</v>
      </c>
      <c r="E56" s="311">
        <f t="shared" si="33"/>
        <v>6.4153227788159422</v>
      </c>
      <c r="F56" s="311">
        <f t="shared" si="33"/>
        <v>5.3844365657307875</v>
      </c>
      <c r="G56" s="311">
        <f t="shared" si="33"/>
        <v>5.9635965278683134</v>
      </c>
      <c r="H56" s="311">
        <f t="shared" si="33"/>
        <v>5.286905508730535</v>
      </c>
      <c r="I56" s="311">
        <f t="shared" si="33"/>
        <v>5.2698105802336617</v>
      </c>
      <c r="J56" s="311">
        <f t="shared" ref="J56:T56" si="38">J22/J$25*100</f>
        <v>3.6597505814825917</v>
      </c>
      <c r="K56" s="311">
        <f t="shared" si="38"/>
        <v>3.7517968811505682</v>
      </c>
      <c r="L56" s="311">
        <f t="shared" si="38"/>
        <v>3.8428972337108873</v>
      </c>
      <c r="M56" s="311">
        <f t="shared" si="38"/>
        <v>4.2531117860001055</v>
      </c>
      <c r="N56" s="311">
        <f t="shared" si="38"/>
        <v>4.0935903098101463</v>
      </c>
      <c r="O56" s="312">
        <f t="shared" si="38"/>
        <v>4.7974018315961926</v>
      </c>
      <c r="P56" s="312">
        <f t="shared" si="38"/>
        <v>4.8657909070650032</v>
      </c>
      <c r="Q56" s="312">
        <f t="shared" si="38"/>
        <v>4.2425907918280545</v>
      </c>
      <c r="R56" s="312">
        <f t="shared" si="38"/>
        <v>5.5812262078888688</v>
      </c>
      <c r="S56" s="312">
        <f t="shared" si="38"/>
        <v>6.2801839224708473</v>
      </c>
      <c r="T56" s="311">
        <f t="shared" si="38"/>
        <v>7.3181978794279541</v>
      </c>
      <c r="U56" s="311">
        <f>U22/U$25*100</f>
        <v>7.3117693126713181</v>
      </c>
      <c r="V56" s="311">
        <f>V22/V$25*100</f>
        <v>6.8260562223850654</v>
      </c>
      <c r="W56" s="311">
        <f>W22/W$25*100</f>
        <v>6.2805385735697783</v>
      </c>
    </row>
    <row r="57" spans="2:23">
      <c r="B57" s="237" t="s">
        <v>19</v>
      </c>
      <c r="C57" s="310">
        <v>0</v>
      </c>
      <c r="D57" s="310">
        <v>0</v>
      </c>
      <c r="E57" s="310">
        <v>0</v>
      </c>
      <c r="F57" s="310">
        <v>0</v>
      </c>
      <c r="G57" s="310">
        <v>0</v>
      </c>
      <c r="H57" s="310">
        <v>0</v>
      </c>
      <c r="I57" s="310">
        <v>0</v>
      </c>
      <c r="J57" s="310">
        <v>0</v>
      </c>
      <c r="K57" s="310">
        <v>0</v>
      </c>
      <c r="L57" s="310">
        <v>0</v>
      </c>
      <c r="M57" s="310">
        <v>0</v>
      </c>
      <c r="N57" s="310">
        <v>0</v>
      </c>
      <c r="O57" s="310">
        <v>0</v>
      </c>
      <c r="P57" s="310">
        <v>0</v>
      </c>
      <c r="Q57" s="310">
        <v>0</v>
      </c>
      <c r="R57" s="310">
        <v>0</v>
      </c>
      <c r="S57" s="310">
        <v>0</v>
      </c>
      <c r="T57" s="310">
        <v>0</v>
      </c>
      <c r="U57" s="311">
        <f t="shared" si="7"/>
        <v>0</v>
      </c>
      <c r="V57" s="311">
        <f t="shared" si="7"/>
        <v>0</v>
      </c>
      <c r="W57" s="311">
        <f t="shared" ref="W57" si="39">W23/W$25*100</f>
        <v>0</v>
      </c>
    </row>
    <row r="58" spans="2:23">
      <c r="B58" s="231"/>
      <c r="C58" s="287"/>
      <c r="D58" s="287"/>
      <c r="E58" s="287"/>
      <c r="F58" s="287"/>
      <c r="G58" s="287"/>
      <c r="H58" s="287"/>
      <c r="I58" s="287"/>
      <c r="J58" s="287"/>
      <c r="K58" s="287"/>
      <c r="L58" s="287"/>
      <c r="M58" s="287"/>
      <c r="N58" s="287"/>
      <c r="O58" s="287"/>
      <c r="P58" s="287"/>
      <c r="Q58" s="287"/>
      <c r="R58" s="287"/>
      <c r="S58" s="287"/>
      <c r="T58" s="287"/>
    </row>
    <row r="59" spans="2:23">
      <c r="B59" s="241" t="s">
        <v>20</v>
      </c>
      <c r="C59" s="242">
        <f t="shared" ref="C59:O59" si="40">C25/C$25*100</f>
        <v>100</v>
      </c>
      <c r="D59" s="242">
        <f t="shared" si="40"/>
        <v>100</v>
      </c>
      <c r="E59" s="242">
        <f t="shared" si="40"/>
        <v>100</v>
      </c>
      <c r="F59" s="242">
        <f t="shared" si="40"/>
        <v>100</v>
      </c>
      <c r="G59" s="242">
        <f t="shared" si="40"/>
        <v>100</v>
      </c>
      <c r="H59" s="242">
        <f t="shared" si="40"/>
        <v>100</v>
      </c>
      <c r="I59" s="242">
        <f t="shared" si="40"/>
        <v>100</v>
      </c>
      <c r="J59" s="242">
        <f t="shared" si="40"/>
        <v>100</v>
      </c>
      <c r="K59" s="242">
        <f t="shared" si="40"/>
        <v>100</v>
      </c>
      <c r="L59" s="242">
        <f t="shared" si="40"/>
        <v>100</v>
      </c>
      <c r="M59" s="242">
        <f t="shared" si="40"/>
        <v>100</v>
      </c>
      <c r="N59" s="242">
        <f t="shared" si="40"/>
        <v>100</v>
      </c>
      <c r="O59" s="242">
        <f t="shared" si="40"/>
        <v>100</v>
      </c>
      <c r="P59" s="242">
        <f t="shared" ref="P59:U59" si="41">P25/P$25*100</f>
        <v>100</v>
      </c>
      <c r="Q59" s="242">
        <f t="shared" si="41"/>
        <v>100</v>
      </c>
      <c r="R59" s="242">
        <f t="shared" si="41"/>
        <v>100</v>
      </c>
      <c r="S59" s="242">
        <f t="shared" si="41"/>
        <v>100</v>
      </c>
      <c r="T59" s="242">
        <f t="shared" si="41"/>
        <v>100</v>
      </c>
      <c r="U59" s="242">
        <f t="shared" si="41"/>
        <v>100</v>
      </c>
      <c r="V59" s="242">
        <f t="shared" ref="V59:W59" si="42">V25/V$25*100</f>
        <v>100</v>
      </c>
      <c r="W59" s="345">
        <f t="shared" si="42"/>
        <v>100</v>
      </c>
    </row>
    <row r="60" spans="2:23">
      <c r="B60" s="214" t="s">
        <v>845</v>
      </c>
      <c r="C60" s="249"/>
      <c r="D60" s="213"/>
      <c r="E60" s="213"/>
      <c r="F60" s="213"/>
      <c r="G60" s="253"/>
    </row>
    <row r="61" spans="2:23">
      <c r="B61" s="214"/>
      <c r="C61" s="249"/>
      <c r="D61" s="213"/>
      <c r="E61" s="213"/>
      <c r="F61" s="213"/>
      <c r="G61" s="253"/>
    </row>
    <row r="62" spans="2:23">
      <c r="B62" s="213"/>
      <c r="C62" s="249"/>
      <c r="D62" s="213"/>
      <c r="E62" s="213"/>
      <c r="F62" s="213"/>
      <c r="G62" s="253"/>
    </row>
    <row r="63" spans="2:23">
      <c r="B63" s="249"/>
      <c r="C63" s="249"/>
      <c r="D63" s="213"/>
      <c r="F63" s="213"/>
      <c r="G63" s="253"/>
    </row>
    <row r="64" spans="2:23" ht="14.25" customHeight="1"/>
    <row r="65" spans="2:23">
      <c r="B65" s="212" t="s">
        <v>175</v>
      </c>
      <c r="C65" s="211"/>
      <c r="D65" s="211"/>
    </row>
    <row r="66" spans="2:23" ht="12.75" customHeight="1">
      <c r="B66" s="313" t="s">
        <v>822</v>
      </c>
      <c r="C66" s="244"/>
      <c r="D66" s="244"/>
      <c r="E66" s="248"/>
      <c r="N66" s="227"/>
      <c r="O66" s="227"/>
      <c r="P66" s="289"/>
      <c r="Q66" s="289"/>
      <c r="R66" s="289"/>
      <c r="S66" s="289"/>
      <c r="T66" s="227"/>
    </row>
    <row r="67" spans="2:23" ht="12.75">
      <c r="B67" s="1" t="s">
        <v>812</v>
      </c>
      <c r="C67" s="211"/>
      <c r="D67" s="211"/>
      <c r="N67" s="227"/>
      <c r="O67" s="105" t="s">
        <v>180</v>
      </c>
      <c r="P67" s="289"/>
      <c r="Q67" s="289"/>
      <c r="R67" s="289"/>
      <c r="S67" s="289"/>
      <c r="T67" s="227"/>
    </row>
    <row r="68" spans="2:23" ht="12.75">
      <c r="N68" s="227"/>
      <c r="O68" s="227"/>
      <c r="P68" s="289"/>
      <c r="Q68" s="289"/>
      <c r="R68" s="289"/>
      <c r="S68" s="289"/>
      <c r="T68" s="227"/>
    </row>
    <row r="69" spans="2:23">
      <c r="B69" s="233" t="s">
        <v>2</v>
      </c>
      <c r="C69" s="234">
        <v>2001</v>
      </c>
      <c r="D69" s="234">
        <v>2002</v>
      </c>
      <c r="E69" s="235">
        <v>2003</v>
      </c>
      <c r="F69" s="235">
        <v>2004</v>
      </c>
      <c r="G69" s="235">
        <v>2005</v>
      </c>
      <c r="H69" s="235">
        <v>2006</v>
      </c>
      <c r="I69" s="235">
        <v>2007</v>
      </c>
      <c r="J69" s="235">
        <v>2008</v>
      </c>
      <c r="K69" s="234">
        <v>2009</v>
      </c>
      <c r="L69" s="234">
        <v>2010</v>
      </c>
      <c r="M69" s="234">
        <v>2011</v>
      </c>
      <c r="N69" s="234">
        <v>2012</v>
      </c>
      <c r="O69" s="235">
        <v>2013</v>
      </c>
      <c r="P69" s="235">
        <v>2014</v>
      </c>
      <c r="Q69" s="234">
        <v>2015</v>
      </c>
      <c r="R69" s="234">
        <v>2016</v>
      </c>
      <c r="S69" s="234">
        <v>2017</v>
      </c>
      <c r="T69" s="234">
        <v>2018</v>
      </c>
      <c r="U69" s="234">
        <v>2019</v>
      </c>
      <c r="V69" s="234">
        <v>2020</v>
      </c>
      <c r="W69" s="344">
        <v>2021</v>
      </c>
    </row>
    <row r="70" spans="2:23">
      <c r="B70" s="237" t="s">
        <v>3</v>
      </c>
      <c r="C70" s="478">
        <v>0</v>
      </c>
      <c r="D70" s="478">
        <v>0</v>
      </c>
      <c r="E70" s="478">
        <v>0</v>
      </c>
      <c r="F70" s="478">
        <v>0</v>
      </c>
      <c r="G70" s="478">
        <v>0</v>
      </c>
      <c r="H70" s="478">
        <v>0</v>
      </c>
      <c r="I70" s="478">
        <v>0</v>
      </c>
      <c r="J70" s="239">
        <f>(J7/'Población e ICE'!K5)*1000</f>
        <v>99966.278668328421</v>
      </c>
      <c r="K70" s="239">
        <f>(K7/'Población e ICE'!L5)*1000</f>
        <v>122957.08458488419</v>
      </c>
      <c r="L70" s="239">
        <f>(L7/'Población e ICE'!M5)*1000</f>
        <v>110672.66960331767</v>
      </c>
      <c r="M70" s="239">
        <f>(M7/'Población e ICE'!N5)*1000</f>
        <v>183525.65943972999</v>
      </c>
      <c r="N70" s="239">
        <f>(N7/'Población e ICE'!O5)*1000</f>
        <v>175290.94410399845</v>
      </c>
      <c r="O70" s="240">
        <f>(O7/'Población e ICE'!P5)*1000</f>
        <v>163893.8541970423</v>
      </c>
      <c r="P70" s="240">
        <f>(P7/'Población e ICE'!Q5)*1000</f>
        <v>128364.17385842404</v>
      </c>
      <c r="Q70" s="240">
        <f>(Q7/'Población e ICE'!R5)*1000</f>
        <v>218085.33620051396</v>
      </c>
      <c r="R70" s="240">
        <f>(R7/'Población e ICE'!S5)*1000</f>
        <v>307781.5128453403</v>
      </c>
      <c r="S70" s="240">
        <f>(S7/'Población e ICE'!T5)*1000</f>
        <v>259417.88016506218</v>
      </c>
      <c r="T70" s="239">
        <f>(T7/'Población e ICE'!U5)*1000</f>
        <v>205523.12883473557</v>
      </c>
      <c r="U70" s="239">
        <f>(U7/'Población e ICE'!V5)*1000</f>
        <v>242664.45962007775</v>
      </c>
      <c r="V70" s="239">
        <f>(V7/'Población e ICE'!W5)*1000</f>
        <v>168309.35409872548</v>
      </c>
      <c r="W70" s="239">
        <f>(W7/'Población e ICE'!X5)*1000</f>
        <v>163548.07345915891</v>
      </c>
    </row>
    <row r="71" spans="2:23">
      <c r="B71" s="237" t="s">
        <v>5</v>
      </c>
      <c r="C71" s="239">
        <f>C8/'Población e ICE'!D6*1000</f>
        <v>71328.813972262767</v>
      </c>
      <c r="D71" s="239">
        <f>D8/'Población e ICE'!E6*1000</f>
        <v>47770.351990988049</v>
      </c>
      <c r="E71" s="239">
        <f>E8/'Población e ICE'!F6*1000</f>
        <v>49670.389977841645</v>
      </c>
      <c r="F71" s="239">
        <f>F8/'Población e ICE'!G6*1000</f>
        <v>59653.367931425833</v>
      </c>
      <c r="G71" s="239">
        <f>G8/'Población e ICE'!H6*1000</f>
        <v>51889.234906766796</v>
      </c>
      <c r="H71" s="239">
        <f>H8/'Población e ICE'!I6*1000</f>
        <v>67735.974820913078</v>
      </c>
      <c r="I71" s="239">
        <f>I8/'Población e ICE'!J6*1000</f>
        <v>67825.355410613658</v>
      </c>
      <c r="J71" s="239">
        <f>J8/'Población e ICE'!K6*1000</f>
        <v>76399.738073382221</v>
      </c>
      <c r="K71" s="239">
        <f>K8/'Población e ICE'!L6*1000</f>
        <v>97910.365941439231</v>
      </c>
      <c r="L71" s="239">
        <f>L8/'Población e ICE'!M6*1000</f>
        <v>113308.10726917849</v>
      </c>
      <c r="M71" s="239">
        <f>M8/'Población e ICE'!N6*1000</f>
        <v>160140.43899209306</v>
      </c>
      <c r="N71" s="239">
        <f>N8/'Población e ICE'!O6*1000</f>
        <v>148365.44532761705</v>
      </c>
      <c r="O71" s="240">
        <f>O8/'Población e ICE'!P6*1000</f>
        <v>156128.12410188167</v>
      </c>
      <c r="P71" s="240">
        <f>P8/'Población e ICE'!Q6*1000</f>
        <v>142912.5098154617</v>
      </c>
      <c r="Q71" s="240">
        <f>Q8/'Población e ICE'!R6*1000</f>
        <v>144864.92756083771</v>
      </c>
      <c r="R71" s="240">
        <f>R8/'Población e ICE'!S6*1000</f>
        <v>145505.07061719941</v>
      </c>
      <c r="S71" s="240">
        <f>S8/'Población e ICE'!T6*1000</f>
        <v>137585.30381961644</v>
      </c>
      <c r="T71" s="239">
        <f>T8/'Población e ICE'!U6*1000</f>
        <v>156613.18370147291</v>
      </c>
      <c r="U71" s="239">
        <f>(U8/'Población e ICE'!V6)*1000</f>
        <v>144574.41843725162</v>
      </c>
      <c r="V71" s="239">
        <f>(V8/'Población e ICE'!W6)*1000</f>
        <v>97954.92383728709</v>
      </c>
      <c r="W71" s="239">
        <f>(W8/'Población e ICE'!X6)*1000</f>
        <v>105087.59474901896</v>
      </c>
    </row>
    <row r="72" spans="2:23">
      <c r="B72" s="237" t="s">
        <v>6</v>
      </c>
      <c r="C72" s="239">
        <f>C9/'Población e ICE'!D7*1000</f>
        <v>68434.051638123521</v>
      </c>
      <c r="D72" s="239">
        <f>D9/'Población e ICE'!E7*1000</f>
        <v>66154.929386077332</v>
      </c>
      <c r="E72" s="239">
        <f>E9/'Población e ICE'!F7*1000</f>
        <v>86415.145047437123</v>
      </c>
      <c r="F72" s="239">
        <f>F9/'Población e ICE'!G7*1000</f>
        <v>78633.104329632581</v>
      </c>
      <c r="G72" s="239">
        <f>G9/'Población e ICE'!H7*1000</f>
        <v>93421.639464067091</v>
      </c>
      <c r="H72" s="239">
        <f>H9/'Población e ICE'!I7*1000</f>
        <v>99157.517547679468</v>
      </c>
      <c r="I72" s="239">
        <f>I9/'Población e ICE'!J7*1000</f>
        <v>109253.54307921033</v>
      </c>
      <c r="J72" s="239">
        <f>J9/'Población e ICE'!K7*1000</f>
        <v>131255.20098060841</v>
      </c>
      <c r="K72" s="239">
        <f>K9/'Población e ICE'!L7*1000</f>
        <v>125862.08670103736</v>
      </c>
      <c r="L72" s="239">
        <f>L9/'Población e ICE'!M7*1000</f>
        <v>133961.3818767117</v>
      </c>
      <c r="M72" s="239">
        <f>M9/'Población e ICE'!N7*1000</f>
        <v>144683.06927911038</v>
      </c>
      <c r="N72" s="239">
        <f>N9/'Población e ICE'!O7*1000</f>
        <v>136555.49762718385</v>
      </c>
      <c r="O72" s="240">
        <f>O9/'Población e ICE'!P7*1000</f>
        <v>150556.92171670601</v>
      </c>
      <c r="P72" s="240">
        <f>P9/'Población e ICE'!Q7*1000</f>
        <v>147863.06499164473</v>
      </c>
      <c r="Q72" s="240">
        <f>Q9/'Población e ICE'!R7*1000</f>
        <v>161048.9404558414</v>
      </c>
      <c r="R72" s="240">
        <f>R9/'Población e ICE'!S7*1000</f>
        <v>168030.08348342357</v>
      </c>
      <c r="S72" s="240">
        <f>S9/'Población e ICE'!T7*1000</f>
        <v>174342.80203748599</v>
      </c>
      <c r="T72" s="239">
        <f>T9/'Población e ICE'!U7*1000</f>
        <v>138723.11043756746</v>
      </c>
      <c r="U72" s="239">
        <f>(U9/'Población e ICE'!V7)*1000</f>
        <v>130607.60955996273</v>
      </c>
      <c r="V72" s="239">
        <f>(V9/'Población e ICE'!W7)*1000</f>
        <v>113315.3191365579</v>
      </c>
      <c r="W72" s="239">
        <f>(W9/'Población e ICE'!X7)*1000</f>
        <v>92186.041554765499</v>
      </c>
    </row>
    <row r="73" spans="2:23">
      <c r="B73" s="237" t="s">
        <v>7</v>
      </c>
      <c r="C73" s="239">
        <f>C10/'Población e ICE'!D8*1000</f>
        <v>122730.3840998293</v>
      </c>
      <c r="D73" s="239">
        <f>D10/'Población e ICE'!E8*1000</f>
        <v>110881.45101170657</v>
      </c>
      <c r="E73" s="239">
        <f>E10/'Población e ICE'!F8*1000</f>
        <v>88758.078673051161</v>
      </c>
      <c r="F73" s="239">
        <f>F10/'Población e ICE'!G8*1000</f>
        <v>102426.47094212251</v>
      </c>
      <c r="G73" s="239">
        <f>G10/'Población e ICE'!H8*1000</f>
        <v>112962.02162712958</v>
      </c>
      <c r="H73" s="239">
        <f>H10/'Población e ICE'!I8*1000</f>
        <v>111276.07562084989</v>
      </c>
      <c r="I73" s="239">
        <f>I10/'Población e ICE'!J8*1000</f>
        <v>90355.540794836779</v>
      </c>
      <c r="J73" s="239">
        <f>J10/'Población e ICE'!K8*1000</f>
        <v>184725.67753226659</v>
      </c>
      <c r="K73" s="239">
        <f>K10/'Población e ICE'!L8*1000</f>
        <v>180794.28215942736</v>
      </c>
      <c r="L73" s="239">
        <f>L10/'Población e ICE'!M8*1000</f>
        <v>161924.13162295581</v>
      </c>
      <c r="M73" s="239">
        <f>M10/'Población e ICE'!N8*1000</f>
        <v>169726.6799430259</v>
      </c>
      <c r="N73" s="239">
        <f>N10/'Población e ICE'!O8*1000</f>
        <v>168927.33844889168</v>
      </c>
      <c r="O73" s="240">
        <f>O10/'Población e ICE'!P8*1000</f>
        <v>177599.50572956968</v>
      </c>
      <c r="P73" s="240">
        <f>P10/'Población e ICE'!Q8*1000</f>
        <v>192036.67542677486</v>
      </c>
      <c r="Q73" s="240">
        <f>Q10/'Población e ICE'!R8*1000</f>
        <v>140387.04358198508</v>
      </c>
      <c r="R73" s="240">
        <f>R10/'Población e ICE'!S8*1000</f>
        <v>235674.5308057284</v>
      </c>
      <c r="S73" s="240">
        <f>S10/'Población e ICE'!T8*1000</f>
        <v>240598.49924053572</v>
      </c>
      <c r="T73" s="239">
        <f>T10/'Población e ICE'!U8*1000</f>
        <v>189935.33111531366</v>
      </c>
      <c r="U73" s="239">
        <f>(U10/'Población e ICE'!V8)*1000</f>
        <v>222117.06115701739</v>
      </c>
      <c r="V73" s="239">
        <f>(V10/'Población e ICE'!W8)*1000</f>
        <v>221073.54494377339</v>
      </c>
      <c r="W73" s="239">
        <f>(W10/'Población e ICE'!X8)*1000</f>
        <v>198376.08173342553</v>
      </c>
    </row>
    <row r="74" spans="2:23">
      <c r="B74" s="237" t="s">
        <v>8</v>
      </c>
      <c r="C74" s="239">
        <f>C11/'Población e ICE'!D9*1000</f>
        <v>44550.787479984669</v>
      </c>
      <c r="D74" s="239">
        <f>D11/'Población e ICE'!E9*1000</f>
        <v>54285.120363756228</v>
      </c>
      <c r="E74" s="239">
        <f>E11/'Población e ICE'!F9*1000</f>
        <v>46653.822574774247</v>
      </c>
      <c r="F74" s="239">
        <f>F11/'Población e ICE'!G9*1000</f>
        <v>70431.156775496944</v>
      </c>
      <c r="G74" s="239">
        <f>G11/'Población e ICE'!H9*1000</f>
        <v>72907.712954655071</v>
      </c>
      <c r="H74" s="239">
        <f>H11/'Población e ICE'!I9*1000</f>
        <v>82429.17561104738</v>
      </c>
      <c r="I74" s="239">
        <f>I11/'Población e ICE'!J9*1000</f>
        <v>84159.798387607705</v>
      </c>
      <c r="J74" s="239">
        <f>J11/'Población e ICE'!K9*1000</f>
        <v>91778.686633853271</v>
      </c>
      <c r="K74" s="239">
        <f>K11/'Población e ICE'!L9*1000</f>
        <v>100318.71840918914</v>
      </c>
      <c r="L74" s="239">
        <f>L11/'Población e ICE'!M9*1000</f>
        <v>88633.570995852802</v>
      </c>
      <c r="M74" s="239">
        <f>M11/'Población e ICE'!N9*1000</f>
        <v>101137.41280060705</v>
      </c>
      <c r="N74" s="239">
        <f>N11/'Población e ICE'!O9*1000</f>
        <v>96587.902608089484</v>
      </c>
      <c r="O74" s="240">
        <f>O11/'Población e ICE'!P9*1000</f>
        <v>88480.26391206251</v>
      </c>
      <c r="P74" s="240">
        <f>P11/'Población e ICE'!Q9*1000</f>
        <v>100972.22795887031</v>
      </c>
      <c r="Q74" s="240">
        <f>Q11/'Población e ICE'!R9*1000</f>
        <v>100566.3150981197</v>
      </c>
      <c r="R74" s="240">
        <f>R11/'Población e ICE'!S9*1000</f>
        <v>103097.40999524473</v>
      </c>
      <c r="S74" s="240">
        <f>S11/'Población e ICE'!T9*1000</f>
        <v>105478.62261515451</v>
      </c>
      <c r="T74" s="239">
        <f>T11/'Población e ICE'!U9*1000</f>
        <v>90422.736745742266</v>
      </c>
      <c r="U74" s="239">
        <f>(U11/'Población e ICE'!V9)*1000</f>
        <v>92217.673282914824</v>
      </c>
      <c r="V74" s="239">
        <f>(V11/'Población e ICE'!W9)*1000</f>
        <v>70604.808406069758</v>
      </c>
      <c r="W74" s="239">
        <f>(W11/'Población e ICE'!X9)*1000</f>
        <v>76256.683634425572</v>
      </c>
    </row>
    <row r="75" spans="2:23">
      <c r="B75" s="237" t="s">
        <v>9</v>
      </c>
      <c r="C75" s="239">
        <f>C12/'Población e ICE'!D10*1000</f>
        <v>21716.426776944852</v>
      </c>
      <c r="D75" s="239">
        <f>D12/'Población e ICE'!E10*1000</f>
        <v>26007.713873789984</v>
      </c>
      <c r="E75" s="239">
        <f>E12/'Población e ICE'!F10*1000</f>
        <v>25174.909454945177</v>
      </c>
      <c r="F75" s="239">
        <f>F12/'Población e ICE'!G10*1000</f>
        <v>26880.723598215263</v>
      </c>
      <c r="G75" s="239">
        <f>G12/'Población e ICE'!H10*1000</f>
        <v>25697.08744125878</v>
      </c>
      <c r="H75" s="239">
        <f>H12/'Población e ICE'!I10*1000</f>
        <v>26200.416866441956</v>
      </c>
      <c r="I75" s="239">
        <f>I12/'Población e ICE'!J10*1000</f>
        <v>26185.617556797737</v>
      </c>
      <c r="J75" s="239">
        <f>J12/'Población e ICE'!K10*1000</f>
        <v>35127.860503832999</v>
      </c>
      <c r="K75" s="239">
        <f>K12/'Población e ICE'!L10*1000</f>
        <v>35139.844106754361</v>
      </c>
      <c r="L75" s="239">
        <f>L12/'Población e ICE'!M10*1000</f>
        <v>39029.941869967399</v>
      </c>
      <c r="M75" s="239">
        <f>M12/'Población e ICE'!N10*1000</f>
        <v>47448.722045997354</v>
      </c>
      <c r="N75" s="239">
        <f>N12/'Población e ICE'!O10*1000</f>
        <v>41520.429587652492</v>
      </c>
      <c r="O75" s="240">
        <f>O12/'Población e ICE'!P10*1000</f>
        <v>47206.01642399995</v>
      </c>
      <c r="P75" s="240">
        <f>P12/'Población e ICE'!Q10*1000</f>
        <v>45908.292363516863</v>
      </c>
      <c r="Q75" s="240">
        <f>Q12/'Población e ICE'!R10*1000</f>
        <v>49476.345013068691</v>
      </c>
      <c r="R75" s="240">
        <f>R12/'Población e ICE'!S10*1000</f>
        <v>51787.857866930186</v>
      </c>
      <c r="S75" s="240">
        <f>S12/'Población e ICE'!T10*1000</f>
        <v>49460.666244236672</v>
      </c>
      <c r="T75" s="239">
        <f>T12/'Población e ICE'!U10*1000</f>
        <v>43852.162410565696</v>
      </c>
      <c r="U75" s="239">
        <f>(U12/'Población e ICE'!V10)*1000</f>
        <v>44660.295246539681</v>
      </c>
      <c r="V75" s="239">
        <f>(V12/'Población e ICE'!W10)*1000</f>
        <v>37834.431013836198</v>
      </c>
      <c r="W75" s="239">
        <f>(W12/'Población e ICE'!X10)*1000</f>
        <v>39106.719653142689</v>
      </c>
    </row>
    <row r="76" spans="2:23">
      <c r="B76" s="237" t="s">
        <v>10</v>
      </c>
      <c r="C76" s="239">
        <f>C13/'Población e ICE'!D11*1000</f>
        <v>9348.6595609094766</v>
      </c>
      <c r="D76" s="239">
        <f>D13/'Población e ICE'!E11*1000</f>
        <v>9429.5183482395696</v>
      </c>
      <c r="E76" s="239">
        <f>E13/'Población e ICE'!F11*1000</f>
        <v>10280.134289589352</v>
      </c>
      <c r="F76" s="239">
        <f>F13/'Población e ICE'!G11*1000</f>
        <v>15440.796399322388</v>
      </c>
      <c r="G76" s="239">
        <f>G13/'Población e ICE'!H11*1000</f>
        <v>11970.814572827918</v>
      </c>
      <c r="H76" s="239">
        <f>H13/'Población e ICE'!I11*1000</f>
        <v>14809.538571864998</v>
      </c>
      <c r="I76" s="239">
        <f>I13/'Población e ICE'!J11*1000</f>
        <v>16670.440072659356</v>
      </c>
      <c r="J76" s="239">
        <f>J13/'Población e ICE'!K11*1000</f>
        <v>18121.802869179799</v>
      </c>
      <c r="K76" s="239">
        <f>K13/'Población e ICE'!L11*1000</f>
        <v>18919.031923995273</v>
      </c>
      <c r="L76" s="239">
        <f>L13/'Población e ICE'!M11*1000</f>
        <v>17985.274946166981</v>
      </c>
      <c r="M76" s="239">
        <f>M13/'Población e ICE'!N11*1000</f>
        <v>21117.213289825766</v>
      </c>
      <c r="N76" s="239">
        <f>N13/'Población e ICE'!O11*1000</f>
        <v>18468.258567304561</v>
      </c>
      <c r="O76" s="240">
        <f>O13/'Población e ICE'!P11*1000</f>
        <v>17664.180773815933</v>
      </c>
      <c r="P76" s="240">
        <f>P13/'Población e ICE'!Q11*1000</f>
        <v>18694.869414126926</v>
      </c>
      <c r="Q76" s="240">
        <f>Q13/'Población e ICE'!R11*1000</f>
        <v>19623.222189711603</v>
      </c>
      <c r="R76" s="240">
        <f>R13/'Población e ICE'!S11*1000</f>
        <v>21671.436967893398</v>
      </c>
      <c r="S76" s="240">
        <f>S13/'Población e ICE'!T11*1000</f>
        <v>18808.811040122891</v>
      </c>
      <c r="T76" s="239">
        <f>T13/'Población e ICE'!U11*1000</f>
        <v>16774.505867709882</v>
      </c>
      <c r="U76" s="239">
        <f>(U13/'Población e ICE'!V11)*1000</f>
        <v>17314.804138794152</v>
      </c>
      <c r="V76" s="239">
        <f>(V13/'Población e ICE'!W11)*1000</f>
        <v>15777.951505491657</v>
      </c>
      <c r="W76" s="239">
        <f>(W13/'Población e ICE'!X11)*1000</f>
        <v>16707.084863873752</v>
      </c>
    </row>
    <row r="77" spans="2:23">
      <c r="B77" s="237" t="s">
        <v>11</v>
      </c>
      <c r="C77" s="239">
        <f>C14/'Población e ICE'!D12*1000</f>
        <v>29173.603150665</v>
      </c>
      <c r="D77" s="239">
        <f>D14/'Población e ICE'!E12*1000</f>
        <v>31944.413609644223</v>
      </c>
      <c r="E77" s="239">
        <f>E14/'Población e ICE'!F12*1000</f>
        <v>32041.872007055397</v>
      </c>
      <c r="F77" s="239">
        <f>F14/'Población e ICE'!G12*1000</f>
        <v>41682.469007022897</v>
      </c>
      <c r="G77" s="239">
        <f>G14/'Población e ICE'!H12*1000</f>
        <v>39647.403862585888</v>
      </c>
      <c r="H77" s="239">
        <f>H14/'Población e ICE'!I12*1000</f>
        <v>52804.848952866487</v>
      </c>
      <c r="I77" s="239">
        <f>I14/'Población e ICE'!J12*1000</f>
        <v>55254.711260592405</v>
      </c>
      <c r="J77" s="239">
        <f>J14/'Población e ICE'!K12*1000</f>
        <v>70475.226457361947</v>
      </c>
      <c r="K77" s="239">
        <f>K14/'Población e ICE'!L12*1000</f>
        <v>63294.371637843702</v>
      </c>
      <c r="L77" s="239">
        <f>L14/'Población e ICE'!M12*1000</f>
        <v>55227.803278020074</v>
      </c>
      <c r="M77" s="239">
        <f>M14/'Población e ICE'!N12*1000</f>
        <v>78304.832059016015</v>
      </c>
      <c r="N77" s="239">
        <f>N14/'Población e ICE'!O12*1000</f>
        <v>84212.347266801022</v>
      </c>
      <c r="O77" s="240">
        <f>O14/'Población e ICE'!P12*1000</f>
        <v>80909.8465634186</v>
      </c>
      <c r="P77" s="240">
        <f>P14/'Población e ICE'!Q12*1000</f>
        <v>77175.475856646852</v>
      </c>
      <c r="Q77" s="240">
        <f>Q14/'Población e ICE'!R12*1000</f>
        <v>73725.719342433542</v>
      </c>
      <c r="R77" s="240">
        <f>R14/'Población e ICE'!S12*1000</f>
        <v>81157.258963822198</v>
      </c>
      <c r="S77" s="240">
        <f>S14/'Población e ICE'!T12*1000</f>
        <v>79812.517442028155</v>
      </c>
      <c r="T77" s="239">
        <f>T14/'Población e ICE'!U12*1000</f>
        <v>79813.419073535872</v>
      </c>
      <c r="U77" s="239">
        <f>(U14/'Población e ICE'!V12)*1000</f>
        <v>77234.642527718752</v>
      </c>
      <c r="V77" s="239">
        <f>(V14/'Población e ICE'!W12)*1000</f>
        <v>69224.420030839741</v>
      </c>
      <c r="W77" s="239">
        <f>(W14/'Población e ICE'!X12)*1000</f>
        <v>66347.269968100591</v>
      </c>
    </row>
    <row r="78" spans="2:23">
      <c r="B78" s="237" t="s">
        <v>12</v>
      </c>
      <c r="C78" s="239">
        <f>C15/'Población e ICE'!D13*1000</f>
        <v>31289.874900896335</v>
      </c>
      <c r="D78" s="239">
        <f>D15/'Población e ICE'!E13*1000</f>
        <v>30457.075931987754</v>
      </c>
      <c r="E78" s="239">
        <f>E15/'Población e ICE'!F13*1000</f>
        <v>37365.330234872068</v>
      </c>
      <c r="F78" s="239">
        <f>F15/'Población e ICE'!G13*1000</f>
        <v>47584.526435048938</v>
      </c>
      <c r="G78" s="239">
        <f>G15/'Población e ICE'!H13*1000</f>
        <v>62050.062255821329</v>
      </c>
      <c r="H78" s="239">
        <f>H15/'Población e ICE'!I13*1000</f>
        <v>48954.56240690827</v>
      </c>
      <c r="I78" s="239">
        <f>I15/'Población e ICE'!J13*1000</f>
        <v>54868.327780080181</v>
      </c>
      <c r="J78" s="239">
        <f>J15/'Población e ICE'!K13*1000</f>
        <v>52887.256921148226</v>
      </c>
      <c r="K78" s="239">
        <f>K15/'Población e ICE'!L13*1000</f>
        <v>76018.232175603931</v>
      </c>
      <c r="L78" s="239">
        <f>L15/'Población e ICE'!M13*1000</f>
        <v>62077.356317053636</v>
      </c>
      <c r="M78" s="239">
        <f>M15/'Población e ICE'!N13*1000</f>
        <v>77321.763024188345</v>
      </c>
      <c r="N78" s="239">
        <f>N15/'Población e ICE'!O13*1000</f>
        <v>78492.192356308311</v>
      </c>
      <c r="O78" s="240">
        <f>O15/'Población e ICE'!P13*1000</f>
        <v>76762.685920776785</v>
      </c>
      <c r="P78" s="240">
        <f>P15/'Población e ICE'!Q13*1000</f>
        <v>67175.029356204905</v>
      </c>
      <c r="Q78" s="240">
        <f>Q15/'Población e ICE'!R13*1000</f>
        <v>76697.481358180783</v>
      </c>
      <c r="R78" s="240">
        <f>R15/'Población e ICE'!S13*1000</f>
        <v>83796.075740791566</v>
      </c>
      <c r="S78" s="240">
        <f>S15/'Población e ICE'!T13*1000</f>
        <v>81225.584799052114</v>
      </c>
      <c r="T78" s="239">
        <f>T15/'Población e ICE'!U13*1000</f>
        <v>82600.268217274293</v>
      </c>
      <c r="U78" s="239">
        <f>(U15/'Población e ICE'!V13)*1000</f>
        <v>85078.025472633715</v>
      </c>
      <c r="V78" s="239">
        <f>(V15/'Población e ICE'!W13)*1000</f>
        <v>78981.054219901431</v>
      </c>
      <c r="W78" s="239">
        <f>(W15/'Población e ICE'!X13)*1000</f>
        <v>67244.364013676153</v>
      </c>
    </row>
    <row r="79" spans="2:23">
      <c r="B79" s="237" t="s">
        <v>606</v>
      </c>
      <c r="C79" s="478">
        <v>0</v>
      </c>
      <c r="D79" s="478">
        <v>0</v>
      </c>
      <c r="E79" s="478">
        <v>0</v>
      </c>
      <c r="F79" s="478">
        <v>0</v>
      </c>
      <c r="G79" s="478">
        <v>0</v>
      </c>
      <c r="H79" s="478">
        <v>0</v>
      </c>
      <c r="I79" s="478">
        <v>0</v>
      </c>
      <c r="J79" s="478">
        <v>0</v>
      </c>
      <c r="K79" s="478">
        <v>0</v>
      </c>
      <c r="L79" s="478">
        <v>0</v>
      </c>
      <c r="M79" s="478">
        <v>0</v>
      </c>
      <c r="N79" s="478">
        <v>0</v>
      </c>
      <c r="O79" s="478">
        <v>0</v>
      </c>
      <c r="P79" s="478">
        <v>0</v>
      </c>
      <c r="Q79" s="478">
        <v>0</v>
      </c>
      <c r="R79" s="478">
        <v>0</v>
      </c>
      <c r="S79" s="478">
        <v>0</v>
      </c>
      <c r="T79" s="478">
        <v>0</v>
      </c>
      <c r="U79" s="239">
        <f>(U16/'Población e ICE'!V14)*1000</f>
        <v>103400.37321753839</v>
      </c>
      <c r="V79" s="239">
        <f>(V16/'Población e ICE'!W14)*1000</f>
        <v>81250.268397235792</v>
      </c>
      <c r="W79" s="239">
        <f>(W16/'Población e ICE'!X14)*1000</f>
        <v>77343.13946527557</v>
      </c>
    </row>
    <row r="80" spans="2:23">
      <c r="B80" s="237" t="s">
        <v>13</v>
      </c>
      <c r="C80" s="239">
        <f>C17/'Población e ICE'!D15*1000</f>
        <v>16819.255760893881</v>
      </c>
      <c r="D80" s="239">
        <f>D17/'Población e ICE'!E15*1000</f>
        <v>25654.577466279505</v>
      </c>
      <c r="E80" s="239">
        <f>E17/'Población e ICE'!F15*1000</f>
        <v>29608.919048278211</v>
      </c>
      <c r="F80" s="239">
        <f>F17/'Población e ICE'!G15*1000</f>
        <v>39930.916578273551</v>
      </c>
      <c r="G80" s="239">
        <f>G17/'Población e ICE'!H15*1000</f>
        <v>40008.155405995989</v>
      </c>
      <c r="H80" s="239">
        <f>H17/'Población e ICE'!I15*1000</f>
        <v>38375.180184249977</v>
      </c>
      <c r="I80" s="239">
        <f>I17/'Población e ICE'!J15*1000</f>
        <v>39134.332317312081</v>
      </c>
      <c r="J80" s="239">
        <f>J17/'Población e ICE'!K15*1000</f>
        <v>41854.488238561913</v>
      </c>
      <c r="K80" s="239">
        <f>K17/'Población e ICE'!L15*1000</f>
        <v>59598.321552505862</v>
      </c>
      <c r="L80" s="239">
        <f>L17/'Población e ICE'!M15*1000</f>
        <v>51342.491627698713</v>
      </c>
      <c r="M80" s="239">
        <f>M17/'Población e ICE'!N15*1000</f>
        <v>69549.210985066573</v>
      </c>
      <c r="N80" s="239">
        <f>N17/'Población e ICE'!O15*1000</f>
        <v>63741.349932270838</v>
      </c>
      <c r="O80" s="240">
        <f>O17/'Población e ICE'!P15*1000</f>
        <v>58779.07200280307</v>
      </c>
      <c r="P80" s="240">
        <f>P17/'Población e ICE'!Q15*1000</f>
        <v>60038.203452717433</v>
      </c>
      <c r="Q80" s="240">
        <f>Q17/'Población e ICE'!R15*1000</f>
        <v>66851.169625108945</v>
      </c>
      <c r="R80" s="240">
        <f>R17/'Población e ICE'!S15*1000</f>
        <v>67426.14031502846</v>
      </c>
      <c r="S80" s="240">
        <f>S17/'Población e ICE'!T15*1000</f>
        <v>70623.060619612908</v>
      </c>
      <c r="T80" s="239">
        <f>T17/'Población e ICE'!U15*1000</f>
        <v>63239.076638657236</v>
      </c>
      <c r="U80" s="239">
        <f>(U17/'Población e ICE'!V15)*1000</f>
        <v>65369.471937437229</v>
      </c>
      <c r="V80" s="239">
        <f>(V17/'Población e ICE'!W15)*1000</f>
        <v>56641.03481627447</v>
      </c>
      <c r="W80" s="239">
        <f>(W17/'Población e ICE'!X15)*1000</f>
        <v>51239.120310788399</v>
      </c>
    </row>
    <row r="81" spans="2:23">
      <c r="B81" s="237" t="s">
        <v>14</v>
      </c>
      <c r="C81" s="239">
        <f>C18/'Población e ICE'!D16*1000</f>
        <v>42694.713478320795</v>
      </c>
      <c r="D81" s="239">
        <f>D18/'Población e ICE'!E16*1000</f>
        <v>38120.684100114733</v>
      </c>
      <c r="E81" s="239">
        <f>E18/'Población e ICE'!F16*1000</f>
        <v>48902.213743087981</v>
      </c>
      <c r="F81" s="239">
        <f>F18/'Población e ICE'!G16*1000</f>
        <v>57845.23646320781</v>
      </c>
      <c r="G81" s="239">
        <f>G18/'Población e ICE'!H16*1000</f>
        <v>56173.766362752191</v>
      </c>
      <c r="H81" s="239">
        <f>H18/'Población e ICE'!I16*1000</f>
        <v>44246.792402415565</v>
      </c>
      <c r="I81" s="239">
        <f>I18/'Población e ICE'!J16*1000</f>
        <v>49411.626888118626</v>
      </c>
      <c r="J81" s="239">
        <f>J18/'Población e ICE'!K16*1000</f>
        <v>70511.104750161525</v>
      </c>
      <c r="K81" s="239">
        <f>K18/'Población e ICE'!L16*1000</f>
        <v>76948.434017845138</v>
      </c>
      <c r="L81" s="239">
        <f>L18/'Población e ICE'!M16*1000</f>
        <v>78111.702015949326</v>
      </c>
      <c r="M81" s="239">
        <f>M18/'Población e ICE'!N16*1000</f>
        <v>92530.215821368663</v>
      </c>
      <c r="N81" s="239">
        <f>N18/'Población e ICE'!O16*1000</f>
        <v>104007.95061284871</v>
      </c>
      <c r="O81" s="240">
        <f>O18/'Población e ICE'!P16*1000</f>
        <v>112228.8046674739</v>
      </c>
      <c r="P81" s="240">
        <f>P18/'Población e ICE'!Q16*1000</f>
        <v>100110.8056630416</v>
      </c>
      <c r="Q81" s="240">
        <f>Q18/'Población e ICE'!R16*1000</f>
        <v>115997.6391710795</v>
      </c>
      <c r="R81" s="240">
        <f>R18/'Población e ICE'!S16*1000</f>
        <v>132149.69053389985</v>
      </c>
      <c r="S81" s="240">
        <f>S18/'Población e ICE'!T16*1000</f>
        <v>136310.59926041015</v>
      </c>
      <c r="T81" s="239">
        <f>T18/'Población e ICE'!U16*1000</f>
        <v>130400.9978741191</v>
      </c>
      <c r="U81" s="239">
        <f>(U18/'Población e ICE'!V16)*1000</f>
        <v>134751.79065941038</v>
      </c>
      <c r="V81" s="239">
        <f>(V18/'Población e ICE'!W16)*1000</f>
        <v>126358.89063061292</v>
      </c>
      <c r="W81" s="239">
        <f>(W18/'Población e ICE'!X16)*1000</f>
        <v>118436.78277040414</v>
      </c>
    </row>
    <row r="82" spans="2:23">
      <c r="B82" s="237" t="s">
        <v>15</v>
      </c>
      <c r="C82" s="478">
        <v>0</v>
      </c>
      <c r="D82" s="478">
        <v>0</v>
      </c>
      <c r="E82" s="478">
        <v>0</v>
      </c>
      <c r="F82" s="478">
        <v>0</v>
      </c>
      <c r="G82" s="478">
        <v>0</v>
      </c>
      <c r="H82" s="478">
        <v>0</v>
      </c>
      <c r="I82" s="478">
        <v>0</v>
      </c>
      <c r="J82" s="239">
        <f>J19/'Población e ICE'!K17*1000</f>
        <v>68201.93514855903</v>
      </c>
      <c r="K82" s="239">
        <f>K19/'Población e ICE'!L17*1000</f>
        <v>113468.52871667675</v>
      </c>
      <c r="L82" s="239">
        <f>L19/'Población e ICE'!M17*1000</f>
        <v>102287.68021947755</v>
      </c>
      <c r="M82" s="239">
        <f>M19/'Población e ICE'!N17*1000</f>
        <v>136706.31231173771</v>
      </c>
      <c r="N82" s="239">
        <f>N19/'Población e ICE'!O17*1000</f>
        <v>143951.5128282597</v>
      </c>
      <c r="O82" s="240">
        <f>O19/'Población e ICE'!P17*1000</f>
        <v>153571.93978640338</v>
      </c>
      <c r="P82" s="240">
        <f>P19/'Población e ICE'!Q17*1000</f>
        <v>130944.62904242997</v>
      </c>
      <c r="Q82" s="240">
        <f>Q19/'Población e ICE'!R17*1000</f>
        <v>146168.26773830588</v>
      </c>
      <c r="R82" s="240">
        <f>R19/'Población e ICE'!S17*1000</f>
        <v>168797.34660272065</v>
      </c>
      <c r="S82" s="240">
        <f>S19/'Población e ICE'!T17*1000</f>
        <v>147026.76120076471</v>
      </c>
      <c r="T82" s="239">
        <f>T19/'Población e ICE'!U17*1000</f>
        <v>143776.94230067299</v>
      </c>
      <c r="U82" s="239">
        <f>(U19/'Población e ICE'!V17)*1000</f>
        <v>147975.0535211906</v>
      </c>
      <c r="V82" s="239">
        <f>(V19/'Población e ICE'!W17)*1000</f>
        <v>111978.88264430276</v>
      </c>
      <c r="W82" s="239">
        <f>(W19/'Población e ICE'!X17)*1000</f>
        <v>123406.47788964685</v>
      </c>
    </row>
    <row r="83" spans="2:23">
      <c r="B83" s="237" t="s">
        <v>16</v>
      </c>
      <c r="C83" s="239">
        <f>C20/'Población e ICE'!D18*1000</f>
        <v>41402.232613014181</v>
      </c>
      <c r="D83" s="239">
        <f>D20/'Población e ICE'!E18*1000</f>
        <v>40833.313083041809</v>
      </c>
      <c r="E83" s="239">
        <f>E20/'Población e ICE'!F18*1000</f>
        <v>42847.272491756754</v>
      </c>
      <c r="F83" s="239">
        <f>F20/'Población e ICE'!G18*1000</f>
        <v>54488.330103756838</v>
      </c>
      <c r="G83" s="239">
        <f>G20/'Población e ICE'!H18*1000</f>
        <v>44854.059748569685</v>
      </c>
      <c r="H83" s="239">
        <f>H20/'Población e ICE'!I18*1000</f>
        <v>63081.205178289165</v>
      </c>
      <c r="I83" s="239">
        <f>I20/'Población e ICE'!J18*1000</f>
        <v>75808.672466346194</v>
      </c>
      <c r="J83" s="239">
        <f>J20/'Población e ICE'!K18*1000</f>
        <v>107438.49077759362</v>
      </c>
      <c r="K83" s="239">
        <f>K20/'Población e ICE'!L18*1000</f>
        <v>149843.16004636177</v>
      </c>
      <c r="L83" s="239">
        <f>L20/'Población e ICE'!M18*1000</f>
        <v>116102.2461529344</v>
      </c>
      <c r="M83" s="239">
        <f>M20/'Población e ICE'!N18*1000</f>
        <v>122961.96740516524</v>
      </c>
      <c r="N83" s="239">
        <f>N20/'Población e ICE'!O18*1000</f>
        <v>111989.2365783205</v>
      </c>
      <c r="O83" s="240">
        <f>O20/'Población e ICE'!P18*1000</f>
        <v>102135.56235639825</v>
      </c>
      <c r="P83" s="240">
        <f>P20/'Población e ICE'!Q18*1000</f>
        <v>115820.58196150417</v>
      </c>
      <c r="Q83" s="240">
        <f>Q20/'Población e ICE'!R18*1000</f>
        <v>133978.71439037807</v>
      </c>
      <c r="R83" s="240">
        <f>R20/'Población e ICE'!S18*1000</f>
        <v>119722.33684428575</v>
      </c>
      <c r="S83" s="240">
        <f>S20/'Población e ICE'!T18*1000</f>
        <v>125289.29472125729</v>
      </c>
      <c r="T83" s="239">
        <f>T20/'Población e ICE'!U18*1000</f>
        <v>116739.80151005751</v>
      </c>
      <c r="U83" s="239">
        <f>(U20/'Población e ICE'!V18)*1000</f>
        <v>112945.69992550193</v>
      </c>
      <c r="V83" s="239">
        <f>(V20/'Población e ICE'!W18)*1000</f>
        <v>96949.519281111352</v>
      </c>
      <c r="W83" s="239">
        <f>(W20/'Población e ICE'!X18)*1000</f>
        <v>101228.82014213705</v>
      </c>
    </row>
    <row r="84" spans="2:23" ht="14.25" customHeight="1">
      <c r="B84" s="237" t="s">
        <v>82</v>
      </c>
      <c r="C84" s="239">
        <f>C21/'Población e ICE'!D19*1000</f>
        <v>281680.06429500179</v>
      </c>
      <c r="D84" s="239">
        <f>D21/'Población e ICE'!E19*1000</f>
        <v>284659.26221754402</v>
      </c>
      <c r="E84" s="239">
        <f>E21/'Población e ICE'!F19*1000</f>
        <v>269860.29338338517</v>
      </c>
      <c r="F84" s="239">
        <f>F21/'Población e ICE'!G19*1000</f>
        <v>292961.71933189029</v>
      </c>
      <c r="G84" s="239">
        <f>G21/'Población e ICE'!H19*1000</f>
        <v>290680.19972449192</v>
      </c>
      <c r="H84" s="239">
        <f>H21/'Población e ICE'!I19*1000</f>
        <v>294912.79388705321</v>
      </c>
      <c r="I84" s="239">
        <f>I21/'Población e ICE'!J19*1000</f>
        <v>316351.87682097661</v>
      </c>
      <c r="J84" s="239">
        <f>J21/'Población e ICE'!K19*1000</f>
        <v>361998.91466713324</v>
      </c>
      <c r="K84" s="239">
        <f>K21/'Población e ICE'!L19*1000</f>
        <v>341840.08335641725</v>
      </c>
      <c r="L84" s="239">
        <f>L21/'Población e ICE'!M19*1000</f>
        <v>348945.48987838969</v>
      </c>
      <c r="M84" s="239">
        <f>M21/'Población e ICE'!N19*1000</f>
        <v>472277.98463824578</v>
      </c>
      <c r="N84" s="239">
        <f>N21/'Población e ICE'!O19*1000</f>
        <v>408134.63535641617</v>
      </c>
      <c r="O84" s="240">
        <f>O21/'Población e ICE'!P19*1000</f>
        <v>464313.54742259893</v>
      </c>
      <c r="P84" s="240">
        <f>P21/'Población e ICE'!Q19*1000</f>
        <v>497668.66411363485</v>
      </c>
      <c r="Q84" s="240">
        <f>Q21/'Población e ICE'!R19*1000</f>
        <v>543908.60156168358</v>
      </c>
      <c r="R84" s="240">
        <f>R21/'Población e ICE'!S19*1000</f>
        <v>796560.32330757147</v>
      </c>
      <c r="S84" s="240">
        <f>S21/'Población e ICE'!T19*1000</f>
        <v>786413.44184660527</v>
      </c>
      <c r="T84" s="239">
        <f>T21/'Población e ICE'!U19*1000</f>
        <v>690035.05132905801</v>
      </c>
      <c r="U84" s="239">
        <f>(U21/'Población e ICE'!V19)*1000</f>
        <v>616247.28949079197</v>
      </c>
      <c r="V84" s="239">
        <f>(V21/'Población e ICE'!W19)*1000</f>
        <v>609164.58677108272</v>
      </c>
      <c r="W84" s="239">
        <f>(W21/'Población e ICE'!X19)*1000</f>
        <v>471319.88082088792</v>
      </c>
    </row>
    <row r="85" spans="2:23">
      <c r="B85" s="237" t="s">
        <v>18</v>
      </c>
      <c r="C85" s="239">
        <f>C22/'Población e ICE'!D20*1000</f>
        <v>128612.17376077571</v>
      </c>
      <c r="D85" s="239">
        <f>D22/'Población e ICE'!E20*1000</f>
        <v>263837.83316233335</v>
      </c>
      <c r="E85" s="239">
        <f>E22/'Población e ICE'!F20*1000</f>
        <v>207306.16694805515</v>
      </c>
      <c r="F85" s="239">
        <f>F22/'Población e ICE'!G20*1000</f>
        <v>216183.86027046366</v>
      </c>
      <c r="G85" s="239">
        <f>G22/'Población e ICE'!H20*1000</f>
        <v>235199.00175429601</v>
      </c>
      <c r="H85" s="239">
        <f>H22/'Población e ICE'!I20*1000</f>
        <v>222550.97061159558</v>
      </c>
      <c r="I85" s="239">
        <f>I22/'Población e ICE'!J20*1000</f>
        <v>238295.89308102944</v>
      </c>
      <c r="J85" s="239">
        <f>J22/'Población e ICE'!K20*1000</f>
        <v>197053.7564169938</v>
      </c>
      <c r="K85" s="239">
        <f>K22/'Población e ICE'!L20*1000</f>
        <v>233797.49795082622</v>
      </c>
      <c r="L85" s="239">
        <f>L22/'Población e ICE'!M20*1000</f>
        <v>221741.91786606604</v>
      </c>
      <c r="M85" s="239">
        <f>M22/'Población e ICE'!N20*1000</f>
        <v>302597.07887295651</v>
      </c>
      <c r="N85" s="239">
        <f>N22/'Población e ICE'!O20*1000</f>
        <v>278309.85960862605</v>
      </c>
      <c r="O85" s="240">
        <f>O22/'Población e ICE'!P20*1000</f>
        <v>330315.89247333026</v>
      </c>
      <c r="P85" s="240">
        <f>P22/'Población e ICE'!Q20*1000</f>
        <v>332424.73133611941</v>
      </c>
      <c r="Q85" s="240">
        <f>Q22/'Población e ICE'!R20*1000</f>
        <v>312156.01957048959</v>
      </c>
      <c r="R85" s="240">
        <f>R22/'Población e ICE'!S20*1000</f>
        <v>462426.08963706798</v>
      </c>
      <c r="S85" s="240">
        <f>S22/'Población e ICE'!T20*1000</f>
        <v>512747.81825950311</v>
      </c>
      <c r="T85" s="239">
        <f>T22/'Población e ICE'!U20*1000</f>
        <v>549307.1864906007</v>
      </c>
      <c r="U85" s="239">
        <f>(U22/'Población e ICE'!V20)*1000</f>
        <v>565546.64309289039</v>
      </c>
      <c r="V85" s="239">
        <f>(V22/'Población e ICE'!W20)*1000</f>
        <v>455310.32008212089</v>
      </c>
      <c r="W85" s="239">
        <f>(W22/'Población e ICE'!X20)*1000</f>
        <v>399117.42215850047</v>
      </c>
    </row>
    <row r="86" spans="2:23">
      <c r="B86" s="231"/>
      <c r="C86" s="287"/>
      <c r="D86" s="287"/>
      <c r="E86" s="287"/>
      <c r="F86" s="287"/>
      <c r="G86" s="287"/>
      <c r="H86" s="287"/>
      <c r="I86" s="287"/>
      <c r="J86" s="287"/>
      <c r="K86" s="287"/>
      <c r="L86" s="287"/>
      <c r="M86" s="287"/>
      <c r="N86" s="287"/>
      <c r="O86" s="287"/>
      <c r="P86" s="287"/>
      <c r="Q86" s="287"/>
      <c r="R86" s="287"/>
      <c r="S86" s="287"/>
      <c r="T86" s="287"/>
    </row>
    <row r="87" spans="2:23">
      <c r="B87" s="241" t="s">
        <v>20</v>
      </c>
      <c r="C87" s="242">
        <f>(C25/'Población e ICE'!D22)*1000</f>
        <v>27932.591796571611</v>
      </c>
      <c r="D87" s="242">
        <f>(D25/'Población e ICE'!E22)*1000</f>
        <v>29926.770819000903</v>
      </c>
      <c r="E87" s="242">
        <f>(E25/'Población e ICE'!F22)*1000</f>
        <v>31228.907598282498</v>
      </c>
      <c r="F87" s="242">
        <f>(F25/'Población e ICE'!G22)*1000</f>
        <v>38617.828931003583</v>
      </c>
      <c r="G87" s="242">
        <f>(G25/'Población e ICE'!H22)*1000</f>
        <v>37781.014229211818</v>
      </c>
      <c r="H87" s="242">
        <f>(H25/'Población e ICE'!I22)*1000</f>
        <v>40182.630099654511</v>
      </c>
      <c r="I87" s="242">
        <f>(I25/'Población e ICE'!J22)*1000</f>
        <v>43018.510083468296</v>
      </c>
      <c r="J87" s="242">
        <f>(J25/'Población e ICE'!K22)*1000</f>
        <v>51078.229128833729</v>
      </c>
      <c r="K87" s="242">
        <f>(K25/'Población e ICE'!L22)*1000</f>
        <v>58952.914521556806</v>
      </c>
      <c r="L87" s="242">
        <f>(L25/'Población e ICE'!M22)*1000</f>
        <v>54448.994794851445</v>
      </c>
      <c r="M87" s="242">
        <f>(M25/'Población e ICE'!N22)*1000</f>
        <v>66985.145752094031</v>
      </c>
      <c r="N87" s="242">
        <f>(N25/'Población e ICE'!O22)*1000</f>
        <v>63871.750058099438</v>
      </c>
      <c r="O87" s="242">
        <f>(O25/'Población e ICE'!P22)*1000</f>
        <v>64561.654670271339</v>
      </c>
      <c r="P87" s="242">
        <f>(P25/'Población e ICE'!Q22)*1000</f>
        <v>63939.780022621002</v>
      </c>
      <c r="Q87" s="242">
        <f>(Q25/'Población e ICE'!R22)*1000</f>
        <v>68764.85861522796</v>
      </c>
      <c r="R87" s="242">
        <f>(R25/'Población e ICE'!S22)*1000</f>
        <v>77316.562211171302</v>
      </c>
      <c r="S87" s="242">
        <f>(S25/'Población e ICE'!T22)*1000</f>
        <v>75927.744509221244</v>
      </c>
      <c r="T87" s="242">
        <f>(T25/'Población e ICE'!U22)*1000</f>
        <v>69477.546816625792</v>
      </c>
      <c r="U87" s="242">
        <f>(U25/'Población e ICE'!V22)*1000</f>
        <v>71239.640555631617</v>
      </c>
      <c r="V87" s="242">
        <f>(V25/'Población e ICE'!W22)*1000</f>
        <v>61141.32534746475</v>
      </c>
      <c r="W87" s="345">
        <f>(W25/'Población e ICE'!X22)*1000</f>
        <v>58111.792073354882</v>
      </c>
    </row>
    <row r="88" spans="2:23">
      <c r="B88" s="210" t="s">
        <v>846</v>
      </c>
      <c r="C88" s="210"/>
      <c r="D88" s="210"/>
      <c r="E88" s="305"/>
      <c r="F88" s="305"/>
      <c r="G88" s="305"/>
      <c r="H88" s="262"/>
      <c r="I88" s="262"/>
      <c r="J88" s="262"/>
      <c r="K88" s="306"/>
      <c r="L88" s="307"/>
      <c r="M88" s="271"/>
    </row>
    <row r="89" spans="2:23">
      <c r="B89" s="210"/>
      <c r="C89" s="210"/>
      <c r="D89" s="210"/>
      <c r="E89" s="305"/>
      <c r="F89" s="305"/>
      <c r="G89" s="305"/>
      <c r="H89" s="262"/>
      <c r="I89" s="262"/>
      <c r="J89" s="262"/>
      <c r="K89" s="306"/>
      <c r="L89" s="307"/>
      <c r="M89" s="271"/>
    </row>
    <row r="108" spans="3:13">
      <c r="C108" s="259"/>
      <c r="D108" s="259"/>
      <c r="E108" s="259"/>
      <c r="F108" s="259"/>
      <c r="G108" s="259"/>
      <c r="H108" s="259"/>
      <c r="I108" s="259"/>
      <c r="J108" s="259"/>
      <c r="K108" s="259"/>
      <c r="L108" s="206"/>
      <c r="M108" s="259"/>
    </row>
    <row r="109" spans="3:13">
      <c r="C109" s="259"/>
      <c r="D109" s="259"/>
      <c r="E109" s="259"/>
      <c r="F109" s="259"/>
      <c r="G109" s="259"/>
      <c r="H109" s="259"/>
      <c r="I109" s="259"/>
      <c r="J109" s="259"/>
      <c r="K109" s="259"/>
      <c r="L109" s="259"/>
      <c r="M109" s="259"/>
    </row>
    <row r="110" spans="3:13">
      <c r="C110" s="259"/>
      <c r="D110" s="259"/>
      <c r="E110" s="259"/>
      <c r="F110" s="259"/>
      <c r="G110" s="259"/>
      <c r="H110" s="259"/>
      <c r="I110" s="259"/>
      <c r="J110" s="259"/>
      <c r="K110" s="259"/>
      <c r="L110" s="259"/>
      <c r="M110" s="259"/>
    </row>
    <row r="111" spans="3:13">
      <c r="C111" s="259"/>
      <c r="D111" s="259"/>
      <c r="E111" s="259"/>
      <c r="F111" s="259"/>
      <c r="G111" s="259"/>
      <c r="H111" s="259"/>
      <c r="I111" s="259"/>
      <c r="J111" s="259"/>
      <c r="K111" s="259"/>
      <c r="L111" s="259"/>
      <c r="M111" s="259"/>
    </row>
    <row r="112" spans="3:13">
      <c r="C112" s="259"/>
      <c r="D112" s="259"/>
      <c r="E112" s="259"/>
      <c r="F112" s="259"/>
      <c r="G112" s="259"/>
      <c r="H112" s="259"/>
      <c r="I112" s="259"/>
      <c r="J112" s="259"/>
      <c r="K112" s="259"/>
      <c r="L112" s="259"/>
      <c r="M112" s="259"/>
    </row>
    <row r="113" spans="3:13">
      <c r="C113" s="259"/>
      <c r="D113" s="259"/>
      <c r="E113" s="259"/>
      <c r="F113" s="259"/>
      <c r="G113" s="259"/>
      <c r="H113" s="259"/>
      <c r="I113" s="259"/>
      <c r="J113" s="259"/>
      <c r="K113" s="259"/>
      <c r="L113" s="259"/>
      <c r="M113" s="259"/>
    </row>
    <row r="114" spans="3:13">
      <c r="C114" s="308"/>
      <c r="D114" s="308"/>
      <c r="E114" s="308"/>
      <c r="F114" s="308"/>
      <c r="G114" s="308"/>
      <c r="H114" s="308"/>
      <c r="I114" s="308"/>
      <c r="J114" s="308"/>
      <c r="K114" s="308"/>
      <c r="L114" s="308"/>
      <c r="M114" s="308"/>
    </row>
    <row r="115" spans="3:13">
      <c r="C115" s="309"/>
      <c r="D115" s="309"/>
      <c r="E115" s="309"/>
      <c r="F115" s="309"/>
      <c r="G115" s="309"/>
      <c r="H115" s="309"/>
      <c r="I115" s="309"/>
      <c r="J115" s="309"/>
      <c r="K115" s="309"/>
      <c r="L115" s="309"/>
      <c r="M115" s="309"/>
    </row>
    <row r="116" spans="3:13">
      <c r="C116" s="309"/>
      <c r="D116" s="309"/>
      <c r="E116" s="309"/>
      <c r="F116" s="309"/>
      <c r="G116" s="309"/>
      <c r="H116" s="309"/>
      <c r="I116" s="309"/>
      <c r="J116" s="309"/>
      <c r="K116" s="309"/>
      <c r="L116" s="309"/>
      <c r="M116" s="309"/>
    </row>
    <row r="117" spans="3:13">
      <c r="C117" s="309"/>
      <c r="D117" s="309"/>
      <c r="E117" s="309"/>
      <c r="F117" s="309"/>
      <c r="G117" s="309"/>
      <c r="H117" s="309"/>
      <c r="I117" s="309"/>
      <c r="J117" s="309"/>
      <c r="K117" s="309"/>
      <c r="L117" s="309"/>
      <c r="M117" s="309"/>
    </row>
    <row r="118" spans="3:13">
      <c r="C118" s="309"/>
      <c r="D118" s="309"/>
      <c r="E118" s="309"/>
      <c r="F118" s="309"/>
      <c r="G118" s="309"/>
      <c r="H118" s="309"/>
      <c r="I118" s="309"/>
      <c r="J118" s="309"/>
      <c r="K118" s="309"/>
      <c r="L118" s="309"/>
      <c r="M118" s="309"/>
    </row>
  </sheetData>
  <phoneticPr fontId="14" type="noConversion"/>
  <hyperlinks>
    <hyperlink ref="O4" location="'Indice Regiones'!A1" display="&lt; Volver &gt;" xr:uid="{00000000-0004-0000-0C00-000000000000}"/>
    <hyperlink ref="O38" location="'Indice Regiones'!A1" display="&lt; Volver &gt;" xr:uid="{00000000-0004-0000-0C00-000001000000}"/>
    <hyperlink ref="O67" location="'Indice Regiones'!A1" display="&lt; Volver &gt;" xr:uid="{00000000-0004-0000-0C00-000002000000}"/>
  </hyperlinks>
  <pageMargins left="0.75" right="0.75" top="1" bottom="1" header="0" footer="0"/>
  <pageSetup orientation="portrait" r:id="rId1"/>
  <headerFooter alignWithMargins="0"/>
  <ignoredErrors>
    <ignoredError sqref="C25:G25 I25:Q25"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W120"/>
  <sheetViews>
    <sheetView showGridLines="0" zoomScale="90" zoomScaleNormal="90" workbookViewId="0">
      <selection activeCell="F118" sqref="F118"/>
    </sheetView>
  </sheetViews>
  <sheetFormatPr baseColWidth="10" defaultRowHeight="12.75"/>
  <cols>
    <col min="1" max="1" width="3.7109375" style="227" customWidth="1"/>
    <col min="2" max="2" width="14.7109375" style="227" customWidth="1"/>
    <col min="3" max="3" width="11.42578125" style="227" customWidth="1"/>
    <col min="4" max="12" width="11.42578125" style="227"/>
    <col min="13" max="13" width="11.7109375" style="227" customWidth="1"/>
    <col min="14" max="14" width="11.85546875" style="227" customWidth="1"/>
    <col min="15" max="15" width="11.42578125" style="227"/>
    <col min="16" max="19" width="11.42578125" style="289"/>
    <col min="20" max="16384" width="11.42578125" style="227"/>
  </cols>
  <sheetData>
    <row r="1" spans="2:23">
      <c r="B1" s="212" t="s">
        <v>176</v>
      </c>
      <c r="C1" s="217"/>
      <c r="D1" s="217"/>
      <c r="E1" s="217"/>
      <c r="F1" s="217"/>
      <c r="G1" s="217"/>
      <c r="H1" s="217"/>
      <c r="I1" s="217"/>
      <c r="J1" s="217"/>
      <c r="K1" s="217"/>
      <c r="L1" s="217"/>
      <c r="M1" s="217"/>
    </row>
    <row r="2" spans="2:23">
      <c r="B2" s="313" t="s">
        <v>130</v>
      </c>
      <c r="C2" s="245"/>
      <c r="D2" s="245"/>
      <c r="E2" s="245"/>
      <c r="F2" s="217"/>
      <c r="G2" s="217"/>
      <c r="H2" s="217"/>
      <c r="I2" s="217"/>
      <c r="J2" s="217"/>
      <c r="K2" s="217"/>
      <c r="L2" s="217"/>
      <c r="M2" s="217"/>
    </row>
    <row r="3" spans="2:23">
      <c r="B3" s="1" t="s">
        <v>792</v>
      </c>
      <c r="C3" s="217"/>
      <c r="D3" s="217"/>
      <c r="E3" s="217"/>
      <c r="F3" s="217"/>
      <c r="G3" s="217"/>
      <c r="H3" s="211"/>
      <c r="I3" s="217"/>
      <c r="J3" s="217"/>
      <c r="K3" s="217"/>
      <c r="L3" s="217"/>
      <c r="O3" s="105" t="s">
        <v>180</v>
      </c>
    </row>
    <row r="4" spans="2:23">
      <c r="B4" s="211"/>
      <c r="C4" s="217"/>
      <c r="D4" s="217"/>
      <c r="E4" s="217"/>
      <c r="F4" s="217"/>
      <c r="G4" s="217"/>
      <c r="H4" s="217"/>
      <c r="I4" s="217"/>
      <c r="J4" s="217"/>
      <c r="K4" s="217"/>
      <c r="L4" s="217"/>
      <c r="M4" s="217"/>
    </row>
    <row r="5" spans="2:23">
      <c r="B5" s="233" t="s">
        <v>2</v>
      </c>
      <c r="C5" s="234">
        <v>2001</v>
      </c>
      <c r="D5" s="234">
        <v>2002</v>
      </c>
      <c r="E5" s="235">
        <v>2003</v>
      </c>
      <c r="F5" s="235">
        <v>2004</v>
      </c>
      <c r="G5" s="235">
        <v>2005</v>
      </c>
      <c r="H5" s="235">
        <v>2006</v>
      </c>
      <c r="I5" s="235">
        <v>2007</v>
      </c>
      <c r="J5" s="235">
        <v>2008</v>
      </c>
      <c r="K5" s="234">
        <v>2009</v>
      </c>
      <c r="L5" s="234">
        <v>2010</v>
      </c>
      <c r="M5" s="234">
        <v>2011</v>
      </c>
      <c r="N5" s="234">
        <v>2012</v>
      </c>
      <c r="O5" s="235">
        <v>2013</v>
      </c>
      <c r="P5" s="235">
        <v>2014</v>
      </c>
      <c r="Q5" s="234">
        <v>2015</v>
      </c>
      <c r="R5" s="234">
        <v>2016</v>
      </c>
      <c r="S5" s="234">
        <v>2017</v>
      </c>
      <c r="T5" s="234">
        <v>2018</v>
      </c>
      <c r="U5" s="234">
        <v>2019</v>
      </c>
      <c r="V5" s="234">
        <v>2020</v>
      </c>
      <c r="W5" s="344">
        <v>2021</v>
      </c>
    </row>
    <row r="6" spans="2:23">
      <c r="B6" s="237" t="s">
        <v>3</v>
      </c>
      <c r="C6" s="286">
        <v>0</v>
      </c>
      <c r="D6" s="286">
        <v>0</v>
      </c>
      <c r="E6" s="286">
        <v>0</v>
      </c>
      <c r="F6" s="286">
        <v>0</v>
      </c>
      <c r="G6" s="286">
        <v>0</v>
      </c>
      <c r="H6" s="286">
        <v>0</v>
      </c>
      <c r="I6" s="286">
        <v>0</v>
      </c>
      <c r="J6" s="239">
        <v>8768248.4059651196</v>
      </c>
      <c r="K6" s="239">
        <v>25887952.801385656</v>
      </c>
      <c r="L6" s="239">
        <v>4080969.0886725308</v>
      </c>
      <c r="M6" s="239">
        <v>7151621.9093779121</v>
      </c>
      <c r="N6" s="239">
        <v>6608672.9606007626</v>
      </c>
      <c r="O6" s="240">
        <v>1102908.6702732972</v>
      </c>
      <c r="P6" s="240">
        <v>2563861.3708119025</v>
      </c>
      <c r="Q6" s="286">
        <v>0</v>
      </c>
      <c r="R6" s="286">
        <v>0</v>
      </c>
      <c r="S6" s="286">
        <v>0</v>
      </c>
      <c r="T6" s="239">
        <v>5135.7185982194333</v>
      </c>
      <c r="U6" s="239">
        <v>6104.8318338759345</v>
      </c>
      <c r="V6" s="239">
        <v>817871.13269720075</v>
      </c>
      <c r="W6" s="239">
        <v>150919</v>
      </c>
    </row>
    <row r="7" spans="2:23">
      <c r="B7" s="237" t="s">
        <v>5</v>
      </c>
      <c r="C7" s="239">
        <v>16617421.153033273</v>
      </c>
      <c r="D7" s="239">
        <v>25125394.222359132</v>
      </c>
      <c r="E7" s="239">
        <v>16050182.716009023</v>
      </c>
      <c r="F7" s="239">
        <v>634784.69612996164</v>
      </c>
      <c r="G7" s="239">
        <v>22618505.865992717</v>
      </c>
      <c r="H7" s="239">
        <v>5173567.4448615648</v>
      </c>
      <c r="I7" s="239">
        <v>23368731.618444201</v>
      </c>
      <c r="J7" s="239">
        <v>6743203.1472408231</v>
      </c>
      <c r="K7" s="239">
        <v>10409302.13786988</v>
      </c>
      <c r="L7" s="239">
        <v>18530657.256760761</v>
      </c>
      <c r="M7" s="239">
        <v>16677889.654767085</v>
      </c>
      <c r="N7" s="239">
        <v>9034874.6622182261</v>
      </c>
      <c r="O7" s="240">
        <v>8089617.5772087453</v>
      </c>
      <c r="P7" s="240">
        <v>6876194.2683983035</v>
      </c>
      <c r="Q7" s="240">
        <v>2433322.0660711867</v>
      </c>
      <c r="R7" s="240">
        <v>2529111.0215758253</v>
      </c>
      <c r="S7" s="240">
        <v>8002611.0751831187</v>
      </c>
      <c r="T7" s="239">
        <v>22591540.413594525</v>
      </c>
      <c r="U7" s="239">
        <v>34992490.213512346</v>
      </c>
      <c r="V7" s="239">
        <v>41457785.418227591</v>
      </c>
      <c r="W7" s="286">
        <v>0</v>
      </c>
    </row>
    <row r="8" spans="2:23">
      <c r="B8" s="237" t="s">
        <v>6</v>
      </c>
      <c r="C8" s="239">
        <v>17006796.015982941</v>
      </c>
      <c r="D8" s="239">
        <v>18448766.719737235</v>
      </c>
      <c r="E8" s="239">
        <v>19334629.488372635</v>
      </c>
      <c r="F8" s="239">
        <v>10809272.341042442</v>
      </c>
      <c r="G8" s="239">
        <v>16729910.437355405</v>
      </c>
      <c r="H8" s="239">
        <v>9662109.9398028888</v>
      </c>
      <c r="I8" s="239">
        <v>12128177.398868807</v>
      </c>
      <c r="J8" s="239">
        <v>14698074.413623933</v>
      </c>
      <c r="K8" s="239">
        <v>22877443.009192288</v>
      </c>
      <c r="L8" s="239">
        <v>16719456.898582265</v>
      </c>
      <c r="M8" s="239">
        <v>23929068.61841004</v>
      </c>
      <c r="N8" s="239">
        <v>37426131.05681622</v>
      </c>
      <c r="O8" s="240">
        <v>20627128.358171545</v>
      </c>
      <c r="P8" s="240">
        <v>6582296.8573949188</v>
      </c>
      <c r="Q8" s="240">
        <v>24229259.511498351</v>
      </c>
      <c r="R8" s="240">
        <v>40103307.583680749</v>
      </c>
      <c r="S8" s="240">
        <v>73656043.13859719</v>
      </c>
      <c r="T8" s="239">
        <v>35765548.336879417</v>
      </c>
      <c r="U8" s="239">
        <v>26080837.586326446</v>
      </c>
      <c r="V8" s="239">
        <v>7169389.8518957878</v>
      </c>
      <c r="W8" s="239">
        <v>744236</v>
      </c>
    </row>
    <row r="9" spans="2:23">
      <c r="B9" s="237" t="s">
        <v>7</v>
      </c>
      <c r="C9" s="239">
        <v>10279567.272913985</v>
      </c>
      <c r="D9" s="239">
        <v>5839125.6587223234</v>
      </c>
      <c r="E9" s="239">
        <v>3035833.7969059041</v>
      </c>
      <c r="F9" s="239">
        <v>941293.82272768288</v>
      </c>
      <c r="G9" s="239">
        <v>19216039.317542408</v>
      </c>
      <c r="H9" s="239">
        <v>17343556.789220214</v>
      </c>
      <c r="I9" s="239">
        <v>12216312.786328085</v>
      </c>
      <c r="J9" s="239">
        <v>12057636.990046652</v>
      </c>
      <c r="K9" s="239">
        <v>22428962.212734167</v>
      </c>
      <c r="L9" s="239">
        <v>12140269.232192256</v>
      </c>
      <c r="M9" s="239">
        <v>24271329.161630809</v>
      </c>
      <c r="N9" s="239">
        <v>23503166.208471119</v>
      </c>
      <c r="O9" s="240">
        <v>2155660.0435182536</v>
      </c>
      <c r="P9" s="240">
        <v>5365911.7788585499</v>
      </c>
      <c r="Q9" s="240">
        <v>29200362.806017876</v>
      </c>
      <c r="R9" s="240">
        <v>5354296.49756453</v>
      </c>
      <c r="S9" s="240">
        <v>8093263.0751285413</v>
      </c>
      <c r="T9" s="239">
        <v>9693994.026154846</v>
      </c>
      <c r="U9" s="239">
        <v>12968716.978012143</v>
      </c>
      <c r="V9" s="239">
        <v>8016745.4123897068</v>
      </c>
      <c r="W9" s="239">
        <v>7117425.8210000005</v>
      </c>
    </row>
    <row r="10" spans="2:23">
      <c r="B10" s="237" t="s">
        <v>8</v>
      </c>
      <c r="C10" s="239">
        <v>26903505.172211565</v>
      </c>
      <c r="D10" s="239">
        <v>17333456.919909287</v>
      </c>
      <c r="E10" s="239">
        <v>16118548.595970798</v>
      </c>
      <c r="F10" s="239">
        <v>930901.56386580295</v>
      </c>
      <c r="G10" s="239">
        <v>4172651.2589798556</v>
      </c>
      <c r="H10" s="239">
        <v>12519509.007627772</v>
      </c>
      <c r="I10" s="239">
        <v>10956259.300028458</v>
      </c>
      <c r="J10" s="239">
        <v>22411418.328161631</v>
      </c>
      <c r="K10" s="239">
        <v>31791208.676647611</v>
      </c>
      <c r="L10" s="239">
        <v>10885261.72597057</v>
      </c>
      <c r="M10" s="239">
        <v>893929.61153428885</v>
      </c>
      <c r="N10" s="239">
        <v>10922736.02020146</v>
      </c>
      <c r="O10" s="240">
        <v>15130517.195910349</v>
      </c>
      <c r="P10" s="240">
        <v>10186546.584638268</v>
      </c>
      <c r="Q10" s="240">
        <v>35328297.865807325</v>
      </c>
      <c r="R10" s="240">
        <v>40019312.375617631</v>
      </c>
      <c r="S10" s="240">
        <v>47751824.83259885</v>
      </c>
      <c r="T10" s="286">
        <v>39180146.691641241</v>
      </c>
      <c r="U10" s="286">
        <v>49969776.001578629</v>
      </c>
      <c r="V10" s="286">
        <v>36565376.542219706</v>
      </c>
      <c r="W10" s="286">
        <v>20607745</v>
      </c>
    </row>
    <row r="11" spans="2:23">
      <c r="B11" s="237" t="s">
        <v>9</v>
      </c>
      <c r="C11" s="239">
        <v>4041152.6070800996</v>
      </c>
      <c r="D11" s="239">
        <v>4780849.1883262657</v>
      </c>
      <c r="E11" s="239">
        <v>6230838.5028070025</v>
      </c>
      <c r="F11" s="239">
        <v>4850572.4986136621</v>
      </c>
      <c r="G11" s="239">
        <v>11497863.093421355</v>
      </c>
      <c r="H11" s="239">
        <v>2316637.9905152963</v>
      </c>
      <c r="I11" s="239">
        <v>6742379.9607378757</v>
      </c>
      <c r="J11" s="239">
        <v>8032382.2326982133</v>
      </c>
      <c r="K11" s="239">
        <v>20588167.117598597</v>
      </c>
      <c r="L11" s="239">
        <v>13762603.815497965</v>
      </c>
      <c r="M11" s="239">
        <v>6959626.346892545</v>
      </c>
      <c r="N11" s="239">
        <v>19193829.462494638</v>
      </c>
      <c r="O11" s="240">
        <v>36771921.3358711</v>
      </c>
      <c r="P11" s="240">
        <v>25306111.270662036</v>
      </c>
      <c r="Q11" s="240">
        <v>33897825.257775396</v>
      </c>
      <c r="R11" s="240">
        <v>3706548.9943901785</v>
      </c>
      <c r="S11" s="240">
        <v>6256025.2755385134</v>
      </c>
      <c r="T11" s="286">
        <v>0</v>
      </c>
      <c r="U11" s="286">
        <v>0</v>
      </c>
      <c r="V11" s="286">
        <v>0</v>
      </c>
      <c r="W11" s="286">
        <v>3137101</v>
      </c>
    </row>
    <row r="12" spans="2:23">
      <c r="B12" s="237" t="s">
        <v>47</v>
      </c>
      <c r="C12" s="239">
        <v>28321567.172622427</v>
      </c>
      <c r="D12" s="239">
        <v>42739373.119084962</v>
      </c>
      <c r="E12" s="239">
        <v>5538950.850271035</v>
      </c>
      <c r="F12" s="239">
        <v>9145536.8116593398</v>
      </c>
      <c r="G12" s="239">
        <v>16158585.465266557</v>
      </c>
      <c r="H12" s="239">
        <v>35818208.872139692</v>
      </c>
      <c r="I12" s="239">
        <v>3167173.0718571688</v>
      </c>
      <c r="J12" s="239">
        <v>4833504.5975233978</v>
      </c>
      <c r="K12" s="239">
        <v>25878324.628542326</v>
      </c>
      <c r="L12" s="239">
        <v>4422305.2000469528</v>
      </c>
      <c r="M12" s="239">
        <v>10664273.86754276</v>
      </c>
      <c r="N12" s="239">
        <v>6162959.2576202033</v>
      </c>
      <c r="O12" s="240">
        <v>12123446.910345685</v>
      </c>
      <c r="P12" s="240">
        <v>5181172.3679131139</v>
      </c>
      <c r="Q12" s="240">
        <v>5657804.5175324306</v>
      </c>
      <c r="R12" s="240">
        <v>26175347.610651642</v>
      </c>
      <c r="S12" s="240">
        <v>17334365.763675161</v>
      </c>
      <c r="T12" s="239">
        <v>19062933.639543984</v>
      </c>
      <c r="U12" s="239">
        <v>16209.459043354287</v>
      </c>
      <c r="V12" s="239">
        <v>753328.43283132359</v>
      </c>
      <c r="W12" s="239">
        <v>46738833</v>
      </c>
    </row>
    <row r="13" spans="2:23">
      <c r="B13" s="237" t="s">
        <v>11</v>
      </c>
      <c r="C13" s="239">
        <v>18343600.61134693</v>
      </c>
      <c r="D13" s="239">
        <v>12670927.375072984</v>
      </c>
      <c r="E13" s="239">
        <v>2009541.7990400181</v>
      </c>
      <c r="F13" s="239">
        <v>2170731.9055781206</v>
      </c>
      <c r="G13" s="239">
        <v>845504.29597698199</v>
      </c>
      <c r="H13" s="239">
        <v>2106762.4061780302</v>
      </c>
      <c r="I13" s="239">
        <v>6394504.0847166944</v>
      </c>
      <c r="J13" s="239">
        <v>19093588.822755985</v>
      </c>
      <c r="K13" s="239">
        <v>25704862.282479681</v>
      </c>
      <c r="L13" s="239">
        <v>22692139.712894604</v>
      </c>
      <c r="M13" s="239">
        <v>13523771.630154679</v>
      </c>
      <c r="N13" s="239">
        <v>23124899.725900281</v>
      </c>
      <c r="O13" s="240">
        <v>207839.51570125794</v>
      </c>
      <c r="P13" s="240">
        <v>11136841.775866551</v>
      </c>
      <c r="Q13" s="240">
        <v>1258166.9930940799</v>
      </c>
      <c r="R13" s="240">
        <v>5577301.4751256248</v>
      </c>
      <c r="S13" s="240">
        <v>15176576.36052884</v>
      </c>
      <c r="T13" s="239">
        <v>8892956.8306461144</v>
      </c>
      <c r="U13" s="239">
        <v>30517499.250058681</v>
      </c>
      <c r="V13" s="239">
        <v>833964.65483165532</v>
      </c>
      <c r="W13" s="239">
        <v>308425.87400000001</v>
      </c>
    </row>
    <row r="14" spans="2:23">
      <c r="B14" s="237" t="s">
        <v>12</v>
      </c>
      <c r="C14" s="239">
        <v>13939000.668585408</v>
      </c>
      <c r="D14" s="239">
        <v>7196102.7678511553</v>
      </c>
      <c r="E14" s="239">
        <v>274971.65002910735</v>
      </c>
      <c r="F14" s="239">
        <v>1374880.2199697972</v>
      </c>
      <c r="G14" s="239">
        <v>2596339.8515683939</v>
      </c>
      <c r="H14" s="239">
        <v>5277271.055794525</v>
      </c>
      <c r="I14" s="239">
        <v>16274287.255480446</v>
      </c>
      <c r="J14" s="239">
        <v>24894044.154947687</v>
      </c>
      <c r="K14" s="239">
        <v>58678605.169408441</v>
      </c>
      <c r="L14" s="239">
        <v>36459873.324256308</v>
      </c>
      <c r="M14" s="239">
        <v>34966426.229450732</v>
      </c>
      <c r="N14" s="239">
        <v>35435441.125524074</v>
      </c>
      <c r="O14" s="240">
        <v>42495777.432847172</v>
      </c>
      <c r="P14" s="240">
        <v>26978398.672274504</v>
      </c>
      <c r="Q14" s="240">
        <v>41839407.830416322</v>
      </c>
      <c r="R14" s="240">
        <v>22410766.796729244</v>
      </c>
      <c r="S14" s="240">
        <v>49347825.006768852</v>
      </c>
      <c r="T14" s="239">
        <v>36522415.25713516</v>
      </c>
      <c r="U14" s="239">
        <v>207220054.6256822</v>
      </c>
      <c r="V14" s="239">
        <v>100231592.35644671</v>
      </c>
      <c r="W14" s="239">
        <v>55636098.267999999</v>
      </c>
    </row>
    <row r="15" spans="2:23">
      <c r="B15" s="237" t="s">
        <v>606</v>
      </c>
      <c r="C15" s="286">
        <v>0</v>
      </c>
      <c r="D15" s="286">
        <v>0</v>
      </c>
      <c r="E15" s="286">
        <v>0</v>
      </c>
      <c r="F15" s="286">
        <v>0</v>
      </c>
      <c r="G15" s="286">
        <v>0</v>
      </c>
      <c r="H15" s="286">
        <v>0</v>
      </c>
      <c r="I15" s="286">
        <v>0</v>
      </c>
      <c r="J15" s="286">
        <v>0</v>
      </c>
      <c r="K15" s="286">
        <v>0</v>
      </c>
      <c r="L15" s="286">
        <v>0</v>
      </c>
      <c r="M15" s="286">
        <v>0</v>
      </c>
      <c r="N15" s="286">
        <v>0</v>
      </c>
      <c r="O15" s="286">
        <v>0</v>
      </c>
      <c r="P15" s="286">
        <v>0</v>
      </c>
      <c r="Q15" s="286">
        <v>0</v>
      </c>
      <c r="R15" s="286">
        <v>0</v>
      </c>
      <c r="S15" s="286">
        <v>0</v>
      </c>
      <c r="T15" s="286">
        <v>0</v>
      </c>
      <c r="U15" s="286">
        <v>0</v>
      </c>
      <c r="V15" s="286">
        <v>1806351.768441475</v>
      </c>
      <c r="W15" s="286">
        <v>28470974</v>
      </c>
    </row>
    <row r="16" spans="2:23">
      <c r="B16" s="237" t="s">
        <v>13</v>
      </c>
      <c r="C16" s="239">
        <v>9137968.7176776044</v>
      </c>
      <c r="D16" s="239">
        <v>6489798.9715741342</v>
      </c>
      <c r="E16" s="239">
        <v>21243715.300530046</v>
      </c>
      <c r="F16" s="239">
        <v>12947827.312791072</v>
      </c>
      <c r="G16" s="239">
        <v>22987866.600300185</v>
      </c>
      <c r="H16" s="239">
        <v>36452198.635105528</v>
      </c>
      <c r="I16" s="239">
        <v>19434328.007827096</v>
      </c>
      <c r="J16" s="239">
        <v>40497113.666648053</v>
      </c>
      <c r="K16" s="239">
        <v>88060391.570393234</v>
      </c>
      <c r="L16" s="239">
        <v>18273707.550841324</v>
      </c>
      <c r="M16" s="239">
        <v>14969672.180013623</v>
      </c>
      <c r="N16" s="239">
        <v>20474178.43474786</v>
      </c>
      <c r="O16" s="240">
        <v>30333634.332732845</v>
      </c>
      <c r="P16" s="240">
        <v>14789053.447057638</v>
      </c>
      <c r="Q16" s="240">
        <v>8348513.8667296562</v>
      </c>
      <c r="R16" s="240">
        <v>10312834.761368552</v>
      </c>
      <c r="S16" s="240">
        <v>11615043.707206732</v>
      </c>
      <c r="T16" s="239">
        <v>5071794.3664528169</v>
      </c>
      <c r="U16" s="239">
        <v>6852893.055261991</v>
      </c>
      <c r="V16" s="239">
        <v>18268737.010470901</v>
      </c>
      <c r="W16" s="239">
        <v>2594322</v>
      </c>
    </row>
    <row r="17" spans="2:23">
      <c r="B17" s="237" t="s">
        <v>14</v>
      </c>
      <c r="C17" s="239">
        <v>31940351.528176188</v>
      </c>
      <c r="D17" s="239">
        <v>32442652.882755335</v>
      </c>
      <c r="E17" s="239">
        <v>34843057.432905242</v>
      </c>
      <c r="F17" s="239">
        <v>27351800.226190921</v>
      </c>
      <c r="G17" s="239">
        <v>55428854.026590645</v>
      </c>
      <c r="H17" s="239">
        <v>27660425.899924964</v>
      </c>
      <c r="I17" s="239">
        <v>15943516.084044563</v>
      </c>
      <c r="J17" s="239">
        <v>10601131.560391717</v>
      </c>
      <c r="K17" s="239">
        <v>31704.017214138403</v>
      </c>
      <c r="L17" s="239">
        <v>549427.24926755903</v>
      </c>
      <c r="M17" s="239">
        <v>359112.14770625148</v>
      </c>
      <c r="N17" s="239">
        <v>6886940.184919511</v>
      </c>
      <c r="O17" s="240">
        <v>16338861.857595652</v>
      </c>
      <c r="P17" s="240">
        <v>16154990.540365042</v>
      </c>
      <c r="Q17" s="240">
        <v>39080871.11181137</v>
      </c>
      <c r="R17" s="240">
        <v>29537327.455081806</v>
      </c>
      <c r="S17" s="240">
        <v>31442673.634809602</v>
      </c>
      <c r="T17" s="239">
        <v>84357503.955085367</v>
      </c>
      <c r="U17" s="239">
        <v>103965498.66949694</v>
      </c>
      <c r="V17" s="239">
        <v>80412426.814904153</v>
      </c>
      <c r="W17" s="239">
        <v>93246072.809999973</v>
      </c>
    </row>
    <row r="18" spans="2:23">
      <c r="B18" s="237" t="s">
        <v>15</v>
      </c>
      <c r="C18" s="286">
        <v>0</v>
      </c>
      <c r="D18" s="286">
        <v>0</v>
      </c>
      <c r="E18" s="286">
        <v>0</v>
      </c>
      <c r="F18" s="286">
        <v>0</v>
      </c>
      <c r="G18" s="286">
        <v>0</v>
      </c>
      <c r="H18" s="286">
        <v>0</v>
      </c>
      <c r="I18" s="286">
        <v>0</v>
      </c>
      <c r="J18" s="239">
        <v>1375053.5092076031</v>
      </c>
      <c r="K18" s="239">
        <v>16107626.307235939</v>
      </c>
      <c r="L18" s="239">
        <v>27039694.774265088</v>
      </c>
      <c r="M18" s="239">
        <v>16962514.124301955</v>
      </c>
      <c r="N18" s="239">
        <v>29216297.021666296</v>
      </c>
      <c r="O18" s="240">
        <v>43313213.782758743</v>
      </c>
      <c r="P18" s="240">
        <v>37176220.797737397</v>
      </c>
      <c r="Q18" s="240">
        <v>44213762.010716036</v>
      </c>
      <c r="R18" s="240">
        <v>24048736.641283888</v>
      </c>
      <c r="S18" s="240">
        <v>45475742.109985292</v>
      </c>
      <c r="T18" s="239">
        <v>28552059.887598157</v>
      </c>
      <c r="U18" s="239">
        <v>41755489.620020516</v>
      </c>
      <c r="V18" s="239">
        <v>25956728.091922391</v>
      </c>
      <c r="W18" s="239">
        <v>17474596.607999999</v>
      </c>
    </row>
    <row r="19" spans="2:23">
      <c r="B19" s="237" t="s">
        <v>16</v>
      </c>
      <c r="C19" s="239">
        <v>25567653.53840562</v>
      </c>
      <c r="D19" s="239">
        <v>20991132.037031561</v>
      </c>
      <c r="E19" s="239">
        <v>17890448.327347688</v>
      </c>
      <c r="F19" s="239">
        <v>4198709.5966297286</v>
      </c>
      <c r="G19" s="239">
        <v>5471250.6363568893</v>
      </c>
      <c r="H19" s="239">
        <v>4342293.75353928</v>
      </c>
      <c r="I19" s="239">
        <v>2208938.2697657268</v>
      </c>
      <c r="J19" s="239">
        <v>12888798.238655139</v>
      </c>
      <c r="K19" s="239">
        <v>29550963.542261146</v>
      </c>
      <c r="L19" s="239">
        <v>40818959.897182547</v>
      </c>
      <c r="M19" s="239">
        <v>14590054.411435878</v>
      </c>
      <c r="N19" s="239">
        <v>16330295.543587692</v>
      </c>
      <c r="O19" s="240">
        <v>27798613.544307563</v>
      </c>
      <c r="P19" s="240">
        <v>34629245.68742083</v>
      </c>
      <c r="Q19" s="240">
        <v>30526421.221638866</v>
      </c>
      <c r="R19" s="240">
        <v>20181096.065229014</v>
      </c>
      <c r="S19" s="240">
        <v>13735262.481274897</v>
      </c>
      <c r="T19" s="239">
        <v>14110874.898286581</v>
      </c>
      <c r="U19" s="239">
        <v>44644942.703775235</v>
      </c>
      <c r="V19" s="239">
        <v>44479559.920374185</v>
      </c>
      <c r="W19" s="239">
        <v>40522587.560000002</v>
      </c>
    </row>
    <row r="20" spans="2:23">
      <c r="B20" s="237" t="s">
        <v>82</v>
      </c>
      <c r="C20" s="239">
        <v>20349029.765244111</v>
      </c>
      <c r="D20" s="239">
        <v>10169294.594404237</v>
      </c>
      <c r="E20" s="239">
        <v>11567627.324883886</v>
      </c>
      <c r="F20" s="239">
        <v>9934009.7330181133</v>
      </c>
      <c r="G20" s="239">
        <v>7545678.5895444006</v>
      </c>
      <c r="H20" s="239">
        <v>15641534.113969237</v>
      </c>
      <c r="I20" s="239">
        <v>14963654.047835266</v>
      </c>
      <c r="J20" s="239">
        <v>2042024.9407837079</v>
      </c>
      <c r="K20" s="239">
        <v>25229386.861936077</v>
      </c>
      <c r="L20" s="239">
        <v>14929190.150716672</v>
      </c>
      <c r="M20" s="239">
        <v>2870827.6257719249</v>
      </c>
      <c r="N20" s="239">
        <v>14674284.094965566</v>
      </c>
      <c r="O20" s="240">
        <v>15117818.672113935</v>
      </c>
      <c r="P20" s="240">
        <v>12334557.564728534</v>
      </c>
      <c r="Q20" s="240">
        <v>2436969.772352329</v>
      </c>
      <c r="R20" s="240">
        <v>7405997.4834137494</v>
      </c>
      <c r="S20" s="240">
        <v>31118541.864840031</v>
      </c>
      <c r="T20" s="239">
        <v>1524723.9372632683</v>
      </c>
      <c r="U20" s="239">
        <v>81797.963427455441</v>
      </c>
      <c r="V20" s="239">
        <v>8869743.071028607</v>
      </c>
      <c r="W20" s="239">
        <v>11185971</v>
      </c>
    </row>
    <row r="21" spans="2:23">
      <c r="B21" s="237" t="s">
        <v>18</v>
      </c>
      <c r="C21" s="239">
        <v>22069930.165170681</v>
      </c>
      <c r="D21" s="239">
        <v>22416304.129562244</v>
      </c>
      <c r="E21" s="239">
        <v>15017057.087264962</v>
      </c>
      <c r="F21" s="239">
        <v>8756543.3627816997</v>
      </c>
      <c r="G21" s="239">
        <v>2088200.279051702</v>
      </c>
      <c r="H21" s="239">
        <v>4075803.1413095724</v>
      </c>
      <c r="I21" s="239">
        <v>32986483.99211213</v>
      </c>
      <c r="J21" s="239">
        <v>26702255.755696304</v>
      </c>
      <c r="K21" s="239">
        <v>31789474.01708585</v>
      </c>
      <c r="L21" s="239">
        <v>19157188.117552619</v>
      </c>
      <c r="M21" s="239">
        <v>18274248.060823068</v>
      </c>
      <c r="N21" s="239">
        <v>22565202.118660424</v>
      </c>
      <c r="O21" s="240">
        <v>14833469.875773601</v>
      </c>
      <c r="P21" s="240">
        <v>18778318.678035039</v>
      </c>
      <c r="Q21" s="240">
        <v>57559362.056466497</v>
      </c>
      <c r="R21" s="240">
        <v>68132160.186050564</v>
      </c>
      <c r="S21" s="240">
        <v>39152996.79354085</v>
      </c>
      <c r="T21" s="239">
        <v>32427691.64800084</v>
      </c>
      <c r="U21" s="239">
        <v>20842957.44327689</v>
      </c>
      <c r="V21" s="239">
        <v>23947076.839193162</v>
      </c>
      <c r="W21" s="239">
        <v>1752007.122</v>
      </c>
    </row>
    <row r="22" spans="2:23">
      <c r="B22" s="237" t="s">
        <v>19</v>
      </c>
      <c r="C22" s="286">
        <v>0</v>
      </c>
      <c r="D22" s="286">
        <v>0</v>
      </c>
      <c r="E22" s="286">
        <v>0</v>
      </c>
      <c r="F22" s="286">
        <v>0</v>
      </c>
      <c r="G22" s="286">
        <v>0</v>
      </c>
      <c r="H22" s="286">
        <v>0</v>
      </c>
      <c r="I22" s="286">
        <v>0</v>
      </c>
      <c r="J22" s="286">
        <v>0</v>
      </c>
      <c r="K22" s="286">
        <v>0</v>
      </c>
      <c r="L22" s="286">
        <v>0</v>
      </c>
      <c r="M22" s="286">
        <v>0</v>
      </c>
      <c r="N22" s="286">
        <v>0</v>
      </c>
      <c r="O22" s="286">
        <v>0</v>
      </c>
      <c r="P22" s="286">
        <v>0</v>
      </c>
      <c r="Q22" s="286">
        <v>0</v>
      </c>
      <c r="R22" s="286">
        <v>0</v>
      </c>
      <c r="S22" s="286">
        <v>0</v>
      </c>
      <c r="T22" s="286">
        <v>0</v>
      </c>
      <c r="U22" s="286">
        <v>0</v>
      </c>
      <c r="V22" s="286">
        <v>0</v>
      </c>
      <c r="W22" s="286">
        <v>0</v>
      </c>
    </row>
    <row r="23" spans="2:23">
      <c r="B23" s="346"/>
      <c r="C23" s="347"/>
      <c r="D23" s="347"/>
      <c r="E23" s="347"/>
      <c r="F23" s="347"/>
      <c r="G23" s="347"/>
      <c r="H23" s="347"/>
      <c r="I23" s="347"/>
      <c r="J23" s="347"/>
      <c r="K23" s="347"/>
      <c r="L23" s="347"/>
      <c r="M23" s="347"/>
      <c r="N23" s="347"/>
      <c r="O23" s="347"/>
      <c r="P23" s="347"/>
      <c r="Q23" s="347"/>
      <c r="R23" s="347"/>
      <c r="S23" s="347"/>
      <c r="T23" s="347"/>
    </row>
    <row r="24" spans="2:23">
      <c r="B24" s="241" t="s">
        <v>20</v>
      </c>
      <c r="C24" s="242">
        <f>SUM(C6:C22)</f>
        <v>244517544.3884508</v>
      </c>
      <c r="D24" s="242">
        <f t="shared" ref="D24:N24" si="0">SUM(D6:D22)</f>
        <v>226643178.58639091</v>
      </c>
      <c r="E24" s="242">
        <f t="shared" si="0"/>
        <v>169155402.87233734</v>
      </c>
      <c r="F24" s="242">
        <f t="shared" si="0"/>
        <v>94046864.090998352</v>
      </c>
      <c r="G24" s="242">
        <f t="shared" si="0"/>
        <v>187357249.71794751</v>
      </c>
      <c r="H24" s="242">
        <f t="shared" si="0"/>
        <v>178389879.04998857</v>
      </c>
      <c r="I24" s="242">
        <f t="shared" si="0"/>
        <v>176784745.87804651</v>
      </c>
      <c r="J24" s="242">
        <f t="shared" si="0"/>
        <v>215638478.76434597</v>
      </c>
      <c r="K24" s="242">
        <f t="shared" si="0"/>
        <v>435014374.35198498</v>
      </c>
      <c r="L24" s="242">
        <f t="shared" si="0"/>
        <v>260461703.99470001</v>
      </c>
      <c r="M24" s="242">
        <f t="shared" si="0"/>
        <v>207064365.57981354</v>
      </c>
      <c r="N24" s="242">
        <f t="shared" si="0"/>
        <v>281559907.87839431</v>
      </c>
      <c r="O24" s="242">
        <f t="shared" ref="O24:U24" si="1">SUM(O6:O22)</f>
        <v>286440429.10512978</v>
      </c>
      <c r="P24" s="242">
        <f t="shared" si="1"/>
        <v>234039721.6621626</v>
      </c>
      <c r="Q24" s="242">
        <f t="shared" si="1"/>
        <v>356010346.88792777</v>
      </c>
      <c r="R24" s="242">
        <f t="shared" si="1"/>
        <v>305494144.94776297</v>
      </c>
      <c r="S24" s="242">
        <f t="shared" si="1"/>
        <v>398158795.11967641</v>
      </c>
      <c r="T24" s="242">
        <f t="shared" si="1"/>
        <v>337759319.60688055</v>
      </c>
      <c r="U24" s="242">
        <f t="shared" si="1"/>
        <v>579915268.40130663</v>
      </c>
      <c r="V24" s="242">
        <f t="shared" ref="V24:W24" si="2">SUM(V6:V22)</f>
        <v>399586677.31787449</v>
      </c>
      <c r="W24" s="345">
        <f t="shared" si="2"/>
        <v>329687315.06299996</v>
      </c>
    </row>
    <row r="25" spans="2:23">
      <c r="B25" s="214" t="s">
        <v>190</v>
      </c>
      <c r="C25" s="210"/>
      <c r="D25" s="210"/>
      <c r="E25" s="210"/>
      <c r="F25" s="210"/>
      <c r="G25" s="210"/>
      <c r="H25" s="217"/>
      <c r="I25" s="217"/>
      <c r="J25" s="217"/>
      <c r="K25" s="217"/>
      <c r="L25" s="217"/>
      <c r="M25" s="217"/>
    </row>
    <row r="26" spans="2:23">
      <c r="B26" s="213"/>
      <c r="C26" s="348"/>
      <c r="D26" s="348"/>
      <c r="E26" s="348"/>
      <c r="F26" s="348"/>
      <c r="G26" s="348"/>
      <c r="H26" s="348"/>
      <c r="I26" s="348"/>
      <c r="J26" s="348"/>
      <c r="K26" s="348"/>
      <c r="L26" s="348"/>
      <c r="M26" s="348"/>
      <c r="N26" s="348"/>
      <c r="O26" s="348"/>
      <c r="P26" s="348"/>
      <c r="Q26" s="348"/>
      <c r="R26" s="348"/>
      <c r="S26" s="349"/>
      <c r="T26" s="348"/>
    </row>
    <row r="27" spans="2:23">
      <c r="B27" s="210"/>
    </row>
    <row r="31" spans="2:23">
      <c r="B31" s="212" t="s">
        <v>177</v>
      </c>
      <c r="C31" s="217"/>
      <c r="D31" s="217"/>
    </row>
    <row r="32" spans="2:23">
      <c r="B32" s="313" t="s">
        <v>132</v>
      </c>
      <c r="C32" s="245"/>
      <c r="D32" s="245"/>
      <c r="E32" s="356"/>
    </row>
    <row r="33" spans="1:23">
      <c r="B33" s="1" t="s">
        <v>792</v>
      </c>
      <c r="C33" s="217"/>
      <c r="D33" s="217"/>
      <c r="O33" s="105" t="s">
        <v>180</v>
      </c>
    </row>
    <row r="34" spans="1:23">
      <c r="B34" s="211"/>
      <c r="C34" s="217"/>
      <c r="D34" s="217"/>
    </row>
    <row r="35" spans="1:23">
      <c r="A35" s="355"/>
      <c r="B35" s="233" t="s">
        <v>2</v>
      </c>
      <c r="C35" s="234">
        <v>2001</v>
      </c>
      <c r="D35" s="234">
        <v>2002</v>
      </c>
      <c r="E35" s="235">
        <v>2003</v>
      </c>
      <c r="F35" s="235">
        <v>2004</v>
      </c>
      <c r="G35" s="235">
        <v>2005</v>
      </c>
      <c r="H35" s="235">
        <v>2006</v>
      </c>
      <c r="I35" s="235">
        <v>2007</v>
      </c>
      <c r="J35" s="235">
        <v>2008</v>
      </c>
      <c r="K35" s="234">
        <v>2009</v>
      </c>
      <c r="L35" s="234">
        <v>2010</v>
      </c>
      <c r="M35" s="234">
        <v>2011</v>
      </c>
      <c r="N35" s="234">
        <v>2012</v>
      </c>
      <c r="O35" s="235">
        <v>2013</v>
      </c>
      <c r="P35" s="235">
        <v>2014</v>
      </c>
      <c r="Q35" s="234">
        <v>2015</v>
      </c>
      <c r="R35" s="234">
        <v>2016</v>
      </c>
      <c r="S35" s="234">
        <v>2017</v>
      </c>
      <c r="T35" s="234">
        <v>2018</v>
      </c>
      <c r="U35" s="234">
        <v>2019</v>
      </c>
      <c r="V35" s="234">
        <v>2020</v>
      </c>
      <c r="W35" s="344">
        <v>2021</v>
      </c>
    </row>
    <row r="36" spans="1:23">
      <c r="B36" s="237" t="s">
        <v>3</v>
      </c>
      <c r="C36" s="286">
        <v>0</v>
      </c>
      <c r="D36" s="286">
        <v>0</v>
      </c>
      <c r="E36" s="286">
        <v>0</v>
      </c>
      <c r="F36" s="286">
        <v>0</v>
      </c>
      <c r="G36" s="286">
        <v>0</v>
      </c>
      <c r="H36" s="286">
        <v>0</v>
      </c>
      <c r="I36" s="286">
        <v>0</v>
      </c>
      <c r="J36" s="239">
        <v>2057714.9566734424</v>
      </c>
      <c r="K36" s="239">
        <v>10285727.95098307</v>
      </c>
      <c r="L36" s="239">
        <v>4080969.0886725308</v>
      </c>
      <c r="M36" s="239">
        <v>7151621.9093779121</v>
      </c>
      <c r="N36" s="239">
        <v>6608672.9606007626</v>
      </c>
      <c r="O36" s="240">
        <v>1102908.6702732972</v>
      </c>
      <c r="P36" s="240">
        <v>2563861.3708119025</v>
      </c>
      <c r="Q36" s="286">
        <v>0</v>
      </c>
      <c r="R36" s="286">
        <v>0</v>
      </c>
      <c r="S36" s="286">
        <v>0</v>
      </c>
      <c r="T36" s="286">
        <v>0</v>
      </c>
      <c r="U36" s="286">
        <v>0</v>
      </c>
      <c r="V36" s="286">
        <v>0</v>
      </c>
      <c r="W36" s="286">
        <v>0</v>
      </c>
    </row>
    <row r="37" spans="1:23">
      <c r="B37" s="237" t="s">
        <v>5</v>
      </c>
      <c r="C37" s="239">
        <v>16617421.153033273</v>
      </c>
      <c r="D37" s="239">
        <v>25125394.222359132</v>
      </c>
      <c r="E37" s="239">
        <v>16031257.160783868</v>
      </c>
      <c r="F37" s="239">
        <v>634784.69612996164</v>
      </c>
      <c r="G37" s="239">
        <v>20876134.863535479</v>
      </c>
      <c r="H37" s="239">
        <v>1721443.3902902864</v>
      </c>
      <c r="I37" s="239">
        <v>4129312.1861413978</v>
      </c>
      <c r="J37" s="239">
        <v>6743203.1472408231</v>
      </c>
      <c r="K37" s="239">
        <v>10409302.13786988</v>
      </c>
      <c r="L37" s="239">
        <v>18530657.256760761</v>
      </c>
      <c r="M37" s="239">
        <v>15280155.224212347</v>
      </c>
      <c r="N37" s="239">
        <v>2838680.6251058676</v>
      </c>
      <c r="O37" s="240">
        <v>1248835.5685396318</v>
      </c>
      <c r="P37" s="240">
        <v>1358139.8819870197</v>
      </c>
      <c r="Q37" s="240">
        <v>2433322.0660711867</v>
      </c>
      <c r="R37" s="240">
        <v>2529111.0215758253</v>
      </c>
      <c r="S37" s="240">
        <v>8002611.0751831187</v>
      </c>
      <c r="T37" s="240">
        <v>22591540.413594525</v>
      </c>
      <c r="U37" s="240">
        <v>8993002.902945539</v>
      </c>
      <c r="V37" s="240">
        <v>68084.672264653113</v>
      </c>
      <c r="W37" s="286">
        <v>0</v>
      </c>
    </row>
    <row r="38" spans="1:23">
      <c r="B38" s="237" t="s">
        <v>6</v>
      </c>
      <c r="C38" s="239">
        <v>17006796.015982941</v>
      </c>
      <c r="D38" s="239">
        <v>16657182.361913828</v>
      </c>
      <c r="E38" s="239">
        <v>16635009.255357238</v>
      </c>
      <c r="F38" s="239">
        <v>9737596.0405285805</v>
      </c>
      <c r="G38" s="239">
        <v>16296878.836457795</v>
      </c>
      <c r="H38" s="239">
        <v>9662109.9398028888</v>
      </c>
      <c r="I38" s="239">
        <v>6266580.8101450577</v>
      </c>
      <c r="J38" s="239">
        <v>14331454.978367889</v>
      </c>
      <c r="K38" s="239">
        <v>15573858.383167319</v>
      </c>
      <c r="L38" s="239">
        <v>8799736.0577548742</v>
      </c>
      <c r="M38" s="286">
        <v>0</v>
      </c>
      <c r="N38" s="239">
        <v>11876045.826283719</v>
      </c>
      <c r="O38" s="240">
        <v>11202467.250761079</v>
      </c>
      <c r="P38" s="240">
        <v>3476724.9334185286</v>
      </c>
      <c r="Q38" s="240">
        <v>672337.18699577171</v>
      </c>
      <c r="R38" s="240">
        <v>19088587.389651384</v>
      </c>
      <c r="S38" s="240">
        <v>29123324.563824024</v>
      </c>
      <c r="T38" s="240">
        <v>21155752.492651783</v>
      </c>
      <c r="U38" s="240">
        <v>24199466.339104351</v>
      </c>
      <c r="V38" s="240">
        <v>7169389.8518957878</v>
      </c>
      <c r="W38" s="240">
        <v>55209</v>
      </c>
    </row>
    <row r="39" spans="1:23">
      <c r="B39" s="237" t="s">
        <v>7</v>
      </c>
      <c r="C39" s="239">
        <v>3890578.8701679492</v>
      </c>
      <c r="D39" s="286">
        <v>0</v>
      </c>
      <c r="E39" s="239">
        <v>376387.35611844674</v>
      </c>
      <c r="F39" s="239">
        <v>543723.50456879602</v>
      </c>
      <c r="G39" s="239">
        <v>13532577.354962885</v>
      </c>
      <c r="H39" s="239">
        <v>2940000.1459896979</v>
      </c>
      <c r="I39" s="239">
        <v>3606596.9780353615</v>
      </c>
      <c r="J39" s="239">
        <v>12057636.990046652</v>
      </c>
      <c r="K39" s="239">
        <v>11865040.71648659</v>
      </c>
      <c r="L39" s="239">
        <v>5364732.0909855543</v>
      </c>
      <c r="M39" s="239">
        <v>10100560.834967619</v>
      </c>
      <c r="N39" s="239">
        <v>7769779.3504930967</v>
      </c>
      <c r="O39" s="240">
        <v>395028.69710404734</v>
      </c>
      <c r="P39" s="286">
        <v>0</v>
      </c>
      <c r="Q39" s="240">
        <v>19111723.842940234</v>
      </c>
      <c r="R39" s="240">
        <v>5262702.9204971483</v>
      </c>
      <c r="S39" s="240">
        <v>8093263.0751285413</v>
      </c>
      <c r="T39" s="240">
        <v>9519091.4667128976</v>
      </c>
      <c r="U39" s="240">
        <v>11942975.219613412</v>
      </c>
      <c r="V39" s="240">
        <v>2782042.9859786094</v>
      </c>
      <c r="W39" s="240">
        <v>3693255</v>
      </c>
    </row>
    <row r="40" spans="1:23">
      <c r="B40" s="237" t="s">
        <v>8</v>
      </c>
      <c r="C40" s="239">
        <v>20659570.302230474</v>
      </c>
      <c r="D40" s="239">
        <v>13109445.925108949</v>
      </c>
      <c r="E40" s="239">
        <v>14630257.987483587</v>
      </c>
      <c r="F40" s="239">
        <v>89581.792304637318</v>
      </c>
      <c r="G40" s="239">
        <v>3515065.0217304281</v>
      </c>
      <c r="H40" s="239">
        <v>12470382.348357398</v>
      </c>
      <c r="I40" s="239">
        <v>7282035.9835975245</v>
      </c>
      <c r="J40" s="239">
        <v>14730823.447260197</v>
      </c>
      <c r="K40" s="239">
        <v>10613993.771214567</v>
      </c>
      <c r="L40" s="239">
        <v>7413053.6830584714</v>
      </c>
      <c r="M40" s="286">
        <v>0</v>
      </c>
      <c r="N40" s="239">
        <v>6806016.4169952003</v>
      </c>
      <c r="O40" s="240">
        <v>8995945.7879271284</v>
      </c>
      <c r="P40" s="240">
        <v>8878845.119559424</v>
      </c>
      <c r="Q40" s="240">
        <v>8130130.9237985983</v>
      </c>
      <c r="R40" s="240">
        <v>12974019.717494512</v>
      </c>
      <c r="S40" s="240">
        <v>2709348.697905656</v>
      </c>
      <c r="T40" s="240">
        <v>6472815.342371705</v>
      </c>
      <c r="U40" s="240">
        <v>3373978.8895920729</v>
      </c>
      <c r="V40" s="240">
        <v>1966375.0979183943</v>
      </c>
      <c r="W40" s="240">
        <v>2019845</v>
      </c>
    </row>
    <row r="41" spans="1:23">
      <c r="B41" s="237" t="s">
        <v>9</v>
      </c>
      <c r="C41" s="239">
        <v>4041152.6070800996</v>
      </c>
      <c r="D41" s="239">
        <v>2952565.8233855902</v>
      </c>
      <c r="E41" s="239">
        <v>2707211.9614182166</v>
      </c>
      <c r="F41" s="239">
        <v>3449000.5821986152</v>
      </c>
      <c r="G41" s="239">
        <v>5469211.6748813344</v>
      </c>
      <c r="H41" s="239">
        <v>361734.24044691341</v>
      </c>
      <c r="I41" s="239">
        <v>398293.78208988538</v>
      </c>
      <c r="J41" s="239">
        <v>604287.01367232576</v>
      </c>
      <c r="K41" s="239">
        <v>2199658.4327774984</v>
      </c>
      <c r="L41" s="239">
        <v>13762603.815497965</v>
      </c>
      <c r="M41" s="239">
        <v>5476092.4125510631</v>
      </c>
      <c r="N41" s="239">
        <v>11445288.202247517</v>
      </c>
      <c r="O41" s="240">
        <v>25863978.075783897</v>
      </c>
      <c r="P41" s="240">
        <v>20801481.908613216</v>
      </c>
      <c r="Q41" s="286">
        <v>0</v>
      </c>
      <c r="R41" s="286">
        <v>0</v>
      </c>
      <c r="S41" s="286">
        <v>0</v>
      </c>
      <c r="T41" s="286">
        <v>0</v>
      </c>
      <c r="U41" s="286">
        <v>0</v>
      </c>
      <c r="V41" s="286">
        <v>0</v>
      </c>
      <c r="W41" s="286">
        <v>0</v>
      </c>
    </row>
    <row r="42" spans="1:23">
      <c r="B42" s="237" t="s">
        <v>10</v>
      </c>
      <c r="C42" s="239">
        <v>26098546.098095417</v>
      </c>
      <c r="D42" s="239">
        <v>37011316.751224026</v>
      </c>
      <c r="E42" s="286">
        <v>0</v>
      </c>
      <c r="F42" s="239">
        <v>3726455.6617777217</v>
      </c>
      <c r="G42" s="239">
        <v>158521.16360746001</v>
      </c>
      <c r="H42" s="286">
        <v>0</v>
      </c>
      <c r="I42" s="239">
        <v>2462172.9543762067</v>
      </c>
      <c r="J42" s="239">
        <v>1995525.0030521716</v>
      </c>
      <c r="K42" s="239">
        <v>5649670.6690250272</v>
      </c>
      <c r="L42" s="239">
        <v>4422305.2000469528</v>
      </c>
      <c r="M42" s="239">
        <v>10114799.037159674</v>
      </c>
      <c r="N42" s="239">
        <v>4471012.6858316464</v>
      </c>
      <c r="O42" s="240">
        <v>8646827.4613252487</v>
      </c>
      <c r="P42" s="240">
        <v>3801347.0280077979</v>
      </c>
      <c r="Q42" s="240">
        <v>5657804.5175324306</v>
      </c>
      <c r="R42" s="240">
        <v>25743507.268095661</v>
      </c>
      <c r="S42" s="240">
        <v>17334365.763675161</v>
      </c>
      <c r="T42" s="240">
        <v>19062933.639543984</v>
      </c>
      <c r="U42" s="286">
        <v>0</v>
      </c>
      <c r="V42" s="286">
        <v>0</v>
      </c>
      <c r="W42" s="286">
        <v>0</v>
      </c>
    </row>
    <row r="43" spans="1:23">
      <c r="B43" s="237" t="s">
        <v>11</v>
      </c>
      <c r="C43" s="239">
        <v>17773099.134215631</v>
      </c>
      <c r="D43" s="239">
        <v>11212211.984461835</v>
      </c>
      <c r="E43" s="239">
        <v>4594.2860624700052</v>
      </c>
      <c r="F43" s="286">
        <v>0</v>
      </c>
      <c r="G43" s="286">
        <v>0</v>
      </c>
      <c r="H43" s="286">
        <v>0</v>
      </c>
      <c r="I43" s="286">
        <v>0</v>
      </c>
      <c r="J43" s="239">
        <v>14505738.877824159</v>
      </c>
      <c r="K43" s="239">
        <v>18528427.660814833</v>
      </c>
      <c r="L43" s="239">
        <v>22692139.712894604</v>
      </c>
      <c r="M43" s="239">
        <v>13523771.630154679</v>
      </c>
      <c r="N43" s="239">
        <v>23124899.725900281</v>
      </c>
      <c r="O43" s="240">
        <v>207839.51570125794</v>
      </c>
      <c r="P43" s="240">
        <v>11136841.775866551</v>
      </c>
      <c r="Q43" s="240">
        <v>1258166.9930940799</v>
      </c>
      <c r="R43" s="240">
        <v>5577301.4751256248</v>
      </c>
      <c r="S43" s="240">
        <v>15176576.36052884</v>
      </c>
      <c r="T43" s="240">
        <v>6118119.1189194554</v>
      </c>
      <c r="U43" s="240">
        <v>19437861.434721105</v>
      </c>
      <c r="V43" s="286">
        <v>0</v>
      </c>
      <c r="W43" s="286">
        <v>0</v>
      </c>
    </row>
    <row r="44" spans="1:23">
      <c r="B44" s="237" t="s">
        <v>12</v>
      </c>
      <c r="C44" s="239">
        <v>8632143.6955573279</v>
      </c>
      <c r="D44" s="239">
        <v>3297735.3888504594</v>
      </c>
      <c r="E44" s="239">
        <v>180182.57655766653</v>
      </c>
      <c r="F44" s="286">
        <v>0</v>
      </c>
      <c r="G44" s="239">
        <v>49500.208813756435</v>
      </c>
      <c r="H44" s="239">
        <v>2205702.7946850299</v>
      </c>
      <c r="I44" s="239">
        <v>10554851.611136569</v>
      </c>
      <c r="J44" s="239">
        <v>24833241.653343007</v>
      </c>
      <c r="K44" s="239">
        <v>58678605.169408441</v>
      </c>
      <c r="L44" s="239">
        <v>36395253.058331445</v>
      </c>
      <c r="M44" s="239">
        <v>34966426.229450732</v>
      </c>
      <c r="N44" s="239">
        <v>35435441.125524074</v>
      </c>
      <c r="O44" s="240">
        <v>42495777.432847172</v>
      </c>
      <c r="P44" s="240">
        <v>26978398.672274504</v>
      </c>
      <c r="Q44" s="240">
        <v>31886800.618577581</v>
      </c>
      <c r="R44" s="240">
        <v>18490645.984824352</v>
      </c>
      <c r="S44" s="240">
        <v>35130848.774310842</v>
      </c>
      <c r="T44" s="240">
        <v>28616726.193657305</v>
      </c>
      <c r="U44" s="240">
        <v>23830351.248562008</v>
      </c>
      <c r="V44" s="240">
        <v>14846189.636685321</v>
      </c>
      <c r="W44" s="240">
        <v>18565099</v>
      </c>
    </row>
    <row r="45" spans="1:23">
      <c r="B45" s="237" t="s">
        <v>606</v>
      </c>
      <c r="C45" s="286">
        <v>0</v>
      </c>
      <c r="D45" s="286">
        <v>0</v>
      </c>
      <c r="E45" s="286">
        <v>0</v>
      </c>
      <c r="F45" s="286">
        <v>0</v>
      </c>
      <c r="G45" s="286">
        <v>0</v>
      </c>
      <c r="H45" s="286">
        <v>0</v>
      </c>
      <c r="I45" s="286">
        <v>0</v>
      </c>
      <c r="J45" s="286">
        <v>0</v>
      </c>
      <c r="K45" s="286">
        <v>0</v>
      </c>
      <c r="L45" s="286">
        <v>0</v>
      </c>
      <c r="M45" s="286">
        <v>0</v>
      </c>
      <c r="N45" s="286">
        <v>0</v>
      </c>
      <c r="O45" s="286">
        <v>0</v>
      </c>
      <c r="P45" s="286">
        <v>0</v>
      </c>
      <c r="Q45" s="286">
        <v>0</v>
      </c>
      <c r="R45" s="286">
        <v>0</v>
      </c>
      <c r="S45" s="286">
        <v>0</v>
      </c>
      <c r="T45" s="286">
        <v>0</v>
      </c>
      <c r="U45" s="286">
        <v>0</v>
      </c>
      <c r="V45" s="286">
        <v>650770.28911780333</v>
      </c>
      <c r="W45" s="286">
        <v>1050024</v>
      </c>
    </row>
    <row r="46" spans="1:23">
      <c r="B46" s="237" t="s">
        <v>13</v>
      </c>
      <c r="C46" s="239">
        <v>7494368.6080355393</v>
      </c>
      <c r="D46" s="239">
        <v>3271106.3159395405</v>
      </c>
      <c r="E46" s="239">
        <v>3183958.5260118712</v>
      </c>
      <c r="F46" s="239">
        <v>984889.21842446201</v>
      </c>
      <c r="G46" s="239">
        <v>3301372.3987093153</v>
      </c>
      <c r="H46" s="239">
        <v>637494.51380378171</v>
      </c>
      <c r="I46" s="239">
        <v>7305926.5570364911</v>
      </c>
      <c r="J46" s="239">
        <v>8100716.0895312456</v>
      </c>
      <c r="K46" s="239">
        <v>20513735.601439126</v>
      </c>
      <c r="L46" s="239">
        <v>18273707.550841324</v>
      </c>
      <c r="M46" s="239">
        <v>14969672.180013623</v>
      </c>
      <c r="N46" s="239">
        <v>20474178.43474786</v>
      </c>
      <c r="O46" s="240">
        <v>26529146.828474376</v>
      </c>
      <c r="P46" s="240">
        <v>14730919.424053594</v>
      </c>
      <c r="Q46" s="240">
        <v>8348513.8667296562</v>
      </c>
      <c r="R46" s="240">
        <v>10312834.761368552</v>
      </c>
      <c r="S46" s="240">
        <v>11615043.707206732</v>
      </c>
      <c r="T46" s="240">
        <v>5071794.3664528169</v>
      </c>
      <c r="U46" s="286">
        <v>6852893.055261991</v>
      </c>
      <c r="V46" s="286">
        <v>4224915.6863705236</v>
      </c>
      <c r="W46" s="286">
        <v>2594322</v>
      </c>
    </row>
    <row r="47" spans="1:23">
      <c r="B47" s="237" t="s">
        <v>14</v>
      </c>
      <c r="C47" s="239">
        <v>31940351.528176188</v>
      </c>
      <c r="D47" s="239">
        <v>30658891.12761471</v>
      </c>
      <c r="E47" s="239">
        <v>21046545.425184347</v>
      </c>
      <c r="F47" s="239">
        <v>18326568.787170738</v>
      </c>
      <c r="G47" s="239">
        <v>29810505.550697934</v>
      </c>
      <c r="H47" s="239">
        <v>13373814.57970424</v>
      </c>
      <c r="I47" s="239">
        <v>1583464.1371935289</v>
      </c>
      <c r="J47" s="239">
        <v>4929784.9113980345</v>
      </c>
      <c r="K47" s="286">
        <v>0</v>
      </c>
      <c r="L47" s="286">
        <v>0</v>
      </c>
      <c r="M47" s="286">
        <v>0</v>
      </c>
      <c r="N47" s="286">
        <v>0</v>
      </c>
      <c r="O47" s="286">
        <v>0</v>
      </c>
      <c r="P47" s="286">
        <v>0</v>
      </c>
      <c r="Q47" s="240">
        <v>24782656.491911251</v>
      </c>
      <c r="R47" s="240">
        <v>7504586.1792976242</v>
      </c>
      <c r="S47" s="240">
        <v>13567861.75081411</v>
      </c>
      <c r="T47" s="240">
        <v>27235367.246417977</v>
      </c>
      <c r="U47" s="240">
        <v>2003672.508818489</v>
      </c>
      <c r="V47" s="240">
        <v>28578499.154173642</v>
      </c>
      <c r="W47" s="240">
        <v>37513745</v>
      </c>
    </row>
    <row r="48" spans="1:23">
      <c r="B48" s="237" t="s">
        <v>15</v>
      </c>
      <c r="C48" s="286">
        <v>0</v>
      </c>
      <c r="D48" s="286">
        <v>0</v>
      </c>
      <c r="E48" s="286">
        <v>0</v>
      </c>
      <c r="F48" s="286">
        <v>0</v>
      </c>
      <c r="G48" s="286">
        <v>0</v>
      </c>
      <c r="H48" s="286">
        <v>0</v>
      </c>
      <c r="I48" s="286">
        <v>0</v>
      </c>
      <c r="J48" s="239">
        <v>1297269.4805275321</v>
      </c>
      <c r="K48" s="239">
        <v>16032449.302627966</v>
      </c>
      <c r="L48" s="239">
        <v>27039694.774265088</v>
      </c>
      <c r="M48" s="239">
        <v>16962514.124301955</v>
      </c>
      <c r="N48" s="239">
        <v>29216297.021666296</v>
      </c>
      <c r="O48" s="240">
        <v>43313213.782758743</v>
      </c>
      <c r="P48" s="240">
        <v>37176220.797737397</v>
      </c>
      <c r="Q48" s="240">
        <v>38718509.606426053</v>
      </c>
      <c r="R48" s="240">
        <v>16712216.251338588</v>
      </c>
      <c r="S48" s="240">
        <v>38952011.816382281</v>
      </c>
      <c r="T48" s="240">
        <v>23981910.094953284</v>
      </c>
      <c r="U48" s="240">
        <v>35533734.429184064</v>
      </c>
      <c r="V48" s="240">
        <v>23578601.738218546</v>
      </c>
      <c r="W48" s="240">
        <v>17202565</v>
      </c>
    </row>
    <row r="49" spans="1:23">
      <c r="B49" s="237" t="s">
        <v>16</v>
      </c>
      <c r="C49" s="239">
        <v>21554360.530045286</v>
      </c>
      <c r="D49" s="239">
        <v>20991132.037031561</v>
      </c>
      <c r="E49" s="239">
        <v>17890448.327347688</v>
      </c>
      <c r="F49" s="239">
        <v>4198709.5966297286</v>
      </c>
      <c r="G49" s="239">
        <v>5471250.6363568893</v>
      </c>
      <c r="H49" s="239">
        <v>4342293.75353928</v>
      </c>
      <c r="I49" s="239">
        <v>2208938.2697657268</v>
      </c>
      <c r="J49" s="239">
        <v>8966454.7826116886</v>
      </c>
      <c r="K49" s="239">
        <v>25846784.871494807</v>
      </c>
      <c r="L49" s="239">
        <v>6620593.7208535196</v>
      </c>
      <c r="M49" s="239">
        <v>14590054.411435878</v>
      </c>
      <c r="N49" s="239">
        <v>16330295.543587692</v>
      </c>
      <c r="O49" s="240">
        <v>20573032.251722563</v>
      </c>
      <c r="P49" s="240">
        <v>27918611.19440496</v>
      </c>
      <c r="Q49" s="240">
        <v>19670848.334220089</v>
      </c>
      <c r="R49" s="240">
        <v>10030882.192797299</v>
      </c>
      <c r="S49" s="240">
        <v>31381.736270744008</v>
      </c>
      <c r="T49" s="286">
        <v>0</v>
      </c>
      <c r="U49" s="286">
        <v>0</v>
      </c>
      <c r="V49" s="286">
        <v>89514.537885302387</v>
      </c>
      <c r="W49" s="286">
        <v>464336</v>
      </c>
    </row>
    <row r="50" spans="1:23">
      <c r="B50" s="237" t="s">
        <v>82</v>
      </c>
      <c r="C50" s="239">
        <v>18713189.900484774</v>
      </c>
      <c r="D50" s="239">
        <v>10169294.594404237</v>
      </c>
      <c r="E50" s="239">
        <v>11567627.324883886</v>
      </c>
      <c r="F50" s="239">
        <v>9934009.7330181133</v>
      </c>
      <c r="G50" s="239">
        <v>6350682.8529551998</v>
      </c>
      <c r="H50" s="239">
        <v>12380498.791223703</v>
      </c>
      <c r="I50" s="239">
        <v>13627263.167402813</v>
      </c>
      <c r="J50" s="239">
        <v>1921814.769654854</v>
      </c>
      <c r="K50" s="239">
        <v>24702007.033797819</v>
      </c>
      <c r="L50" s="239">
        <v>14929190.150716672</v>
      </c>
      <c r="M50" s="239">
        <v>2870827.6257719249</v>
      </c>
      <c r="N50" s="239">
        <v>14674284.094965566</v>
      </c>
      <c r="O50" s="240">
        <v>15098495.690664506</v>
      </c>
      <c r="P50" s="240">
        <v>12115800.196795531</v>
      </c>
      <c r="Q50" s="240">
        <v>2436969.772352329</v>
      </c>
      <c r="R50" s="240">
        <v>7346191.6170879239</v>
      </c>
      <c r="S50" s="240">
        <v>27607778.753899723</v>
      </c>
      <c r="T50" s="286">
        <v>0</v>
      </c>
      <c r="U50" s="286">
        <v>0</v>
      </c>
      <c r="V50" s="286">
        <v>8462182.9928285033</v>
      </c>
      <c r="W50" s="286">
        <v>6166270</v>
      </c>
    </row>
    <row r="51" spans="1:23">
      <c r="B51" s="237" t="s">
        <v>18</v>
      </c>
      <c r="C51" s="239">
        <v>21068687.158432912</v>
      </c>
      <c r="D51" s="239">
        <v>19792382.067891568</v>
      </c>
      <c r="E51" s="239">
        <v>13804004.269427212</v>
      </c>
      <c r="F51" s="239">
        <v>5768396.4856008934</v>
      </c>
      <c r="G51" s="239">
        <v>621104.01324113982</v>
      </c>
      <c r="H51" s="239">
        <v>3471456.8616687781</v>
      </c>
      <c r="I51" s="239">
        <v>4425046.2010289412</v>
      </c>
      <c r="J51" s="239">
        <v>4434003.2874805648</v>
      </c>
      <c r="K51" s="239">
        <v>8002345.569763111</v>
      </c>
      <c r="L51" s="239">
        <v>19157188.117552619</v>
      </c>
      <c r="M51" s="239">
        <v>18067746.251805324</v>
      </c>
      <c r="N51" s="239">
        <v>22156462.571718849</v>
      </c>
      <c r="O51" s="240">
        <v>14710561.400435641</v>
      </c>
      <c r="P51" s="240">
        <v>11503777.828047764</v>
      </c>
      <c r="Q51" s="240">
        <v>15796909.705789566</v>
      </c>
      <c r="R51" s="240">
        <v>38908065.943732895</v>
      </c>
      <c r="S51" s="240">
        <v>35451349.445589915</v>
      </c>
      <c r="T51" s="240">
        <v>30884873.328701343</v>
      </c>
      <c r="U51" s="240">
        <v>19606481.412070416</v>
      </c>
      <c r="V51" s="240">
        <v>23278294.026750799</v>
      </c>
      <c r="W51" s="286">
        <v>0</v>
      </c>
    </row>
    <row r="52" spans="1:23">
      <c r="B52" s="237" t="s">
        <v>19</v>
      </c>
      <c r="C52" s="286">
        <v>0</v>
      </c>
      <c r="D52" s="286">
        <v>0</v>
      </c>
      <c r="E52" s="286">
        <v>0</v>
      </c>
      <c r="F52" s="286">
        <v>0</v>
      </c>
      <c r="G52" s="286">
        <v>0</v>
      </c>
      <c r="H52" s="286">
        <v>0</v>
      </c>
      <c r="I52" s="286">
        <v>0</v>
      </c>
      <c r="J52" s="286">
        <v>0</v>
      </c>
      <c r="K52" s="286">
        <v>0</v>
      </c>
      <c r="L52" s="286">
        <v>0</v>
      </c>
      <c r="M52" s="286">
        <v>0</v>
      </c>
      <c r="N52" s="286">
        <v>0</v>
      </c>
      <c r="O52" s="286">
        <v>0</v>
      </c>
      <c r="P52" s="286">
        <v>0</v>
      </c>
      <c r="Q52" s="286">
        <v>0</v>
      </c>
      <c r="R52" s="286">
        <v>0</v>
      </c>
      <c r="S52" s="286">
        <v>0</v>
      </c>
      <c r="T52" s="286">
        <v>0</v>
      </c>
      <c r="U52" s="286">
        <v>0</v>
      </c>
      <c r="V52" s="286">
        <v>0</v>
      </c>
      <c r="W52" s="286">
        <v>0</v>
      </c>
    </row>
    <row r="53" spans="1:23">
      <c r="B53" s="346"/>
      <c r="C53" s="347"/>
      <c r="D53" s="347"/>
      <c r="E53" s="347"/>
      <c r="F53" s="347"/>
      <c r="G53" s="347"/>
      <c r="H53" s="347"/>
      <c r="I53" s="347"/>
      <c r="J53" s="347"/>
      <c r="K53" s="347"/>
      <c r="L53" s="347"/>
      <c r="M53" s="347"/>
      <c r="N53" s="347"/>
      <c r="O53" s="347"/>
      <c r="P53" s="347"/>
      <c r="Q53" s="347"/>
      <c r="R53" s="347"/>
      <c r="S53" s="347"/>
      <c r="T53" s="347"/>
    </row>
    <row r="54" spans="1:23">
      <c r="A54" s="355"/>
      <c r="B54" s="241" t="s">
        <v>20</v>
      </c>
      <c r="C54" s="242">
        <f>SUM(C36:C52)</f>
        <v>215490265.60153779</v>
      </c>
      <c r="D54" s="242">
        <f t="shared" ref="D54:M54" si="3">SUM(D36:D52)</f>
        <v>194248658.60018545</v>
      </c>
      <c r="E54" s="242">
        <f t="shared" si="3"/>
        <v>118057484.45663649</v>
      </c>
      <c r="F54" s="242">
        <f t="shared" si="3"/>
        <v>57393716.098352253</v>
      </c>
      <c r="G54" s="242">
        <f t="shared" si="3"/>
        <v>105452804.57594961</v>
      </c>
      <c r="H54" s="242">
        <f t="shared" si="3"/>
        <v>63566931.359512001</v>
      </c>
      <c r="I54" s="242">
        <f t="shared" si="3"/>
        <v>63850482.637949504</v>
      </c>
      <c r="J54" s="242">
        <f t="shared" si="3"/>
        <v>121509669.38868459</v>
      </c>
      <c r="K54" s="242">
        <f t="shared" si="3"/>
        <v>238901607.27087009</v>
      </c>
      <c r="L54" s="242">
        <f t="shared" si="3"/>
        <v>207481824.27823234</v>
      </c>
      <c r="M54" s="242">
        <f t="shared" si="3"/>
        <v>164074241.87120274</v>
      </c>
      <c r="N54" s="242">
        <f>SUM(N36:N52)</f>
        <v>213227354.58566841</v>
      </c>
      <c r="O54" s="242">
        <f t="shared" ref="O54:U54" si="4">SUM(O36:O52)</f>
        <v>220384058.41431862</v>
      </c>
      <c r="P54" s="242">
        <f t="shared" si="4"/>
        <v>182440970.13157818</v>
      </c>
      <c r="Q54" s="242">
        <f t="shared" si="4"/>
        <v>178904693.92643884</v>
      </c>
      <c r="R54" s="242">
        <f t="shared" si="4"/>
        <v>180480652.7228874</v>
      </c>
      <c r="S54" s="242">
        <f t="shared" si="4"/>
        <v>242795765.52071971</v>
      </c>
      <c r="T54" s="242">
        <f t="shared" si="4"/>
        <v>200710923.70397708</v>
      </c>
      <c r="U54" s="242">
        <f t="shared" si="4"/>
        <v>155774417.43987343</v>
      </c>
      <c r="V54" s="242">
        <f t="shared" ref="V54:W54" si="5">SUM(V36:V52)</f>
        <v>115694860.67008789</v>
      </c>
      <c r="W54" s="345">
        <f t="shared" si="5"/>
        <v>89324670</v>
      </c>
    </row>
    <row r="55" spans="1:23">
      <c r="B55" s="214" t="s">
        <v>830</v>
      </c>
      <c r="C55" s="350"/>
    </row>
    <row r="56" spans="1:23">
      <c r="B56" s="213"/>
      <c r="C56" s="351"/>
    </row>
    <row r="57" spans="1:23">
      <c r="B57" s="213"/>
      <c r="E57" s="350"/>
    </row>
    <row r="58" spans="1:23">
      <c r="B58" s="210"/>
      <c r="E58" s="350"/>
    </row>
    <row r="59" spans="1:23">
      <c r="B59" s="224"/>
      <c r="E59" s="350"/>
    </row>
    <row r="62" spans="1:23">
      <c r="B62" s="212" t="s">
        <v>178</v>
      </c>
      <c r="C62" s="249"/>
    </row>
    <row r="63" spans="1:23">
      <c r="B63" s="313" t="s">
        <v>134</v>
      </c>
      <c r="C63" s="298"/>
      <c r="D63" s="356"/>
      <c r="E63" s="356"/>
    </row>
    <row r="64" spans="1:23">
      <c r="B64" s="1" t="s">
        <v>792</v>
      </c>
      <c r="C64" s="249"/>
      <c r="F64" s="105" t="s">
        <v>180</v>
      </c>
    </row>
    <row r="65" spans="2:4">
      <c r="B65" s="271"/>
      <c r="C65" s="249"/>
    </row>
    <row r="66" spans="2:4">
      <c r="B66" s="233" t="s">
        <v>2</v>
      </c>
      <c r="C66" s="234">
        <v>2008</v>
      </c>
      <c r="D66" s="234">
        <v>2009</v>
      </c>
    </row>
    <row r="67" spans="2:4">
      <c r="B67" s="237" t="s">
        <v>3</v>
      </c>
      <c r="C67" s="286">
        <v>0</v>
      </c>
      <c r="D67" s="286">
        <v>0</v>
      </c>
    </row>
    <row r="68" spans="2:4">
      <c r="B68" s="237" t="s">
        <v>5</v>
      </c>
      <c r="C68" s="286">
        <v>0</v>
      </c>
      <c r="D68" s="286">
        <v>0</v>
      </c>
    </row>
    <row r="69" spans="2:4">
      <c r="B69" s="237" t="s">
        <v>6</v>
      </c>
      <c r="C69" s="286">
        <v>0</v>
      </c>
      <c r="D69" s="286">
        <v>0</v>
      </c>
    </row>
    <row r="70" spans="2:4">
      <c r="B70" s="237" t="s">
        <v>7</v>
      </c>
      <c r="C70" s="286">
        <v>0</v>
      </c>
      <c r="D70" s="286">
        <v>0</v>
      </c>
    </row>
    <row r="71" spans="2:4">
      <c r="B71" s="237" t="s">
        <v>8</v>
      </c>
      <c r="C71" s="239">
        <v>2751333.9540415788</v>
      </c>
      <c r="D71" s="239">
        <v>9015912.0253539179</v>
      </c>
    </row>
    <row r="72" spans="2:4">
      <c r="B72" s="237" t="s">
        <v>9</v>
      </c>
      <c r="C72" s="286">
        <v>0</v>
      </c>
      <c r="D72" s="286">
        <v>0</v>
      </c>
    </row>
    <row r="73" spans="2:4">
      <c r="B73" s="237" t="s">
        <v>10</v>
      </c>
      <c r="C73" s="239">
        <v>429718.98175521201</v>
      </c>
      <c r="D73" s="239">
        <v>4012173.7034030524</v>
      </c>
    </row>
    <row r="74" spans="2:4">
      <c r="B74" s="237" t="s">
        <v>11</v>
      </c>
      <c r="C74" s="286">
        <v>0</v>
      </c>
      <c r="D74" s="286">
        <v>0</v>
      </c>
    </row>
    <row r="75" spans="2:4">
      <c r="B75" s="237" t="s">
        <v>12</v>
      </c>
      <c r="C75" s="286">
        <v>0</v>
      </c>
      <c r="D75" s="286">
        <v>0</v>
      </c>
    </row>
    <row r="76" spans="2:4">
      <c r="B76" s="237" t="s">
        <v>606</v>
      </c>
      <c r="C76" s="286"/>
      <c r="D76" s="286"/>
    </row>
    <row r="77" spans="2:4">
      <c r="B77" s="237" t="s">
        <v>13</v>
      </c>
      <c r="C77" s="239">
        <v>15686122.906017911</v>
      </c>
      <c r="D77" s="239">
        <v>18550505.310242422</v>
      </c>
    </row>
    <row r="78" spans="2:4">
      <c r="B78" s="237" t="s">
        <v>14</v>
      </c>
      <c r="C78" s="286">
        <v>0</v>
      </c>
      <c r="D78" s="286">
        <v>0</v>
      </c>
    </row>
    <row r="79" spans="2:4">
      <c r="B79" s="237" t="s">
        <v>15</v>
      </c>
      <c r="C79" s="286">
        <v>77784.028680071031</v>
      </c>
      <c r="D79" s="286">
        <v>75177.004607972907</v>
      </c>
    </row>
    <row r="80" spans="2:4">
      <c r="B80" s="237" t="s">
        <v>16</v>
      </c>
      <c r="C80" s="239">
        <v>3922343.4560434506</v>
      </c>
      <c r="D80" s="239">
        <v>3704178.6707663396</v>
      </c>
    </row>
    <row r="81" spans="2:23">
      <c r="B81" s="237" t="s">
        <v>82</v>
      </c>
      <c r="C81" s="286">
        <v>0</v>
      </c>
      <c r="D81" s="286">
        <v>0</v>
      </c>
    </row>
    <row r="82" spans="2:23">
      <c r="B82" s="237" t="s">
        <v>18</v>
      </c>
      <c r="C82" s="239">
        <v>6902494.446847612</v>
      </c>
      <c r="D82" s="239">
        <v>5232895.6948378226</v>
      </c>
    </row>
    <row r="83" spans="2:23">
      <c r="B83" s="237" t="s">
        <v>19</v>
      </c>
      <c r="C83" s="286">
        <v>0</v>
      </c>
      <c r="D83" s="286">
        <v>0</v>
      </c>
    </row>
    <row r="84" spans="2:23">
      <c r="B84" s="346"/>
      <c r="C84" s="347"/>
      <c r="D84" s="347"/>
    </row>
    <row r="85" spans="2:23">
      <c r="B85" s="241" t="s">
        <v>20</v>
      </c>
      <c r="C85" s="242">
        <f>SUM(C67:C83)</f>
        <v>29769797.773385838</v>
      </c>
      <c r="D85" s="242">
        <f>SUM(D67:D83)</f>
        <v>40590842.409211531</v>
      </c>
    </row>
    <row r="86" spans="2:23">
      <c r="B86" s="210" t="s">
        <v>831</v>
      </c>
      <c r="C86" s="210"/>
      <c r="D86" s="210"/>
      <c r="E86" s="210"/>
      <c r="F86" s="210"/>
      <c r="G86" s="210"/>
    </row>
    <row r="87" spans="2:23">
      <c r="B87" s="210"/>
      <c r="C87" s="210"/>
      <c r="D87" s="210"/>
      <c r="E87" s="210"/>
      <c r="F87" s="210"/>
      <c r="G87" s="210"/>
    </row>
    <row r="88" spans="2:23">
      <c r="B88" s="210"/>
      <c r="C88" s="210"/>
      <c r="D88" s="210"/>
      <c r="E88" s="210"/>
      <c r="F88" s="210"/>
      <c r="G88" s="210"/>
    </row>
    <row r="89" spans="2:23">
      <c r="B89" s="210"/>
      <c r="C89" s="210"/>
      <c r="D89" s="210"/>
      <c r="E89" s="210"/>
      <c r="F89" s="210"/>
      <c r="G89" s="210"/>
    </row>
    <row r="92" spans="2:23">
      <c r="B92" s="212" t="s">
        <v>200</v>
      </c>
      <c r="C92" s="217"/>
      <c r="D92" s="217"/>
      <c r="E92" s="217"/>
      <c r="F92" s="217"/>
      <c r="G92" s="217"/>
      <c r="H92" s="217"/>
      <c r="I92" s="217"/>
      <c r="J92" s="217"/>
      <c r="K92" s="217"/>
      <c r="L92" s="217"/>
      <c r="M92" s="217"/>
    </row>
    <row r="93" spans="2:23">
      <c r="B93" s="313" t="s">
        <v>136</v>
      </c>
      <c r="C93" s="313"/>
      <c r="D93" s="313"/>
      <c r="E93" s="313"/>
      <c r="F93" s="217"/>
      <c r="I93" s="217"/>
      <c r="J93" s="217"/>
      <c r="K93" s="217"/>
      <c r="L93" s="217"/>
      <c r="M93" s="217"/>
    </row>
    <row r="94" spans="2:23">
      <c r="B94" s="1" t="s">
        <v>792</v>
      </c>
      <c r="C94" s="217"/>
      <c r="D94" s="217"/>
      <c r="E94" s="217"/>
      <c r="F94" s="217"/>
      <c r="G94" s="217"/>
      <c r="H94" s="217"/>
      <c r="I94" s="217"/>
      <c r="J94" s="217"/>
      <c r="K94" s="217"/>
      <c r="L94" s="217"/>
      <c r="O94" s="105" t="s">
        <v>180</v>
      </c>
    </row>
    <row r="95" spans="2:23">
      <c r="B95" s="211"/>
      <c r="C95" s="217"/>
      <c r="D95" s="217"/>
      <c r="E95" s="217"/>
      <c r="F95" s="217"/>
      <c r="G95" s="217"/>
      <c r="H95" s="217"/>
      <c r="I95" s="217"/>
      <c r="J95" s="217"/>
      <c r="K95" s="217"/>
      <c r="L95" s="217"/>
      <c r="M95" s="217"/>
    </row>
    <row r="96" spans="2:23">
      <c r="B96" s="233" t="s">
        <v>2</v>
      </c>
      <c r="C96" s="234">
        <v>2001</v>
      </c>
      <c r="D96" s="234">
        <v>2002</v>
      </c>
      <c r="E96" s="235">
        <v>2003</v>
      </c>
      <c r="F96" s="235">
        <v>2004</v>
      </c>
      <c r="G96" s="235">
        <v>2005</v>
      </c>
      <c r="H96" s="235">
        <v>2006</v>
      </c>
      <c r="I96" s="235">
        <v>2007</v>
      </c>
      <c r="J96" s="235">
        <v>2008</v>
      </c>
      <c r="K96" s="234">
        <v>2009</v>
      </c>
      <c r="L96" s="234">
        <v>2010</v>
      </c>
      <c r="M96" s="234">
        <v>2011</v>
      </c>
      <c r="N96" s="234">
        <v>2012</v>
      </c>
      <c r="O96" s="235">
        <v>2013</v>
      </c>
      <c r="P96" s="235">
        <v>2014</v>
      </c>
      <c r="Q96" s="234">
        <v>2015</v>
      </c>
      <c r="R96" s="234">
        <v>2016</v>
      </c>
      <c r="S96" s="234">
        <v>2017</v>
      </c>
      <c r="T96" s="234">
        <v>2018</v>
      </c>
      <c r="U96" s="234">
        <v>2019</v>
      </c>
      <c r="V96" s="234">
        <v>2020</v>
      </c>
      <c r="W96" s="344">
        <v>2021</v>
      </c>
    </row>
    <row r="97" spans="2:23">
      <c r="B97" s="237" t="s">
        <v>3</v>
      </c>
      <c r="C97" s="286">
        <v>0</v>
      </c>
      <c r="D97" s="286">
        <v>0</v>
      </c>
      <c r="E97" s="286">
        <v>0</v>
      </c>
      <c r="F97" s="286">
        <v>0</v>
      </c>
      <c r="G97" s="286">
        <v>0</v>
      </c>
      <c r="H97" s="286">
        <v>0</v>
      </c>
      <c r="I97" s="286">
        <v>0</v>
      </c>
      <c r="J97" s="239">
        <v>6710533.4492916781</v>
      </c>
      <c r="K97" s="239">
        <v>15602224.850402584</v>
      </c>
      <c r="L97" s="286">
        <v>0</v>
      </c>
      <c r="M97" s="286">
        <v>0</v>
      </c>
      <c r="N97" s="286">
        <v>0</v>
      </c>
      <c r="O97" s="286">
        <v>0</v>
      </c>
      <c r="P97" s="286">
        <v>0</v>
      </c>
      <c r="Q97" s="286">
        <v>0</v>
      </c>
      <c r="R97" s="286">
        <v>0</v>
      </c>
      <c r="S97" s="286">
        <v>0</v>
      </c>
      <c r="T97" s="239">
        <v>5135.7185982194333</v>
      </c>
      <c r="U97" s="239">
        <v>6104.8318338759345</v>
      </c>
      <c r="V97" s="239">
        <v>817871.13269720075</v>
      </c>
      <c r="W97" s="239">
        <v>150919</v>
      </c>
    </row>
    <row r="98" spans="2:23">
      <c r="B98" s="237" t="s">
        <v>5</v>
      </c>
      <c r="C98" s="286">
        <v>0</v>
      </c>
      <c r="D98" s="286">
        <v>0</v>
      </c>
      <c r="E98" s="239">
        <v>18925.555225154381</v>
      </c>
      <c r="F98" s="286">
        <v>0</v>
      </c>
      <c r="G98" s="239">
        <v>1742371.0024572385</v>
      </c>
      <c r="H98" s="239">
        <v>3452124.0545712779</v>
      </c>
      <c r="I98" s="239">
        <v>19239419.432302803</v>
      </c>
      <c r="J98" s="286">
        <v>0</v>
      </c>
      <c r="K98" s="286">
        <v>0</v>
      </c>
      <c r="L98" s="286">
        <v>0</v>
      </c>
      <c r="M98" s="239">
        <v>1397734.4305547373</v>
      </c>
      <c r="N98" s="239">
        <v>6196194.037112359</v>
      </c>
      <c r="O98" s="240">
        <v>6840782.0086691137</v>
      </c>
      <c r="P98" s="240">
        <v>5518054.3864112841</v>
      </c>
      <c r="Q98" s="286">
        <v>0</v>
      </c>
      <c r="R98" s="286">
        <v>0</v>
      </c>
      <c r="S98" s="286">
        <v>0</v>
      </c>
      <c r="T98" s="286">
        <v>0</v>
      </c>
      <c r="U98" s="239">
        <v>25999487.310566809</v>
      </c>
      <c r="V98" s="239">
        <v>41389700.74596294</v>
      </c>
      <c r="W98" s="286">
        <v>0</v>
      </c>
    </row>
    <row r="99" spans="2:23">
      <c r="B99" s="237" t="s">
        <v>6</v>
      </c>
      <c r="C99" s="286">
        <v>0</v>
      </c>
      <c r="D99" s="239">
        <v>1791584.3578234059</v>
      </c>
      <c r="E99" s="239">
        <v>2699620.233015399</v>
      </c>
      <c r="F99" s="239">
        <v>1071676.3005138619</v>
      </c>
      <c r="G99" s="239">
        <v>433031.60089760937</v>
      </c>
      <c r="H99" s="286">
        <v>0</v>
      </c>
      <c r="I99" s="239">
        <v>5861596.5887237499</v>
      </c>
      <c r="J99" s="239">
        <v>366619.43525604386</v>
      </c>
      <c r="K99" s="239">
        <v>7303584.6260249671</v>
      </c>
      <c r="L99" s="239">
        <v>7919720.8408273896</v>
      </c>
      <c r="M99" s="239">
        <v>23929068.61841004</v>
      </c>
      <c r="N99" s="239">
        <v>25550085.230532501</v>
      </c>
      <c r="O99" s="240">
        <v>9424661.1074104644</v>
      </c>
      <c r="P99" s="240">
        <v>3105571.9239763906</v>
      </c>
      <c r="Q99" s="240">
        <v>23556922.32450258</v>
      </c>
      <c r="R99" s="240">
        <v>21014720.194029365</v>
      </c>
      <c r="S99" s="240">
        <v>44532718.57477317</v>
      </c>
      <c r="T99" s="239">
        <v>14609795.844227634</v>
      </c>
      <c r="U99" s="239">
        <v>1881371.2472220941</v>
      </c>
      <c r="V99" s="286">
        <v>0</v>
      </c>
      <c r="W99" s="239">
        <v>689027</v>
      </c>
    </row>
    <row r="100" spans="2:23">
      <c r="B100" s="237" t="s">
        <v>7</v>
      </c>
      <c r="C100" s="239">
        <v>6388988.4027460366</v>
      </c>
      <c r="D100" s="239">
        <v>5839125.6587223234</v>
      </c>
      <c r="E100" s="239">
        <v>2659446.4407874574</v>
      </c>
      <c r="F100" s="239">
        <v>397570.31815888686</v>
      </c>
      <c r="G100" s="239">
        <v>5683461.9625795223</v>
      </c>
      <c r="H100" s="239">
        <v>14403556.643230516</v>
      </c>
      <c r="I100" s="239">
        <v>8609715.8082927223</v>
      </c>
      <c r="J100" s="286">
        <v>0</v>
      </c>
      <c r="K100" s="239">
        <v>10563921.496247577</v>
      </c>
      <c r="L100" s="239">
        <v>6775537.1412067022</v>
      </c>
      <c r="M100" s="239">
        <v>14170768.326663192</v>
      </c>
      <c r="N100" s="239">
        <v>15733386.857978022</v>
      </c>
      <c r="O100" s="240">
        <v>1760631.3464142063</v>
      </c>
      <c r="P100" s="240">
        <v>5365911.7788585499</v>
      </c>
      <c r="Q100" s="240">
        <v>10088638.963077644</v>
      </c>
      <c r="R100" s="240">
        <v>91593.577067381237</v>
      </c>
      <c r="S100" s="240">
        <v>0</v>
      </c>
      <c r="T100" s="239">
        <v>174902.55944194846</v>
      </c>
      <c r="U100" s="239">
        <v>1025741.7583987303</v>
      </c>
      <c r="V100" s="239">
        <v>5234702.4264110979</v>
      </c>
      <c r="W100" s="239">
        <v>3424170.821</v>
      </c>
    </row>
    <row r="101" spans="2:23">
      <c r="B101" s="237" t="s">
        <v>8</v>
      </c>
      <c r="C101" s="239">
        <v>6243934.8699810915</v>
      </c>
      <c r="D101" s="239">
        <v>4224010.9948003395</v>
      </c>
      <c r="E101" s="239">
        <v>1488290.6084872114</v>
      </c>
      <c r="F101" s="239">
        <v>841319.77156116557</v>
      </c>
      <c r="G101" s="239">
        <v>657586.23724942759</v>
      </c>
      <c r="H101" s="239">
        <v>49126.659270374526</v>
      </c>
      <c r="I101" s="239">
        <v>3674223.3164309347</v>
      </c>
      <c r="J101" s="239">
        <v>4929260.9268598547</v>
      </c>
      <c r="K101" s="239">
        <v>12161302.880079128</v>
      </c>
      <c r="L101" s="239">
        <v>3472208.0429120981</v>
      </c>
      <c r="M101" s="239">
        <v>893929.61153428885</v>
      </c>
      <c r="N101" s="239">
        <v>4116719.6032062597</v>
      </c>
      <c r="O101" s="240">
        <v>6134571.407983222</v>
      </c>
      <c r="P101" s="240">
        <v>1307701.4650788442</v>
      </c>
      <c r="Q101" s="240">
        <v>27198166.94200873</v>
      </c>
      <c r="R101" s="240">
        <v>27045292.658123117</v>
      </c>
      <c r="S101" s="240">
        <v>45042476.134693198</v>
      </c>
      <c r="T101" s="239">
        <v>32707331.349269539</v>
      </c>
      <c r="U101" s="239">
        <v>46595797.111986555</v>
      </c>
      <c r="V101" s="239">
        <v>34599001.444301315</v>
      </c>
      <c r="W101" s="239">
        <v>18587900</v>
      </c>
    </row>
    <row r="102" spans="2:23">
      <c r="B102" s="237" t="s">
        <v>9</v>
      </c>
      <c r="C102" s="286">
        <v>0</v>
      </c>
      <c r="D102" s="239">
        <v>1828283.3649406759</v>
      </c>
      <c r="E102" s="239">
        <v>3523626.5413887859</v>
      </c>
      <c r="F102" s="239">
        <v>1401571.9164150471</v>
      </c>
      <c r="G102" s="239">
        <v>6028651.4185400205</v>
      </c>
      <c r="H102" s="239">
        <v>1954903.7500683828</v>
      </c>
      <c r="I102" s="239">
        <v>6344086.1786479903</v>
      </c>
      <c r="J102" s="239">
        <v>7428095.2190258875</v>
      </c>
      <c r="K102" s="239">
        <v>18388508.684821099</v>
      </c>
      <c r="L102" s="286">
        <v>0</v>
      </c>
      <c r="M102" s="239">
        <v>1483533.9343414821</v>
      </c>
      <c r="N102" s="239">
        <v>7748541.2602471206</v>
      </c>
      <c r="O102" s="240">
        <v>10907943.2600872</v>
      </c>
      <c r="P102" s="240">
        <v>4504629.3620488197</v>
      </c>
      <c r="Q102" s="240">
        <v>33897825.257775396</v>
      </c>
      <c r="R102" s="240">
        <v>3706548.9943901785</v>
      </c>
      <c r="S102" s="240">
        <v>6256025.2755385134</v>
      </c>
      <c r="T102" s="286">
        <v>0</v>
      </c>
      <c r="U102" s="286">
        <v>0</v>
      </c>
      <c r="V102" s="286">
        <v>0</v>
      </c>
      <c r="W102" s="286">
        <v>3137101</v>
      </c>
    </row>
    <row r="103" spans="2:23">
      <c r="B103" s="237" t="s">
        <v>10</v>
      </c>
      <c r="C103" s="239">
        <v>2223021.0745270103</v>
      </c>
      <c r="D103" s="239">
        <v>5728056.3678609338</v>
      </c>
      <c r="E103" s="239">
        <v>5538950.850271035</v>
      </c>
      <c r="F103" s="239">
        <v>5419081.149881619</v>
      </c>
      <c r="G103" s="239">
        <v>16000064.301659098</v>
      </c>
      <c r="H103" s="239">
        <v>35818208.872139692</v>
      </c>
      <c r="I103" s="239">
        <v>705000.11748096219</v>
      </c>
      <c r="J103" s="239">
        <v>2408260.612716014</v>
      </c>
      <c r="K103" s="239">
        <v>16216480.256114248</v>
      </c>
      <c r="L103" s="286">
        <v>0</v>
      </c>
      <c r="M103" s="239">
        <v>549474.83038308611</v>
      </c>
      <c r="N103" s="239">
        <v>1691946.5717885569</v>
      </c>
      <c r="O103" s="240">
        <v>3476619.4490204356</v>
      </c>
      <c r="P103" s="240">
        <v>1379825.3399053158</v>
      </c>
      <c r="Q103" s="286">
        <v>0</v>
      </c>
      <c r="R103" s="240">
        <v>431840.34255598078</v>
      </c>
      <c r="S103" s="286">
        <v>0</v>
      </c>
      <c r="T103" s="286">
        <v>0</v>
      </c>
      <c r="U103" s="239">
        <v>16209.459043354287</v>
      </c>
      <c r="V103" s="239">
        <v>753328.43283132359</v>
      </c>
      <c r="W103" s="239">
        <v>46738833</v>
      </c>
    </row>
    <row r="104" spans="2:23">
      <c r="B104" s="237" t="s">
        <v>11</v>
      </c>
      <c r="C104" s="239">
        <v>570501.47713130142</v>
      </c>
      <c r="D104" s="239">
        <v>1458715.3906111498</v>
      </c>
      <c r="E104" s="239">
        <v>2004947.5129775482</v>
      </c>
      <c r="F104" s="239">
        <v>2170731.9055781206</v>
      </c>
      <c r="G104" s="239">
        <v>845504.29597698199</v>
      </c>
      <c r="H104" s="239">
        <v>2106762.4061780302</v>
      </c>
      <c r="I104" s="239">
        <v>6394504.0847166944</v>
      </c>
      <c r="J104" s="239">
        <v>4587849.9449318266</v>
      </c>
      <c r="K104" s="239">
        <v>7176434.6216648482</v>
      </c>
      <c r="L104" s="286">
        <v>0</v>
      </c>
      <c r="M104" s="286">
        <v>0</v>
      </c>
      <c r="N104" s="286">
        <v>0</v>
      </c>
      <c r="O104" s="286">
        <v>0</v>
      </c>
      <c r="P104" s="286">
        <v>0</v>
      </c>
      <c r="Q104" s="286">
        <v>0</v>
      </c>
      <c r="R104" s="286">
        <v>0</v>
      </c>
      <c r="S104" s="286">
        <v>0</v>
      </c>
      <c r="T104" s="286">
        <v>2774837.711726659</v>
      </c>
      <c r="U104" s="286">
        <v>11079637.815337574</v>
      </c>
      <c r="V104" s="286">
        <v>833964.65483165532</v>
      </c>
      <c r="W104" s="286">
        <v>308425.87400000001</v>
      </c>
    </row>
    <row r="105" spans="2:23">
      <c r="B105" s="237" t="s">
        <v>12</v>
      </c>
      <c r="C105" s="239">
        <v>5306856.9730280815</v>
      </c>
      <c r="D105" s="239">
        <v>3898367.3790006959</v>
      </c>
      <c r="E105" s="239">
        <v>94789.073471440832</v>
      </c>
      <c r="F105" s="239">
        <v>1374880.2199697972</v>
      </c>
      <c r="G105" s="239">
        <v>2546839.6427546376</v>
      </c>
      <c r="H105" s="239">
        <v>3071568.2611094951</v>
      </c>
      <c r="I105" s="239">
        <v>5719435.6443438781</v>
      </c>
      <c r="J105" s="239">
        <v>60802.501604680867</v>
      </c>
      <c r="K105" s="286">
        <v>0</v>
      </c>
      <c r="L105" s="239">
        <v>64620.265924862491</v>
      </c>
      <c r="M105" s="286">
        <v>0</v>
      </c>
      <c r="N105" s="286">
        <v>0</v>
      </c>
      <c r="O105" s="286">
        <v>0</v>
      </c>
      <c r="P105" s="286">
        <v>0</v>
      </c>
      <c r="Q105" s="240">
        <v>9952607.2118387371</v>
      </c>
      <c r="R105" s="240">
        <v>3920120.8119048923</v>
      </c>
      <c r="S105" s="240">
        <v>14216976.232458008</v>
      </c>
      <c r="T105" s="239">
        <v>7905689.0634778552</v>
      </c>
      <c r="U105" s="239">
        <v>183389703.3771202</v>
      </c>
      <c r="V105" s="239">
        <v>85385402.719761387</v>
      </c>
      <c r="W105" s="239">
        <v>37070999.267999999</v>
      </c>
    </row>
    <row r="106" spans="2:23">
      <c r="B106" s="237" t="s">
        <v>606</v>
      </c>
      <c r="C106" s="286">
        <v>0</v>
      </c>
      <c r="D106" s="286">
        <v>0</v>
      </c>
      <c r="E106" s="286">
        <v>0</v>
      </c>
      <c r="F106" s="286">
        <v>0</v>
      </c>
      <c r="G106" s="286">
        <v>0</v>
      </c>
      <c r="H106" s="286">
        <v>0</v>
      </c>
      <c r="I106" s="286">
        <v>0</v>
      </c>
      <c r="J106" s="286">
        <v>0</v>
      </c>
      <c r="K106" s="286">
        <v>0</v>
      </c>
      <c r="L106" s="286">
        <v>0</v>
      </c>
      <c r="M106" s="286">
        <v>0</v>
      </c>
      <c r="N106" s="286">
        <v>0</v>
      </c>
      <c r="O106" s="286">
        <v>0</v>
      </c>
      <c r="P106" s="286">
        <v>0</v>
      </c>
      <c r="Q106" s="286">
        <v>0</v>
      </c>
      <c r="R106" s="286">
        <v>0</v>
      </c>
      <c r="S106" s="286">
        <v>0</v>
      </c>
      <c r="T106" s="286">
        <v>0</v>
      </c>
      <c r="U106" s="286">
        <v>0</v>
      </c>
      <c r="V106" s="286">
        <v>1155581.4793236717</v>
      </c>
      <c r="W106" s="286">
        <v>27420950</v>
      </c>
    </row>
    <row r="107" spans="2:23">
      <c r="B107" s="237" t="s">
        <v>13</v>
      </c>
      <c r="C107" s="239">
        <v>1643600.1096420658</v>
      </c>
      <c r="D107" s="239">
        <v>3218692.6556345937</v>
      </c>
      <c r="E107" s="239">
        <v>18059756.774518173</v>
      </c>
      <c r="F107" s="239">
        <v>11962938.09436661</v>
      </c>
      <c r="G107" s="239">
        <v>19686494.20159087</v>
      </c>
      <c r="H107" s="239">
        <v>35814704.121301748</v>
      </c>
      <c r="I107" s="239">
        <v>12128401.450790603</v>
      </c>
      <c r="J107" s="239">
        <v>16710274.671098897</v>
      </c>
      <c r="K107" s="239">
        <v>48996150.658711679</v>
      </c>
      <c r="L107" s="286">
        <v>0</v>
      </c>
      <c r="M107" s="286">
        <v>0</v>
      </c>
      <c r="N107" s="286">
        <v>0</v>
      </c>
      <c r="O107" s="240">
        <v>3804487.5042584683</v>
      </c>
      <c r="P107" s="240">
        <v>58134.023004043869</v>
      </c>
      <c r="Q107" s="286">
        <v>0</v>
      </c>
      <c r="R107" s="286">
        <v>0</v>
      </c>
      <c r="S107" s="286">
        <v>0</v>
      </c>
      <c r="T107" s="286">
        <v>0</v>
      </c>
      <c r="U107" s="286">
        <v>0</v>
      </c>
      <c r="V107" s="286">
        <v>14043821.324100377</v>
      </c>
      <c r="W107" s="286">
        <v>0</v>
      </c>
    </row>
    <row r="108" spans="2:23">
      <c r="B108" s="237" t="s">
        <v>14</v>
      </c>
      <c r="C108" s="286">
        <v>0</v>
      </c>
      <c r="D108" s="239">
        <v>1783761.755140624</v>
      </c>
      <c r="E108" s="239">
        <v>13796512.007720891</v>
      </c>
      <c r="F108" s="239">
        <v>9025231.4390201829</v>
      </c>
      <c r="G108" s="239">
        <v>25618348.475892711</v>
      </c>
      <c r="H108" s="239">
        <v>14286611.320220722</v>
      </c>
      <c r="I108" s="239">
        <v>14360051.946851034</v>
      </c>
      <c r="J108" s="239">
        <v>5671346.6489936821</v>
      </c>
      <c r="K108" s="239">
        <v>31704.017214138403</v>
      </c>
      <c r="L108" s="239">
        <v>549427.24926755903</v>
      </c>
      <c r="M108" s="239">
        <v>359112.14770625148</v>
      </c>
      <c r="N108" s="239">
        <v>6886940.184919511</v>
      </c>
      <c r="O108" s="240">
        <v>16338861.857595652</v>
      </c>
      <c r="P108" s="240">
        <v>16154990.540365042</v>
      </c>
      <c r="Q108" s="240">
        <v>14298214.619900117</v>
      </c>
      <c r="R108" s="240">
        <v>22032741.27578418</v>
      </c>
      <c r="S108" s="240">
        <v>17874811.883995492</v>
      </c>
      <c r="T108" s="239">
        <v>57122136.70866739</v>
      </c>
      <c r="U108" s="239">
        <v>101961826.16067845</v>
      </c>
      <c r="V108" s="239">
        <v>51833927.660730511</v>
      </c>
      <c r="W108" s="239">
        <v>55732327.809999973</v>
      </c>
    </row>
    <row r="109" spans="2:23">
      <c r="B109" s="237" t="s">
        <v>15</v>
      </c>
      <c r="C109" s="286">
        <v>0</v>
      </c>
      <c r="D109" s="286">
        <v>0</v>
      </c>
      <c r="E109" s="286">
        <v>0</v>
      </c>
      <c r="F109" s="286">
        <v>0</v>
      </c>
      <c r="G109" s="286">
        <v>0</v>
      </c>
      <c r="H109" s="286">
        <v>0</v>
      </c>
      <c r="I109" s="286">
        <v>0</v>
      </c>
      <c r="J109" s="286">
        <v>0</v>
      </c>
      <c r="K109" s="286">
        <v>0</v>
      </c>
      <c r="L109" s="286">
        <v>0</v>
      </c>
      <c r="M109" s="286">
        <v>0</v>
      </c>
      <c r="N109" s="286">
        <v>0</v>
      </c>
      <c r="O109" s="286">
        <v>0</v>
      </c>
      <c r="P109" s="286">
        <v>0</v>
      </c>
      <c r="Q109" s="240">
        <v>5495252.4042899804</v>
      </c>
      <c r="R109" s="240">
        <v>7336520.3899453003</v>
      </c>
      <c r="S109" s="240">
        <v>6523730.2936030105</v>
      </c>
      <c r="T109" s="239">
        <v>4570149.7926448742</v>
      </c>
      <c r="U109" s="239">
        <v>6221755.1908364501</v>
      </c>
      <c r="V109" s="239">
        <v>2378126.3537038467</v>
      </c>
      <c r="W109" s="239">
        <v>272031.60800000001</v>
      </c>
    </row>
    <row r="110" spans="2:23">
      <c r="B110" s="237" t="s">
        <v>16</v>
      </c>
      <c r="C110" s="239">
        <v>4013293.0083603333</v>
      </c>
      <c r="D110" s="286">
        <v>0</v>
      </c>
      <c r="E110" s="286">
        <v>0</v>
      </c>
      <c r="F110" s="286">
        <v>0</v>
      </c>
      <c r="G110" s="286">
        <v>0</v>
      </c>
      <c r="H110" s="286">
        <v>0</v>
      </c>
      <c r="I110" s="286">
        <v>0</v>
      </c>
      <c r="J110" s="286">
        <v>0</v>
      </c>
      <c r="K110" s="286">
        <v>0</v>
      </c>
      <c r="L110" s="239">
        <v>34198366.176329024</v>
      </c>
      <c r="M110" s="286">
        <v>0</v>
      </c>
      <c r="N110" s="286">
        <v>0</v>
      </c>
      <c r="O110" s="240">
        <v>7225581.2925850004</v>
      </c>
      <c r="P110" s="240">
        <v>6710634.4930158732</v>
      </c>
      <c r="Q110" s="240">
        <v>10855572.887418779</v>
      </c>
      <c r="R110" s="240">
        <v>10150213.872431714</v>
      </c>
      <c r="S110" s="240">
        <v>13703880.745004153</v>
      </c>
      <c r="T110" s="239">
        <v>14110874.898286581</v>
      </c>
      <c r="U110" s="239">
        <v>44644942.703775235</v>
      </c>
      <c r="V110" s="239">
        <v>44390045.382488884</v>
      </c>
      <c r="W110" s="239">
        <v>40058251.560000002</v>
      </c>
    </row>
    <row r="111" spans="2:23">
      <c r="B111" s="237" t="s">
        <v>82</v>
      </c>
      <c r="C111" s="239">
        <v>1635839.864759336</v>
      </c>
      <c r="D111" s="286">
        <v>0</v>
      </c>
      <c r="E111" s="286">
        <v>0</v>
      </c>
      <c r="F111" s="286">
        <v>0</v>
      </c>
      <c r="G111" s="239">
        <v>1194995.7365892013</v>
      </c>
      <c r="H111" s="239">
        <v>3261035.3227455346</v>
      </c>
      <c r="I111" s="239">
        <v>1336390.8804324525</v>
      </c>
      <c r="J111" s="239">
        <v>120210.17112885381</v>
      </c>
      <c r="K111" s="239">
        <v>527379.82813825947</v>
      </c>
      <c r="L111" s="286">
        <v>0</v>
      </c>
      <c r="M111" s="286">
        <v>0</v>
      </c>
      <c r="N111" s="286">
        <v>0</v>
      </c>
      <c r="O111" s="240">
        <v>19322.98144942892</v>
      </c>
      <c r="P111" s="240">
        <v>218757.36793300346</v>
      </c>
      <c r="Q111" s="286">
        <v>0</v>
      </c>
      <c r="R111" s="240">
        <v>59805.866325825576</v>
      </c>
      <c r="S111" s="240">
        <v>3510763.1109403069</v>
      </c>
      <c r="T111" s="239">
        <v>1524723.9372632683</v>
      </c>
      <c r="U111" s="239">
        <v>81797.963427455441</v>
      </c>
      <c r="V111" s="239">
        <v>407560.07820010377</v>
      </c>
      <c r="W111" s="239">
        <v>5019701</v>
      </c>
    </row>
    <row r="112" spans="2:23">
      <c r="B112" s="237" t="s">
        <v>18</v>
      </c>
      <c r="C112" s="239">
        <v>1001243.006737768</v>
      </c>
      <c r="D112" s="239">
        <v>2623922.0616706745</v>
      </c>
      <c r="E112" s="239">
        <v>1213052.8178377503</v>
      </c>
      <c r="F112" s="239">
        <v>2988146.8771808059</v>
      </c>
      <c r="G112" s="239">
        <v>1467096.2658105623</v>
      </c>
      <c r="H112" s="239">
        <v>604346.2796407945</v>
      </c>
      <c r="I112" s="239">
        <v>28561437.791083187</v>
      </c>
      <c r="J112" s="239">
        <v>15365758.021368127</v>
      </c>
      <c r="K112" s="239">
        <v>18554232.752484918</v>
      </c>
      <c r="L112" s="286">
        <v>0</v>
      </c>
      <c r="M112" s="239">
        <v>206501.8090177429</v>
      </c>
      <c r="N112" s="239">
        <v>408739.5469415749</v>
      </c>
      <c r="O112" s="240">
        <v>122908.4753379601</v>
      </c>
      <c r="P112" s="240">
        <v>7274540.8499872759</v>
      </c>
      <c r="Q112" s="240">
        <v>41762452.350676931</v>
      </c>
      <c r="R112" s="240">
        <v>29224094.242317665</v>
      </c>
      <c r="S112" s="240">
        <v>3701647.3479509368</v>
      </c>
      <c r="T112" s="239">
        <v>1542818.3192994953</v>
      </c>
      <c r="U112" s="239">
        <v>1236476.0312064728</v>
      </c>
      <c r="V112" s="239">
        <v>668782.81244236277</v>
      </c>
      <c r="W112" s="239">
        <v>1752007.122</v>
      </c>
    </row>
    <row r="113" spans="2:23">
      <c r="B113" s="237" t="s">
        <v>19</v>
      </c>
      <c r="C113" s="286">
        <v>0</v>
      </c>
      <c r="D113" s="286">
        <v>0</v>
      </c>
      <c r="E113" s="286">
        <v>0</v>
      </c>
      <c r="F113" s="286">
        <v>0</v>
      </c>
      <c r="G113" s="286">
        <v>0</v>
      </c>
      <c r="H113" s="286">
        <v>0</v>
      </c>
      <c r="I113" s="286">
        <v>0</v>
      </c>
      <c r="J113" s="286">
        <v>0</v>
      </c>
      <c r="K113" s="286">
        <v>0</v>
      </c>
      <c r="L113" s="286">
        <v>0</v>
      </c>
      <c r="M113" s="286">
        <v>0</v>
      </c>
      <c r="N113" s="286">
        <v>0</v>
      </c>
      <c r="O113" s="286">
        <v>0</v>
      </c>
      <c r="P113" s="286">
        <v>0</v>
      </c>
      <c r="Q113" s="286">
        <v>0</v>
      </c>
      <c r="R113" s="286">
        <v>0</v>
      </c>
      <c r="S113" s="286">
        <v>0</v>
      </c>
      <c r="T113" s="286">
        <v>0</v>
      </c>
      <c r="U113" s="286">
        <v>0</v>
      </c>
      <c r="V113" s="286">
        <v>0</v>
      </c>
      <c r="W113" s="286">
        <v>0</v>
      </c>
    </row>
    <row r="114" spans="2:23">
      <c r="B114" s="346"/>
      <c r="C114" s="347"/>
      <c r="D114" s="347"/>
      <c r="E114" s="347"/>
      <c r="F114" s="347"/>
      <c r="G114" s="347"/>
      <c r="H114" s="347"/>
      <c r="I114" s="347"/>
      <c r="J114" s="347"/>
      <c r="K114" s="347"/>
      <c r="L114" s="347"/>
      <c r="M114" s="347"/>
      <c r="N114" s="347"/>
      <c r="O114" s="347"/>
      <c r="P114" s="347"/>
      <c r="Q114" s="347"/>
      <c r="R114" s="347"/>
      <c r="S114" s="347"/>
      <c r="T114" s="347"/>
    </row>
    <row r="115" spans="2:23">
      <c r="B115" s="241" t="s">
        <v>20</v>
      </c>
      <c r="C115" s="242">
        <f t="shared" ref="C115:L115" si="6">SUM(C97:C113)</f>
        <v>29027278.786913026</v>
      </c>
      <c r="D115" s="242">
        <f t="shared" si="6"/>
        <v>32394519.986205421</v>
      </c>
      <c r="E115" s="242">
        <f t="shared" si="6"/>
        <v>51097918.415700845</v>
      </c>
      <c r="F115" s="242">
        <f t="shared" si="6"/>
        <v>36653147.992646098</v>
      </c>
      <c r="G115" s="242">
        <f t="shared" si="6"/>
        <v>81904445.141997889</v>
      </c>
      <c r="H115" s="242">
        <f t="shared" si="6"/>
        <v>114822947.69047657</v>
      </c>
      <c r="I115" s="242">
        <f t="shared" si="6"/>
        <v>112934263.240097</v>
      </c>
      <c r="J115" s="242">
        <f t="shared" si="6"/>
        <v>64359011.60227555</v>
      </c>
      <c r="K115" s="242">
        <f t="shared" si="6"/>
        <v>155521924.67190346</v>
      </c>
      <c r="L115" s="242">
        <f t="shared" si="6"/>
        <v>52979879.716467634</v>
      </c>
      <c r="M115" s="242">
        <f>SUM(M97:M113)</f>
        <v>42990123.70861081</v>
      </c>
      <c r="N115" s="242">
        <f t="shared" ref="N115:S115" si="7">SUM(N97:N113)</f>
        <v>68332553.292725906</v>
      </c>
      <c r="O115" s="242">
        <f t="shared" si="7"/>
        <v>66056370.69081115</v>
      </c>
      <c r="P115" s="242">
        <f t="shared" si="7"/>
        <v>51598751.53058444</v>
      </c>
      <c r="Q115" s="242">
        <f>SUM(Q97:Q113)</f>
        <v>177105652.9614889</v>
      </c>
      <c r="R115" s="242">
        <f t="shared" si="7"/>
        <v>125013492.2248756</v>
      </c>
      <c r="S115" s="242">
        <f t="shared" si="7"/>
        <v>155363029.59895679</v>
      </c>
      <c r="T115" s="242">
        <f>SUM(T97:T113)</f>
        <v>137048395.90290344</v>
      </c>
      <c r="U115" s="242">
        <f>SUM(U97:U113)</f>
        <v>424140850.96143323</v>
      </c>
      <c r="V115" s="242">
        <f>SUM(V97:V113)</f>
        <v>283891816.64778668</v>
      </c>
      <c r="W115" s="345">
        <f>SUM(W97:W113)</f>
        <v>240362645.06299999</v>
      </c>
    </row>
    <row r="116" spans="2:23">
      <c r="B116" s="214" t="s">
        <v>833</v>
      </c>
      <c r="C116" s="214"/>
      <c r="D116" s="210"/>
      <c r="E116" s="352"/>
      <c r="F116" s="210"/>
      <c r="G116" s="217"/>
      <c r="H116" s="217"/>
      <c r="I116" s="217"/>
      <c r="J116" s="217"/>
      <c r="K116" s="217"/>
      <c r="L116" s="217"/>
      <c r="M116" s="217"/>
    </row>
    <row r="117" spans="2:23">
      <c r="B117" s="213"/>
      <c r="C117" s="353"/>
      <c r="D117" s="353"/>
      <c r="E117" s="353"/>
      <c r="F117" s="353"/>
      <c r="G117" s="353"/>
      <c r="H117" s="353"/>
      <c r="I117" s="353"/>
      <c r="J117" s="353"/>
      <c r="K117" s="353"/>
      <c r="L117" s="353"/>
      <c r="M117" s="353"/>
      <c r="N117" s="353"/>
      <c r="O117" s="353"/>
      <c r="P117" s="353"/>
      <c r="Q117" s="353"/>
      <c r="R117" s="353"/>
      <c r="S117" s="354"/>
      <c r="T117" s="353"/>
    </row>
    <row r="118" spans="2:23">
      <c r="B118" s="213"/>
      <c r="C118" s="214"/>
      <c r="D118" s="210"/>
      <c r="E118" s="352"/>
      <c r="F118" s="210"/>
      <c r="G118" s="217"/>
      <c r="H118" s="217"/>
      <c r="I118" s="217"/>
      <c r="J118" s="217"/>
      <c r="K118" s="217"/>
      <c r="L118" s="217"/>
      <c r="M118" s="217"/>
    </row>
    <row r="119" spans="2:23">
      <c r="B119" s="210"/>
      <c r="C119" s="217"/>
      <c r="D119" s="217"/>
      <c r="E119" s="217"/>
      <c r="F119" s="217"/>
      <c r="G119" s="217"/>
      <c r="H119" s="217"/>
      <c r="I119" s="217"/>
      <c r="J119" s="217"/>
      <c r="K119" s="217"/>
      <c r="L119" s="217"/>
      <c r="M119" s="217"/>
    </row>
    <row r="120" spans="2:23">
      <c r="B120" s="217"/>
      <c r="C120" s="210"/>
      <c r="D120" s="210"/>
      <c r="E120" s="210"/>
      <c r="F120" s="210"/>
      <c r="G120" s="217"/>
      <c r="H120" s="217"/>
      <c r="I120" s="217"/>
      <c r="J120" s="217"/>
      <c r="K120" s="217"/>
      <c r="L120" s="217"/>
      <c r="M120" s="217"/>
    </row>
  </sheetData>
  <phoneticPr fontId="14" type="noConversion"/>
  <hyperlinks>
    <hyperlink ref="F64" location="'Indice Regiones'!A1" display="&lt; Volver &gt;" xr:uid="{00000000-0004-0000-0D00-000000000000}"/>
    <hyperlink ref="O94" location="'Indice Regiones'!A1" display="&lt; Volver &gt;" xr:uid="{00000000-0004-0000-0D00-000001000000}"/>
    <hyperlink ref="O33" location="'Indice Regiones'!A1" display="&lt; Volver &gt;" xr:uid="{00000000-0004-0000-0D00-000002000000}"/>
    <hyperlink ref="O3" location="'Indice Regiones'!A1" display="&lt; Volver &gt;" xr:uid="{00000000-0004-0000-0D00-000003000000}"/>
  </hyperlinks>
  <pageMargins left="0.75" right="0.75" top="1" bottom="1" header="0" footer="0"/>
  <pageSetup orientation="portrait" r:id="rId1"/>
  <headerFooter alignWithMargins="0"/>
  <ignoredErrors>
    <ignoredError sqref="J115:T115 I115:I116 C115:H115 C24:T24"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B1:Z78"/>
  <sheetViews>
    <sheetView showGridLines="0" zoomScale="90" zoomScaleNormal="90" workbookViewId="0">
      <selection activeCell="O52" sqref="O52"/>
    </sheetView>
  </sheetViews>
  <sheetFormatPr baseColWidth="10" defaultRowHeight="12"/>
  <cols>
    <col min="1" max="1" width="3.7109375" style="249" customWidth="1"/>
    <col min="2" max="2" width="17.28515625" style="217" customWidth="1"/>
    <col min="3" max="9" width="11.7109375" style="217" customWidth="1"/>
    <col min="10" max="10" width="11.7109375" style="249" customWidth="1"/>
    <col min="11" max="12" width="11.85546875" style="249" customWidth="1"/>
    <col min="13" max="13" width="12.42578125" style="249" customWidth="1"/>
    <col min="14" max="15" width="12.28515625" style="249" customWidth="1"/>
    <col min="16" max="16" width="11.85546875" style="249" customWidth="1"/>
    <col min="17" max="19" width="13" style="301" customWidth="1"/>
    <col min="20" max="20" width="13" style="249" customWidth="1"/>
    <col min="21" max="22" width="12" style="249" bestFit="1" customWidth="1"/>
    <col min="23" max="23" width="13.28515625" style="249" customWidth="1"/>
    <col min="24" max="16384" width="11.42578125" style="249"/>
  </cols>
  <sheetData>
    <row r="1" spans="2:26" ht="12.75">
      <c r="B1" s="212" t="s">
        <v>207</v>
      </c>
      <c r="C1" s="212"/>
      <c r="L1" s="227"/>
      <c r="M1" s="227"/>
      <c r="N1" s="227"/>
      <c r="O1" s="227"/>
      <c r="P1" s="227"/>
      <c r="Q1" s="289"/>
      <c r="R1" s="289"/>
      <c r="S1" s="289"/>
      <c r="T1" s="227"/>
      <c r="U1" s="227"/>
      <c r="V1" s="227"/>
      <c r="W1" s="227"/>
      <c r="X1" s="227"/>
      <c r="Y1" s="227"/>
      <c r="Z1" s="227"/>
    </row>
    <row r="2" spans="2:26" ht="12.75">
      <c r="B2" s="375" t="s">
        <v>138</v>
      </c>
      <c r="C2" s="375"/>
      <c r="D2" s="376"/>
      <c r="E2" s="376"/>
      <c r="G2" s="277"/>
      <c r="L2" s="227"/>
      <c r="M2" s="227"/>
      <c r="N2" s="227"/>
      <c r="O2" s="227"/>
      <c r="P2" s="227"/>
      <c r="Q2" s="289"/>
      <c r="R2" s="289"/>
      <c r="S2" s="289"/>
      <c r="T2" s="227"/>
      <c r="U2" s="227"/>
      <c r="V2" s="227"/>
      <c r="W2" s="227"/>
      <c r="X2" s="227"/>
      <c r="Y2" s="227"/>
      <c r="Z2" s="227"/>
    </row>
    <row r="3" spans="2:26" ht="12.75">
      <c r="B3" s="1" t="s">
        <v>792</v>
      </c>
      <c r="C3" s="211"/>
      <c r="L3" s="227"/>
      <c r="N3" s="252"/>
      <c r="O3" s="436" t="s">
        <v>180</v>
      </c>
      <c r="P3" s="227"/>
      <c r="U3" s="227"/>
      <c r="V3" s="227"/>
      <c r="W3" s="227"/>
      <c r="X3" s="227"/>
      <c r="Y3" s="227"/>
      <c r="Z3" s="227"/>
    </row>
    <row r="4" spans="2:26" ht="12.75">
      <c r="B4" s="211"/>
      <c r="C4" s="211"/>
      <c r="L4" s="227"/>
      <c r="M4" s="227"/>
      <c r="N4" s="227"/>
      <c r="O4" s="227"/>
      <c r="P4" s="227"/>
      <c r="U4" s="227"/>
      <c r="V4" s="227"/>
      <c r="W4" s="227"/>
      <c r="X4" s="227"/>
      <c r="Y4" s="227"/>
      <c r="Z4" s="227"/>
    </row>
    <row r="5" spans="2:26" ht="12.75">
      <c r="B5" s="370" t="s">
        <v>2</v>
      </c>
      <c r="C5" s="371">
        <v>2001</v>
      </c>
      <c r="D5" s="371">
        <v>2002</v>
      </c>
      <c r="E5" s="371">
        <v>2003</v>
      </c>
      <c r="F5" s="371">
        <v>2004</v>
      </c>
      <c r="G5" s="371" t="s">
        <v>208</v>
      </c>
      <c r="H5" s="371">
        <v>2006</v>
      </c>
      <c r="I5" s="371">
        <v>2007</v>
      </c>
      <c r="J5" s="371">
        <v>2008</v>
      </c>
      <c r="K5" s="371">
        <v>2009</v>
      </c>
      <c r="L5" s="371">
        <v>2010</v>
      </c>
      <c r="M5" s="371">
        <v>2011</v>
      </c>
      <c r="N5" s="371">
        <v>2012</v>
      </c>
      <c r="O5" s="371">
        <v>2013</v>
      </c>
      <c r="P5" s="371">
        <v>2014</v>
      </c>
      <c r="Q5" s="371">
        <v>2015</v>
      </c>
      <c r="R5" s="371">
        <v>2016</v>
      </c>
      <c r="S5" s="371">
        <v>2017</v>
      </c>
      <c r="T5" s="371">
        <v>2018</v>
      </c>
      <c r="U5" s="371">
        <v>2019</v>
      </c>
      <c r="V5" s="371" t="s">
        <v>643</v>
      </c>
      <c r="W5" s="379" t="s">
        <v>684</v>
      </c>
      <c r="X5" s="227"/>
      <c r="Y5" s="227"/>
    </row>
    <row r="6" spans="2:26" ht="12.75">
      <c r="B6" s="365" t="s">
        <v>3</v>
      </c>
      <c r="C6" s="366">
        <v>6891010.2947459482</v>
      </c>
      <c r="D6" s="366">
        <v>4234661.5127995536</v>
      </c>
      <c r="E6" s="366">
        <v>4456102.6264354335</v>
      </c>
      <c r="F6" s="366">
        <v>5865752.9377307715</v>
      </c>
      <c r="G6" s="366">
        <v>3264058.6568343178</v>
      </c>
      <c r="H6" s="366">
        <v>8262349.4689975642</v>
      </c>
      <c r="I6" s="366">
        <v>4347416.3592361212</v>
      </c>
      <c r="J6" s="367">
        <v>3730007.9202436768</v>
      </c>
      <c r="K6" s="367">
        <v>4278361.8160502035</v>
      </c>
      <c r="L6" s="367">
        <v>5320809.5826902054</v>
      </c>
      <c r="M6" s="367">
        <v>5343443.2640541736</v>
      </c>
      <c r="N6" s="367">
        <v>3940651.315402573</v>
      </c>
      <c r="O6" s="368">
        <v>4465803.7811780926</v>
      </c>
      <c r="P6" s="367">
        <v>3576202.4495264478</v>
      </c>
      <c r="Q6" s="368">
        <v>5368213.8301661331</v>
      </c>
      <c r="R6" s="368">
        <v>8822845.2283087131</v>
      </c>
      <c r="S6" s="368">
        <v>7437241.3170563197</v>
      </c>
      <c r="T6" s="367">
        <v>13007797.223581955</v>
      </c>
      <c r="U6" s="367">
        <v>13773052.986930534</v>
      </c>
      <c r="V6" s="367">
        <v>7957319.6108454466</v>
      </c>
      <c r="W6" s="367">
        <v>5632811.0449999999</v>
      </c>
      <c r="X6" s="227"/>
      <c r="Y6" s="227"/>
    </row>
    <row r="7" spans="2:26" ht="12.75">
      <c r="B7" s="365" t="s">
        <v>5</v>
      </c>
      <c r="C7" s="367">
        <v>9652678.3631042764</v>
      </c>
      <c r="D7" s="367">
        <v>7592333.1500462135</v>
      </c>
      <c r="E7" s="367">
        <v>7861799.3018274754</v>
      </c>
      <c r="F7" s="367">
        <v>11812138.344094649</v>
      </c>
      <c r="G7" s="367">
        <v>10478081.117135094</v>
      </c>
      <c r="H7" s="367">
        <v>10914381.704553271</v>
      </c>
      <c r="I7" s="367">
        <v>12745249.584373638</v>
      </c>
      <c r="J7" s="367">
        <v>13175188.999058265</v>
      </c>
      <c r="K7" s="367">
        <v>7497509.0957006533</v>
      </c>
      <c r="L7" s="367">
        <v>7813491.1075664256</v>
      </c>
      <c r="M7" s="367">
        <v>8129395.1050275248</v>
      </c>
      <c r="N7" s="367">
        <v>15369661.140923543</v>
      </c>
      <c r="O7" s="368">
        <v>41165523.215241581</v>
      </c>
      <c r="P7" s="367">
        <v>11184572.928165216</v>
      </c>
      <c r="Q7" s="368">
        <v>11547884.697313771</v>
      </c>
      <c r="R7" s="368">
        <v>16941389.874072984</v>
      </c>
      <c r="S7" s="368">
        <v>10798309.268916143</v>
      </c>
      <c r="T7" s="367">
        <v>12816389.717036203</v>
      </c>
      <c r="U7" s="367">
        <v>10448424.098376498</v>
      </c>
      <c r="V7" s="367">
        <v>8358882.9579699822</v>
      </c>
      <c r="W7" s="367">
        <v>11390447.171</v>
      </c>
      <c r="X7" s="227"/>
      <c r="Y7" s="227"/>
    </row>
    <row r="8" spans="2:26" ht="12.75">
      <c r="B8" s="365" t="s">
        <v>6</v>
      </c>
      <c r="C8" s="367">
        <v>16926349.20933453</v>
      </c>
      <c r="D8" s="367">
        <v>18503322.150876135</v>
      </c>
      <c r="E8" s="367">
        <v>17949913.282117635</v>
      </c>
      <c r="F8" s="367">
        <v>19632195.931732379</v>
      </c>
      <c r="G8" s="367">
        <v>11706203.131372329</v>
      </c>
      <c r="H8" s="367">
        <v>13552755.821991993</v>
      </c>
      <c r="I8" s="367">
        <v>13949066.038302347</v>
      </c>
      <c r="J8" s="367">
        <v>21199713.308699753</v>
      </c>
      <c r="K8" s="367">
        <v>20206551.03929485</v>
      </c>
      <c r="L8" s="367">
        <v>13160409.582307925</v>
      </c>
      <c r="M8" s="367">
        <v>14630453.058302928</v>
      </c>
      <c r="N8" s="367">
        <v>19490779.686755285</v>
      </c>
      <c r="O8" s="368">
        <v>23617405.210887007</v>
      </c>
      <c r="P8" s="367">
        <v>15745582.558219632</v>
      </c>
      <c r="Q8" s="368">
        <v>22717679.159710344</v>
      </c>
      <c r="R8" s="368">
        <v>22327635.270547237</v>
      </c>
      <c r="S8" s="368">
        <v>19837310.45161875</v>
      </c>
      <c r="T8" s="367">
        <v>16667569.567358175</v>
      </c>
      <c r="U8" s="367">
        <v>12380392.875805028</v>
      </c>
      <c r="V8" s="367">
        <v>11689509.437318338</v>
      </c>
      <c r="W8" s="367">
        <v>10434127.104</v>
      </c>
      <c r="X8" s="227"/>
      <c r="Y8" s="227"/>
    </row>
    <row r="9" spans="2:26" ht="12.75">
      <c r="B9" s="365" t="s">
        <v>7</v>
      </c>
      <c r="C9" s="367">
        <v>14134296.775201738</v>
      </c>
      <c r="D9" s="367">
        <v>10006700.575360944</v>
      </c>
      <c r="E9" s="367">
        <v>13372746.244601291</v>
      </c>
      <c r="F9" s="367">
        <v>12601809.370485116</v>
      </c>
      <c r="G9" s="367">
        <v>15370333.912944455</v>
      </c>
      <c r="H9" s="367">
        <v>15905008.095774733</v>
      </c>
      <c r="I9" s="367">
        <v>17178600.228392866</v>
      </c>
      <c r="J9" s="367">
        <v>14869173.815499572</v>
      </c>
      <c r="K9" s="367">
        <v>12559310.678965978</v>
      </c>
      <c r="L9" s="367">
        <v>14016994.519802619</v>
      </c>
      <c r="M9" s="367">
        <v>11573251.536836622</v>
      </c>
      <c r="N9" s="367">
        <v>16237853.616717489</v>
      </c>
      <c r="O9" s="368">
        <v>15179694.411280928</v>
      </c>
      <c r="P9" s="367">
        <v>16802462.723871622</v>
      </c>
      <c r="Q9" s="368">
        <v>27998368.075727172</v>
      </c>
      <c r="R9" s="368">
        <v>18561342.206157539</v>
      </c>
      <c r="S9" s="368">
        <v>17838551.807007208</v>
      </c>
      <c r="T9" s="367">
        <v>16143022.59339378</v>
      </c>
      <c r="U9" s="367">
        <v>15419390.192618752</v>
      </c>
      <c r="V9" s="367">
        <v>13715303.192407835</v>
      </c>
      <c r="W9" s="367">
        <v>14146649.465</v>
      </c>
      <c r="X9" s="227"/>
      <c r="Y9" s="227"/>
    </row>
    <row r="10" spans="2:26" ht="12.75">
      <c r="B10" s="365" t="s">
        <v>8</v>
      </c>
      <c r="C10" s="367">
        <v>25723093.771079127</v>
      </c>
      <c r="D10" s="367">
        <v>22892999.536370039</v>
      </c>
      <c r="E10" s="367">
        <v>22873646.484827336</v>
      </c>
      <c r="F10" s="367">
        <v>37309329.281896442</v>
      </c>
      <c r="G10" s="367">
        <v>39246067.408083715</v>
      </c>
      <c r="H10" s="367">
        <v>38568112.720699355</v>
      </c>
      <c r="I10" s="367">
        <v>34125223.735533111</v>
      </c>
      <c r="J10" s="367">
        <v>16357874.773996919</v>
      </c>
      <c r="K10" s="367">
        <v>18270894.795408729</v>
      </c>
      <c r="L10" s="367">
        <v>19260063.68872337</v>
      </c>
      <c r="M10" s="367">
        <v>17044973.326054364</v>
      </c>
      <c r="N10" s="367">
        <v>19627062.219829988</v>
      </c>
      <c r="O10" s="368">
        <v>19593297.784996785</v>
      </c>
      <c r="P10" s="367">
        <v>21984833.791956682</v>
      </c>
      <c r="Q10" s="368">
        <v>29916281.639448505</v>
      </c>
      <c r="R10" s="368">
        <v>33937409.552313015</v>
      </c>
      <c r="S10" s="368">
        <v>29207511.081367224</v>
      </c>
      <c r="T10" s="367">
        <v>23819151.248492382</v>
      </c>
      <c r="U10" s="367">
        <v>20357188.36582607</v>
      </c>
      <c r="V10" s="367">
        <v>18161164.943072461</v>
      </c>
      <c r="W10" s="367">
        <v>22029065.385999996</v>
      </c>
      <c r="X10" s="227"/>
      <c r="Y10" s="227"/>
    </row>
    <row r="11" spans="2:26" ht="12.75">
      <c r="B11" s="365" t="s">
        <v>9</v>
      </c>
      <c r="C11" s="367">
        <v>67473617.992049962</v>
      </c>
      <c r="D11" s="367">
        <v>73728602.535274133</v>
      </c>
      <c r="E11" s="367">
        <v>57192447.219972126</v>
      </c>
      <c r="F11" s="367">
        <v>51002057.561534911</v>
      </c>
      <c r="G11" s="367">
        <v>47616024.181833915</v>
      </c>
      <c r="H11" s="367">
        <v>64319145.737377651</v>
      </c>
      <c r="I11" s="367">
        <v>66194739.970260993</v>
      </c>
      <c r="J11" s="367">
        <v>54846926.554012053</v>
      </c>
      <c r="K11" s="367">
        <v>49577144.283211477</v>
      </c>
      <c r="L11" s="367">
        <v>37813133.689054295</v>
      </c>
      <c r="M11" s="367">
        <v>43471576.465279058</v>
      </c>
      <c r="N11" s="367">
        <v>48253470.046459891</v>
      </c>
      <c r="O11" s="368">
        <v>47901119.662632257</v>
      </c>
      <c r="P11" s="367">
        <v>40208675.69012592</v>
      </c>
      <c r="Q11" s="368">
        <v>63741826.462216407</v>
      </c>
      <c r="R11" s="368">
        <v>63834908.850246288</v>
      </c>
      <c r="S11" s="368">
        <v>64287888.869609572</v>
      </c>
      <c r="T11" s="367">
        <v>61822002.341293342</v>
      </c>
      <c r="U11" s="367">
        <v>65423198.343489833</v>
      </c>
      <c r="V11" s="367">
        <v>58790309.005264148</v>
      </c>
      <c r="W11" s="367">
        <v>58787995.627999991</v>
      </c>
      <c r="X11" s="227"/>
      <c r="Y11" s="227"/>
    </row>
    <row r="12" spans="2:26" ht="12.75">
      <c r="B12" s="365" t="s">
        <v>10</v>
      </c>
      <c r="C12" s="367">
        <v>149935435.70660928</v>
      </c>
      <c r="D12" s="367">
        <v>160658461.01649025</v>
      </c>
      <c r="E12" s="367">
        <v>167585611.4033727</v>
      </c>
      <c r="F12" s="367">
        <v>217160876.2186752</v>
      </c>
      <c r="G12" s="367">
        <v>162762365.29895443</v>
      </c>
      <c r="H12" s="367">
        <v>163979627.52297914</v>
      </c>
      <c r="I12" s="367">
        <v>177428631.68474776</v>
      </c>
      <c r="J12" s="367">
        <v>166337127.81003648</v>
      </c>
      <c r="K12" s="367">
        <v>124254723.97733647</v>
      </c>
      <c r="L12" s="367">
        <v>142882330.23612845</v>
      </c>
      <c r="M12" s="367">
        <v>116688802.23564239</v>
      </c>
      <c r="N12" s="367">
        <v>149928768.30039215</v>
      </c>
      <c r="O12" s="368">
        <v>160349144.48496768</v>
      </c>
      <c r="P12" s="367">
        <v>183391285.44064093</v>
      </c>
      <c r="Q12" s="368">
        <v>189941778.40554208</v>
      </c>
      <c r="R12" s="368">
        <v>219339951.85265213</v>
      </c>
      <c r="S12" s="368">
        <v>183625040.44511834</v>
      </c>
      <c r="T12" s="367">
        <v>156352406.07711342</v>
      </c>
      <c r="U12" s="367">
        <v>154678868.82534379</v>
      </c>
      <c r="V12" s="367">
        <v>130616950.01219362</v>
      </c>
      <c r="W12" s="367">
        <v>140624396.79999998</v>
      </c>
      <c r="X12" s="227"/>
      <c r="Y12" s="227"/>
    </row>
    <row r="13" spans="2:26" ht="12.75">
      <c r="B13" s="365" t="s">
        <v>11</v>
      </c>
      <c r="C13" s="367">
        <v>23614186.937757272</v>
      </c>
      <c r="D13" s="367">
        <v>28495905.372957997</v>
      </c>
      <c r="E13" s="367">
        <v>27863705.156076092</v>
      </c>
      <c r="F13" s="367">
        <v>25470848.254561435</v>
      </c>
      <c r="G13" s="367">
        <v>21578804.804522187</v>
      </c>
      <c r="H13" s="367">
        <v>20584845.212194987</v>
      </c>
      <c r="I13" s="367">
        <v>24973876.928181197</v>
      </c>
      <c r="J13" s="367">
        <v>31790034.920467529</v>
      </c>
      <c r="K13" s="367">
        <v>38819991.459090225</v>
      </c>
      <c r="L13" s="367">
        <v>37255918.247248791</v>
      </c>
      <c r="M13" s="367">
        <v>39030351.254409097</v>
      </c>
      <c r="N13" s="367">
        <v>48246488.02529595</v>
      </c>
      <c r="O13" s="368">
        <v>44082772.110123806</v>
      </c>
      <c r="P13" s="367">
        <v>42745391.541464448</v>
      </c>
      <c r="Q13" s="368">
        <v>49177228.320946231</v>
      </c>
      <c r="R13" s="368">
        <v>49929450.570361033</v>
      </c>
      <c r="S13" s="368">
        <v>40557110.102735907</v>
      </c>
      <c r="T13" s="367">
        <v>35263281.108642705</v>
      </c>
      <c r="U13" s="367">
        <v>32036791.885653228</v>
      </c>
      <c r="V13" s="367">
        <v>35443661.402542152</v>
      </c>
      <c r="W13" s="367">
        <v>27004714.982999999</v>
      </c>
      <c r="X13" s="227"/>
      <c r="Y13" s="227"/>
    </row>
    <row r="14" spans="2:26" ht="12.75">
      <c r="B14" s="365" t="s">
        <v>12</v>
      </c>
      <c r="C14" s="367">
        <v>39251336.049070947</v>
      </c>
      <c r="D14" s="367">
        <v>30596607.542831097</v>
      </c>
      <c r="E14" s="367">
        <v>28084596.494391508</v>
      </c>
      <c r="F14" s="367">
        <v>28875518.950587317</v>
      </c>
      <c r="G14" s="367">
        <v>25166908.961502727</v>
      </c>
      <c r="H14" s="367">
        <v>32729579.530218411</v>
      </c>
      <c r="I14" s="367">
        <v>36549629.419202797</v>
      </c>
      <c r="J14" s="367">
        <v>29023053.385903746</v>
      </c>
      <c r="K14" s="367">
        <v>39803797.943614669</v>
      </c>
      <c r="L14" s="367">
        <v>31394108.094736151</v>
      </c>
      <c r="M14" s="367">
        <v>38336541.984775357</v>
      </c>
      <c r="N14" s="367">
        <v>51720993.567232169</v>
      </c>
      <c r="O14" s="368">
        <v>48067408.39020206</v>
      </c>
      <c r="P14" s="367">
        <v>42274830.137816668</v>
      </c>
      <c r="Q14" s="368">
        <v>50405842.7399441</v>
      </c>
      <c r="R14" s="368">
        <v>43130889.146553382</v>
      </c>
      <c r="S14" s="368">
        <v>39580883.658239037</v>
      </c>
      <c r="T14" s="367">
        <v>41923709.170736633</v>
      </c>
      <c r="U14" s="367">
        <v>38666656.657143734</v>
      </c>
      <c r="V14" s="367">
        <v>38660677.803972423</v>
      </c>
      <c r="W14" s="367">
        <v>48179714.02299998</v>
      </c>
      <c r="X14" s="227"/>
      <c r="Y14" s="227"/>
    </row>
    <row r="15" spans="2:26" ht="12.75">
      <c r="B15" s="365" t="s">
        <v>606</v>
      </c>
      <c r="C15" s="367">
        <v>17680792.604762539</v>
      </c>
      <c r="D15" s="367">
        <v>25897862.347719427</v>
      </c>
      <c r="E15" s="367">
        <v>15354725.015555585</v>
      </c>
      <c r="F15" s="367">
        <v>29244686.365766551</v>
      </c>
      <c r="G15" s="367">
        <v>16180257.210864492</v>
      </c>
      <c r="H15" s="367">
        <v>13409061.037636215</v>
      </c>
      <c r="I15" s="367">
        <v>17745968.154691014</v>
      </c>
      <c r="J15" s="367">
        <v>15450431.33971568</v>
      </c>
      <c r="K15" s="367">
        <v>13697308.72341221</v>
      </c>
      <c r="L15" s="367">
        <v>16810248.389053319</v>
      </c>
      <c r="M15" s="367">
        <v>17199618.411438175</v>
      </c>
      <c r="N15" s="367">
        <v>19077351.656691309</v>
      </c>
      <c r="O15" s="367">
        <v>18049669.268488817</v>
      </c>
      <c r="P15" s="367">
        <v>15311664.012598757</v>
      </c>
      <c r="Q15" s="367">
        <v>15517915.382477067</v>
      </c>
      <c r="R15" s="367">
        <v>16042398.421107614</v>
      </c>
      <c r="S15" s="367">
        <v>14703096.583395805</v>
      </c>
      <c r="T15" s="367">
        <v>15440404.703821754</v>
      </c>
      <c r="U15" s="367">
        <v>19658138.252696663</v>
      </c>
      <c r="V15" s="367">
        <v>23676983.652540259</v>
      </c>
      <c r="W15" s="367">
        <v>19131002.272999998</v>
      </c>
      <c r="X15" s="227"/>
      <c r="Y15" s="227"/>
    </row>
    <row r="16" spans="2:26" ht="12.75">
      <c r="B16" s="365" t="s">
        <v>13</v>
      </c>
      <c r="C16" s="367">
        <v>91872548.435262218</v>
      </c>
      <c r="D16" s="367">
        <v>92326018.151374415</v>
      </c>
      <c r="E16" s="367">
        <v>92695022.616426677</v>
      </c>
      <c r="F16" s="367">
        <v>109732113.96647869</v>
      </c>
      <c r="G16" s="367">
        <v>73331142.416645855</v>
      </c>
      <c r="H16" s="367">
        <v>61500953.611599967</v>
      </c>
      <c r="I16" s="367">
        <v>60594076.739127219</v>
      </c>
      <c r="J16" s="367">
        <v>48539525.406210877</v>
      </c>
      <c r="K16" s="367">
        <v>47803370.946169809</v>
      </c>
      <c r="L16" s="367">
        <v>54086891.348524004</v>
      </c>
      <c r="M16" s="367">
        <v>54967820.313091308</v>
      </c>
      <c r="N16" s="367">
        <v>53916947.749419257</v>
      </c>
      <c r="O16" s="368">
        <v>55110746.049589075</v>
      </c>
      <c r="P16" s="367">
        <v>58611481.156565003</v>
      </c>
      <c r="Q16" s="368">
        <v>72862258.359338969</v>
      </c>
      <c r="R16" s="368">
        <v>70129522.397468567</v>
      </c>
      <c r="S16" s="368">
        <v>62340315.971042253</v>
      </c>
      <c r="T16" s="367">
        <v>65785607.292498387</v>
      </c>
      <c r="U16" s="367">
        <v>65897600.276070081</v>
      </c>
      <c r="V16" s="367">
        <v>65674884.407073535</v>
      </c>
      <c r="W16" s="367">
        <v>55061906.113999993</v>
      </c>
      <c r="X16" s="227"/>
      <c r="Y16" s="227"/>
    </row>
    <row r="17" spans="2:25" ht="12.75">
      <c r="B17" s="365" t="s">
        <v>14</v>
      </c>
      <c r="C17" s="367">
        <v>36436703.074605487</v>
      </c>
      <c r="D17" s="367">
        <v>40223647.986353084</v>
      </c>
      <c r="E17" s="367">
        <v>39296600.808122732</v>
      </c>
      <c r="F17" s="367">
        <v>38769139.521156512</v>
      </c>
      <c r="G17" s="367">
        <v>26974369.887987319</v>
      </c>
      <c r="H17" s="367">
        <v>32622257.813469917</v>
      </c>
      <c r="I17" s="367">
        <v>42967528.258753724</v>
      </c>
      <c r="J17" s="367">
        <v>33557128.49509684</v>
      </c>
      <c r="K17" s="367">
        <v>37453453.37117444</v>
      </c>
      <c r="L17" s="367">
        <v>34877094.605279192</v>
      </c>
      <c r="M17" s="367">
        <v>35548417.004313223</v>
      </c>
      <c r="N17" s="367">
        <v>48519644.862056322</v>
      </c>
      <c r="O17" s="368">
        <v>36328607.193303682</v>
      </c>
      <c r="P17" s="367">
        <v>33883121.155503795</v>
      </c>
      <c r="Q17" s="368">
        <v>53208703.279129356</v>
      </c>
      <c r="R17" s="368">
        <v>44796791.500172295</v>
      </c>
      <c r="S17" s="368">
        <v>42993898.032187857</v>
      </c>
      <c r="T17" s="367">
        <v>38519567.300156742</v>
      </c>
      <c r="U17" s="367">
        <v>49427291.627757691</v>
      </c>
      <c r="V17" s="367">
        <v>41957001.849488541</v>
      </c>
      <c r="W17" s="367">
        <v>52171339.872999996</v>
      </c>
      <c r="X17" s="227"/>
      <c r="Y17" s="227"/>
    </row>
    <row r="18" spans="2:25" ht="12.75">
      <c r="B18" s="365" t="s">
        <v>15</v>
      </c>
      <c r="C18" s="366">
        <v>24172616.600029811</v>
      </c>
      <c r="D18" s="366">
        <v>19517988.166898262</v>
      </c>
      <c r="E18" s="366">
        <v>16749804.576269817</v>
      </c>
      <c r="F18" s="366">
        <v>18853414.638249561</v>
      </c>
      <c r="G18" s="366">
        <v>12371815.756652512</v>
      </c>
      <c r="H18" s="366">
        <v>12564397.578756154</v>
      </c>
      <c r="I18" s="366">
        <v>15331283.834961504</v>
      </c>
      <c r="J18" s="367">
        <v>14750710.874503314</v>
      </c>
      <c r="K18" s="367">
        <v>17944358.21956867</v>
      </c>
      <c r="L18" s="367">
        <v>17927214.689010777</v>
      </c>
      <c r="M18" s="367">
        <v>11968108.872105738</v>
      </c>
      <c r="N18" s="367">
        <v>17316912.052216429</v>
      </c>
      <c r="O18" s="368">
        <v>16628877.720836787</v>
      </c>
      <c r="P18" s="367">
        <v>19409824.565098666</v>
      </c>
      <c r="Q18" s="368">
        <v>24008047.780993987</v>
      </c>
      <c r="R18" s="368">
        <v>23536587.128410015</v>
      </c>
      <c r="S18" s="368">
        <v>15645627.314042814</v>
      </c>
      <c r="T18" s="367">
        <v>16070381.962867256</v>
      </c>
      <c r="U18" s="367">
        <v>16687975.768253509</v>
      </c>
      <c r="V18" s="367">
        <v>16246079.162304413</v>
      </c>
      <c r="W18" s="367">
        <v>15676437.331</v>
      </c>
      <c r="X18" s="227"/>
      <c r="Y18" s="227"/>
    </row>
    <row r="19" spans="2:25" ht="12.75">
      <c r="B19" s="365" t="s">
        <v>16</v>
      </c>
      <c r="C19" s="367">
        <v>40298707.624885142</v>
      </c>
      <c r="D19" s="367">
        <v>47874822.88711901</v>
      </c>
      <c r="E19" s="367">
        <v>53312619.685275361</v>
      </c>
      <c r="F19" s="367">
        <v>57933881.751892142</v>
      </c>
      <c r="G19" s="367">
        <v>34095670.63742657</v>
      </c>
      <c r="H19" s="367">
        <v>39271311.480905324</v>
      </c>
      <c r="I19" s="367">
        <v>40241318.412759699</v>
      </c>
      <c r="J19" s="367">
        <v>35098807.242429771</v>
      </c>
      <c r="K19" s="367">
        <v>44216295.333748221</v>
      </c>
      <c r="L19" s="367">
        <v>42912531.511225902</v>
      </c>
      <c r="M19" s="367">
        <v>34389938.901941851</v>
      </c>
      <c r="N19" s="367">
        <v>38180745.200845696</v>
      </c>
      <c r="O19" s="368">
        <v>36272293.22080791</v>
      </c>
      <c r="P19" s="367">
        <v>40877834.747426197</v>
      </c>
      <c r="Q19" s="368">
        <v>43616554.187829994</v>
      </c>
      <c r="R19" s="368">
        <v>42949584.197311528</v>
      </c>
      <c r="S19" s="368">
        <v>35771095.875682659</v>
      </c>
      <c r="T19" s="367">
        <v>31698706.714539036</v>
      </c>
      <c r="U19" s="367">
        <v>36951860.366962232</v>
      </c>
      <c r="V19" s="367">
        <v>31033123.092231769</v>
      </c>
      <c r="W19" s="367">
        <v>33178362.334999997</v>
      </c>
      <c r="X19" s="227"/>
      <c r="Y19" s="227"/>
    </row>
    <row r="20" spans="2:25" ht="12.75">
      <c r="B20" s="365" t="s">
        <v>82</v>
      </c>
      <c r="C20" s="367">
        <v>8976203.4931996446</v>
      </c>
      <c r="D20" s="367">
        <v>10196534.808149749</v>
      </c>
      <c r="E20" s="367">
        <v>8799794.4443850964</v>
      </c>
      <c r="F20" s="367">
        <v>7386143.0137999803</v>
      </c>
      <c r="G20" s="367">
        <v>6050437.684562711</v>
      </c>
      <c r="H20" s="367">
        <v>10507210.625025107</v>
      </c>
      <c r="I20" s="367">
        <v>10633834.062679496</v>
      </c>
      <c r="J20" s="367">
        <v>8553457.1806787569</v>
      </c>
      <c r="K20" s="367">
        <v>8046621.8074222784</v>
      </c>
      <c r="L20" s="367">
        <v>9371250.9108219258</v>
      </c>
      <c r="M20" s="367">
        <v>8201232.0528933546</v>
      </c>
      <c r="N20" s="367">
        <v>9469387.3439196236</v>
      </c>
      <c r="O20" s="368">
        <v>11013332.959360979</v>
      </c>
      <c r="P20" s="367">
        <v>11052222.799303327</v>
      </c>
      <c r="Q20" s="368">
        <v>7872363.6487329816</v>
      </c>
      <c r="R20" s="368">
        <v>8845424.1116052251</v>
      </c>
      <c r="S20" s="368">
        <v>7759461.7849994721</v>
      </c>
      <c r="T20" s="367">
        <v>8344913.6971287755</v>
      </c>
      <c r="U20" s="367">
        <v>6431955.6153192353</v>
      </c>
      <c r="V20" s="367">
        <v>7924883.5146176582</v>
      </c>
      <c r="W20" s="367">
        <v>7259010.6919999998</v>
      </c>
      <c r="X20" s="227"/>
      <c r="Y20" s="227"/>
    </row>
    <row r="21" spans="2:25" ht="12.75">
      <c r="B21" s="365" t="s">
        <v>18</v>
      </c>
      <c r="C21" s="367">
        <v>5222554.7395884376</v>
      </c>
      <c r="D21" s="367">
        <v>4371065.3691676799</v>
      </c>
      <c r="E21" s="367">
        <v>3714804.2203428843</v>
      </c>
      <c r="F21" s="367">
        <v>2811598.2870320142</v>
      </c>
      <c r="G21" s="367">
        <v>2224028.9715362233</v>
      </c>
      <c r="H21" s="367">
        <v>3334704.4913490885</v>
      </c>
      <c r="I21" s="367">
        <v>2975409.5214573531</v>
      </c>
      <c r="J21" s="367">
        <v>5529918.7941004895</v>
      </c>
      <c r="K21" s="367">
        <v>5043584.950281661</v>
      </c>
      <c r="L21" s="367">
        <v>6486481.1464297622</v>
      </c>
      <c r="M21" s="367">
        <v>4726894.8647444686</v>
      </c>
      <c r="N21" s="367">
        <v>6148152.4368897844</v>
      </c>
      <c r="O21" s="368">
        <v>6461510.8923380412</v>
      </c>
      <c r="P21" s="367">
        <v>5171281.7999865897</v>
      </c>
      <c r="Q21" s="368">
        <v>4055019.2486547674</v>
      </c>
      <c r="R21" s="368">
        <v>4025707.6403383017</v>
      </c>
      <c r="S21" s="368">
        <v>3719624.3821575609</v>
      </c>
      <c r="T21" s="367">
        <v>3587462.9876797912</v>
      </c>
      <c r="U21" s="367">
        <v>2920114.9261008664</v>
      </c>
      <c r="V21" s="367">
        <v>2835701.7772747409</v>
      </c>
      <c r="W21" s="367">
        <v>3922451.9870000002</v>
      </c>
      <c r="X21" s="227"/>
      <c r="Y21" s="227"/>
    </row>
    <row r="22" spans="2:25" ht="12.75">
      <c r="B22" s="369"/>
      <c r="C22" s="367"/>
      <c r="D22" s="367"/>
      <c r="E22" s="367"/>
      <c r="F22" s="367"/>
      <c r="G22" s="367"/>
      <c r="H22" s="367"/>
      <c r="I22" s="367"/>
      <c r="J22" s="367"/>
      <c r="K22" s="367"/>
      <c r="L22" s="367"/>
      <c r="M22" s="367"/>
      <c r="N22" s="367"/>
      <c r="O22" s="368"/>
      <c r="P22" s="367"/>
      <c r="Q22" s="368"/>
      <c r="R22" s="368"/>
      <c r="S22" s="368"/>
      <c r="T22" s="367"/>
      <c r="U22" s="227"/>
      <c r="V22" s="227"/>
      <c r="W22" s="227"/>
      <c r="X22" s="227"/>
      <c r="Y22" s="227"/>
    </row>
    <row r="23" spans="2:25" ht="12.75">
      <c r="B23" s="372" t="s">
        <v>20</v>
      </c>
      <c r="C23" s="373">
        <f t="shared" ref="C23:S23" si="0">SUM(C6:C21)</f>
        <v>578262131.67128623</v>
      </c>
      <c r="D23" s="373">
        <f t="shared" si="0"/>
        <v>597117533.10978806</v>
      </c>
      <c r="E23" s="373">
        <f t="shared" si="0"/>
        <v>577163939.57999969</v>
      </c>
      <c r="F23" s="373">
        <f t="shared" si="0"/>
        <v>674461504.39567363</v>
      </c>
      <c r="G23" s="373">
        <f t="shared" si="0"/>
        <v>508416570.03885889</v>
      </c>
      <c r="H23" s="373">
        <f t="shared" si="0"/>
        <v>542025702.453529</v>
      </c>
      <c r="I23" s="373">
        <f t="shared" si="0"/>
        <v>577981852.93266082</v>
      </c>
      <c r="J23" s="373">
        <f t="shared" si="0"/>
        <v>512809080.8206538</v>
      </c>
      <c r="K23" s="373">
        <f t="shared" si="0"/>
        <v>489473278.44045055</v>
      </c>
      <c r="L23" s="373">
        <f t="shared" si="0"/>
        <v>491388971.34860313</v>
      </c>
      <c r="M23" s="373">
        <f t="shared" si="0"/>
        <v>461250818.6509096</v>
      </c>
      <c r="N23" s="373">
        <f t="shared" si="0"/>
        <v>565444869.22104752</v>
      </c>
      <c r="O23" s="373">
        <f t="shared" si="0"/>
        <v>584287206.35623538</v>
      </c>
      <c r="P23" s="373">
        <f t="shared" si="0"/>
        <v>562231267.4982698</v>
      </c>
      <c r="Q23" s="373">
        <f t="shared" si="0"/>
        <v>671955965.21817183</v>
      </c>
      <c r="R23" s="373">
        <f t="shared" si="0"/>
        <v>687151837.94762564</v>
      </c>
      <c r="S23" s="373">
        <f t="shared" si="0"/>
        <v>596102966.94517696</v>
      </c>
      <c r="T23" s="373">
        <f>SUM(T6:T21)</f>
        <v>557262373.70634043</v>
      </c>
      <c r="U23" s="373">
        <f>SUM(U6:U21)</f>
        <v>561158901.06434762</v>
      </c>
      <c r="V23" s="373">
        <f>SUM(V6:V21)</f>
        <v>512742435.82111734</v>
      </c>
      <c r="W23" s="380">
        <f>SUM(W6:W21)</f>
        <v>524630432.20999992</v>
      </c>
      <c r="X23" s="227"/>
      <c r="Y23" s="227"/>
    </row>
    <row r="24" spans="2:25" s="350" customFormat="1" ht="12.75">
      <c r="B24" s="213" t="s">
        <v>687</v>
      </c>
      <c r="C24" s="463"/>
      <c r="D24" s="463"/>
      <c r="E24" s="463"/>
      <c r="F24" s="463"/>
      <c r="G24" s="463"/>
      <c r="H24" s="463"/>
      <c r="I24" s="463"/>
      <c r="J24" s="463"/>
      <c r="K24" s="463"/>
      <c r="L24" s="463"/>
      <c r="M24" s="463"/>
      <c r="N24" s="463"/>
      <c r="O24" s="364"/>
      <c r="Q24" s="357"/>
      <c r="R24" s="357"/>
      <c r="S24" s="357"/>
    </row>
    <row r="25" spans="2:25" s="350" customFormat="1" ht="12.75">
      <c r="B25" s="514" t="s">
        <v>645</v>
      </c>
      <c r="C25" s="514"/>
      <c r="D25" s="514"/>
      <c r="E25" s="514"/>
      <c r="F25" s="514"/>
      <c r="G25" s="514"/>
      <c r="H25" s="514"/>
      <c r="I25" s="514"/>
      <c r="J25" s="514"/>
      <c r="K25" s="514"/>
      <c r="L25" s="514"/>
      <c r="M25" s="514"/>
      <c r="N25" s="514"/>
      <c r="O25" s="514"/>
      <c r="P25" s="514"/>
      <c r="Q25" s="514"/>
      <c r="R25" s="514"/>
      <c r="S25" s="514"/>
      <c r="T25" s="514"/>
      <c r="U25" s="514"/>
      <c r="V25" s="514"/>
    </row>
    <row r="26" spans="2:25" s="350" customFormat="1" ht="12.75">
      <c r="B26" s="460" t="s">
        <v>573</v>
      </c>
      <c r="C26" s="464"/>
      <c r="D26" s="464"/>
      <c r="E26" s="464"/>
      <c r="F26" s="464"/>
      <c r="G26" s="464"/>
      <c r="H26" s="464"/>
      <c r="I26" s="464"/>
      <c r="J26" s="464"/>
      <c r="K26" s="464"/>
      <c r="L26" s="464"/>
      <c r="M26" s="464"/>
      <c r="N26" s="464"/>
      <c r="O26" s="259"/>
      <c r="P26" s="259"/>
      <c r="Q26" s="358"/>
      <c r="R26" s="358"/>
      <c r="S26" s="358"/>
      <c r="T26" s="259"/>
    </row>
    <row r="27" spans="2:25" s="350" customFormat="1" ht="12.75">
      <c r="B27" s="460" t="s">
        <v>574</v>
      </c>
      <c r="C27" s="465"/>
      <c r="D27" s="465"/>
      <c r="E27" s="465"/>
      <c r="F27" s="465"/>
      <c r="G27" s="465"/>
      <c r="H27" s="465"/>
      <c r="I27" s="465"/>
      <c r="J27" s="466"/>
      <c r="K27" s="466"/>
      <c r="L27" s="466"/>
      <c r="M27" s="462"/>
      <c r="N27" s="462"/>
      <c r="Q27" s="357"/>
      <c r="R27" s="357"/>
      <c r="S27" s="357"/>
    </row>
    <row r="28" spans="2:25" s="350" customFormat="1" ht="12.75">
      <c r="B28" s="461" t="s">
        <v>847</v>
      </c>
      <c r="C28" s="467"/>
      <c r="D28" s="467"/>
      <c r="E28" s="467"/>
      <c r="F28" s="467"/>
      <c r="G28" s="467"/>
      <c r="H28" s="467"/>
      <c r="I28" s="467"/>
      <c r="J28" s="466"/>
      <c r="K28" s="466"/>
      <c r="L28" s="466"/>
      <c r="M28" s="462"/>
      <c r="N28" s="462"/>
      <c r="Q28" s="357"/>
      <c r="R28" s="357"/>
      <c r="S28" s="357"/>
    </row>
    <row r="29" spans="2:25" s="350" customFormat="1" ht="12.75">
      <c r="C29" s="467"/>
      <c r="D29" s="467"/>
      <c r="E29" s="467"/>
      <c r="F29" s="467"/>
      <c r="G29" s="467"/>
      <c r="H29" s="467"/>
      <c r="I29" s="467"/>
      <c r="J29" s="466"/>
      <c r="K29" s="466"/>
      <c r="L29" s="466"/>
      <c r="M29" s="462"/>
      <c r="N29" s="468"/>
      <c r="O29" s="359"/>
      <c r="P29" s="359"/>
      <c r="Q29" s="360"/>
      <c r="R29" s="360"/>
      <c r="S29" s="360"/>
      <c r="T29" s="359"/>
    </row>
    <row r="30" spans="2:25" s="350" customFormat="1" ht="12.75">
      <c r="B30" s="481" t="s">
        <v>797</v>
      </c>
      <c r="C30" s="467"/>
      <c r="D30" s="467"/>
      <c r="E30" s="467"/>
      <c r="F30" s="467"/>
      <c r="G30" s="467"/>
      <c r="H30" s="467"/>
      <c r="I30" s="467"/>
      <c r="J30" s="466"/>
      <c r="K30" s="466"/>
      <c r="L30" s="466"/>
      <c r="M30" s="462"/>
      <c r="N30" s="468"/>
      <c r="O30" s="359"/>
      <c r="P30" s="359"/>
      <c r="Q30" s="360"/>
      <c r="R30" s="360"/>
      <c r="S30" s="360"/>
      <c r="T30" s="359"/>
    </row>
    <row r="31" spans="2:25" s="350" customFormat="1" ht="12.75">
      <c r="C31" s="277"/>
      <c r="D31" s="277"/>
      <c r="E31" s="277"/>
      <c r="F31" s="277"/>
      <c r="G31" s="277"/>
      <c r="H31" s="277"/>
      <c r="I31" s="277"/>
      <c r="J31" s="301"/>
      <c r="K31" s="466"/>
      <c r="L31" s="466"/>
      <c r="M31" s="462"/>
      <c r="N31" s="468"/>
      <c r="O31" s="359"/>
      <c r="P31" s="359"/>
      <c r="Q31" s="360"/>
      <c r="R31" s="360"/>
      <c r="S31" s="360"/>
      <c r="T31" s="359"/>
    </row>
    <row r="32" spans="2:25" s="350" customFormat="1" ht="12" customHeight="1">
      <c r="B32" s="475" t="s">
        <v>674</v>
      </c>
      <c r="C32" s="477"/>
      <c r="D32" s="277"/>
      <c r="E32" s="277"/>
      <c r="F32" s="277"/>
      <c r="G32" s="277"/>
      <c r="H32" s="277"/>
      <c r="I32" s="277"/>
      <c r="J32" s="301"/>
      <c r="K32" s="466"/>
      <c r="L32" s="466"/>
      <c r="M32" s="462"/>
      <c r="N32" s="468"/>
      <c r="O32" s="359"/>
      <c r="P32" s="359"/>
      <c r="Q32" s="360"/>
      <c r="R32" s="360"/>
      <c r="S32" s="360"/>
      <c r="T32" s="359"/>
    </row>
    <row r="33" spans="2:20" s="350" customFormat="1" ht="12.75">
      <c r="B33" s="476" t="s">
        <v>798</v>
      </c>
      <c r="C33" s="477"/>
      <c r="D33" s="277"/>
      <c r="E33" s="277"/>
      <c r="F33" s="277"/>
      <c r="G33" s="277"/>
      <c r="H33" s="277"/>
      <c r="I33" s="277"/>
      <c r="J33" s="301"/>
      <c r="K33" s="466"/>
      <c r="L33" s="466"/>
      <c r="M33" s="462"/>
      <c r="N33" s="468"/>
      <c r="O33" s="359"/>
      <c r="P33" s="359"/>
      <c r="Q33" s="360"/>
      <c r="R33" s="360"/>
      <c r="S33" s="360"/>
      <c r="T33" s="359"/>
    </row>
    <row r="34" spans="2:20" s="350" customFormat="1" ht="12.75">
      <c r="B34" s="476" t="s">
        <v>799</v>
      </c>
      <c r="C34" s="477"/>
      <c r="D34" s="277"/>
      <c r="E34" s="277"/>
      <c r="F34" s="277"/>
      <c r="G34" s="279"/>
      <c r="H34" s="279"/>
      <c r="I34" s="277"/>
      <c r="J34" s="301"/>
      <c r="K34" s="466"/>
      <c r="L34" s="466"/>
      <c r="M34" s="462"/>
      <c r="N34" s="468"/>
      <c r="O34" s="359"/>
      <c r="P34" s="359"/>
      <c r="Q34" s="360"/>
      <c r="R34" s="360"/>
      <c r="S34" s="360"/>
      <c r="T34" s="359"/>
    </row>
    <row r="35" spans="2:20" s="350" customFormat="1" ht="12.75">
      <c r="B35" s="476" t="s">
        <v>800</v>
      </c>
      <c r="C35" s="477"/>
      <c r="D35" s="277"/>
      <c r="E35" s="277"/>
      <c r="F35" s="277"/>
      <c r="G35" s="279"/>
      <c r="H35" s="279"/>
      <c r="I35" s="277"/>
      <c r="J35" s="301"/>
      <c r="K35" s="466"/>
      <c r="L35" s="466"/>
      <c r="M35" s="462"/>
      <c r="N35" s="468"/>
      <c r="O35" s="359"/>
      <c r="P35" s="359"/>
      <c r="Q35" s="360"/>
      <c r="R35" s="360"/>
      <c r="S35" s="360"/>
      <c r="T35" s="359"/>
    </row>
    <row r="36" spans="2:20" s="350" customFormat="1" ht="12.75">
      <c r="B36" s="476" t="s">
        <v>801</v>
      </c>
      <c r="C36" s="477"/>
      <c r="D36" s="277"/>
      <c r="E36" s="277"/>
      <c r="F36" s="277"/>
      <c r="G36" s="279"/>
      <c r="H36" s="279"/>
      <c r="I36" s="277"/>
      <c r="J36" s="301"/>
      <c r="K36" s="466"/>
      <c r="L36" s="466"/>
      <c r="M36" s="462"/>
      <c r="N36" s="468"/>
      <c r="O36" s="359"/>
      <c r="P36" s="359"/>
      <c r="Q36" s="360"/>
      <c r="R36" s="360"/>
      <c r="S36" s="360"/>
      <c r="T36" s="359"/>
    </row>
    <row r="37" spans="2:20" s="350" customFormat="1" ht="12.75">
      <c r="B37" s="476" t="s">
        <v>802</v>
      </c>
      <c r="C37" s="224"/>
      <c r="D37" s="277"/>
      <c r="E37" s="277"/>
      <c r="F37" s="277"/>
      <c r="G37" s="279"/>
      <c r="H37" s="279"/>
      <c r="I37" s="277"/>
      <c r="J37" s="301"/>
      <c r="K37" s="466"/>
      <c r="L37" s="466"/>
      <c r="M37" s="462"/>
      <c r="N37" s="468"/>
      <c r="O37" s="359"/>
      <c r="P37" s="359"/>
      <c r="Q37" s="360"/>
      <c r="R37" s="360"/>
      <c r="S37" s="360"/>
      <c r="T37" s="359"/>
    </row>
    <row r="38" spans="2:20" s="350" customFormat="1" ht="12.75">
      <c r="B38" s="476" t="s">
        <v>803</v>
      </c>
      <c r="C38" s="224"/>
      <c r="D38" s="277"/>
      <c r="E38" s="277"/>
      <c r="F38" s="277"/>
      <c r="G38" s="279"/>
      <c r="H38" s="279"/>
      <c r="I38" s="277"/>
      <c r="J38" s="301"/>
      <c r="K38" s="301"/>
      <c r="L38" s="466"/>
      <c r="M38" s="462"/>
      <c r="N38" s="468"/>
      <c r="O38" s="359"/>
      <c r="P38" s="359"/>
      <c r="Q38" s="360"/>
      <c r="R38" s="360"/>
      <c r="S38" s="360"/>
      <c r="T38" s="359"/>
    </row>
    <row r="39" spans="2:20" s="350" customFormat="1" ht="12.75">
      <c r="B39" s="476" t="s">
        <v>804</v>
      </c>
      <c r="C39" s="361"/>
      <c r="D39" s="217"/>
      <c r="E39" s="217"/>
      <c r="F39" s="217"/>
      <c r="G39" s="204"/>
      <c r="H39" s="204"/>
      <c r="I39" s="217"/>
      <c r="J39" s="249"/>
      <c r="K39" s="249"/>
      <c r="L39" s="249"/>
      <c r="N39" s="359"/>
      <c r="O39" s="359"/>
      <c r="P39" s="359"/>
      <c r="Q39" s="360"/>
      <c r="R39" s="360"/>
      <c r="S39" s="360"/>
      <c r="T39" s="359"/>
    </row>
    <row r="40" spans="2:20" s="350" customFormat="1" ht="12.75">
      <c r="B40" s="476" t="s">
        <v>805</v>
      </c>
      <c r="C40" s="459"/>
      <c r="D40" s="217"/>
      <c r="E40" s="217"/>
      <c r="F40" s="217"/>
      <c r="G40" s="204"/>
      <c r="H40" s="204"/>
      <c r="I40" s="217"/>
      <c r="J40" s="249"/>
      <c r="K40" s="249"/>
      <c r="L40" s="249"/>
      <c r="N40" s="359"/>
      <c r="O40" s="359"/>
      <c r="P40" s="359"/>
      <c r="Q40" s="360"/>
      <c r="R40" s="360"/>
      <c r="S40" s="360"/>
      <c r="T40" s="359"/>
    </row>
    <row r="41" spans="2:20" s="350" customFormat="1" ht="12.75">
      <c r="B41" s="476" t="s">
        <v>806</v>
      </c>
      <c r="C41" s="459"/>
      <c r="D41" s="217"/>
      <c r="E41" s="217"/>
      <c r="F41" s="217"/>
      <c r="G41" s="204"/>
      <c r="H41" s="204"/>
      <c r="I41" s="217"/>
      <c r="J41" s="249"/>
      <c r="K41" s="249"/>
      <c r="L41" s="249"/>
      <c r="N41" s="359"/>
      <c r="O41" s="359"/>
      <c r="P41" s="359"/>
      <c r="Q41" s="360"/>
      <c r="R41" s="360"/>
      <c r="S41" s="360"/>
      <c r="T41" s="359"/>
    </row>
    <row r="42" spans="2:20" s="350" customFormat="1" ht="12.75">
      <c r="B42" s="476" t="s">
        <v>807</v>
      </c>
      <c r="C42" s="459"/>
      <c r="D42" s="217"/>
      <c r="E42" s="217"/>
      <c r="F42" s="217"/>
      <c r="G42" s="204"/>
      <c r="H42" s="204"/>
      <c r="I42" s="217"/>
      <c r="J42" s="249"/>
      <c r="K42" s="249"/>
      <c r="L42" s="249"/>
      <c r="N42" s="359"/>
      <c r="O42" s="359"/>
      <c r="P42" s="359"/>
      <c r="Q42" s="360"/>
      <c r="R42" s="360"/>
      <c r="S42" s="360"/>
      <c r="T42" s="359"/>
    </row>
    <row r="43" spans="2:20" s="350" customFormat="1" ht="12.75">
      <c r="B43" s="476" t="s">
        <v>808</v>
      </c>
      <c r="C43" s="459"/>
      <c r="D43" s="217"/>
      <c r="E43" s="217"/>
      <c r="F43" s="217"/>
      <c r="G43" s="204"/>
      <c r="H43" s="204"/>
      <c r="I43" s="217"/>
      <c r="J43" s="249"/>
      <c r="K43" s="249"/>
      <c r="L43" s="249"/>
      <c r="N43" s="359"/>
      <c r="O43" s="359"/>
      <c r="P43" s="359"/>
      <c r="Q43" s="360"/>
      <c r="R43" s="360"/>
      <c r="S43" s="360"/>
      <c r="T43" s="359"/>
    </row>
    <row r="44" spans="2:20" s="350" customFormat="1" ht="12.75">
      <c r="B44" s="476" t="s">
        <v>809</v>
      </c>
      <c r="C44" s="361"/>
      <c r="D44" s="217"/>
      <c r="E44" s="217"/>
      <c r="F44" s="469"/>
      <c r="G44" s="204"/>
      <c r="H44" s="204"/>
      <c r="I44" s="217"/>
      <c r="J44" s="249"/>
      <c r="K44" s="249"/>
      <c r="L44" s="249"/>
      <c r="N44" s="359"/>
      <c r="O44" s="359"/>
      <c r="P44" s="359"/>
      <c r="Q44" s="360"/>
      <c r="R44" s="360"/>
      <c r="S44" s="360"/>
      <c r="T44" s="359"/>
    </row>
    <row r="45" spans="2:20" s="350" customFormat="1" ht="12.75">
      <c r="B45" s="350" t="s">
        <v>810</v>
      </c>
      <c r="C45" s="210"/>
      <c r="D45" s="217"/>
      <c r="E45" s="217"/>
      <c r="F45" s="217"/>
      <c r="G45" s="204"/>
      <c r="H45" s="204"/>
      <c r="I45" s="217"/>
      <c r="J45" s="249"/>
      <c r="K45" s="249"/>
      <c r="L45" s="249"/>
      <c r="N45" s="359"/>
      <c r="O45" s="359"/>
      <c r="P45" s="359"/>
      <c r="Q45" s="360"/>
      <c r="R45" s="360"/>
      <c r="S45" s="360"/>
      <c r="T45" s="359"/>
    </row>
    <row r="46" spans="2:20" s="350" customFormat="1" ht="12.75">
      <c r="B46" s="476" t="s">
        <v>811</v>
      </c>
      <c r="C46" s="210"/>
      <c r="D46" s="217"/>
      <c r="E46" s="217"/>
      <c r="F46" s="217"/>
      <c r="G46" s="204"/>
      <c r="H46" s="204"/>
      <c r="I46" s="217"/>
      <c r="J46" s="249"/>
      <c r="K46" s="249"/>
      <c r="L46" s="249"/>
      <c r="N46" s="359"/>
      <c r="O46" s="359"/>
      <c r="P46" s="359"/>
      <c r="Q46" s="360"/>
      <c r="R46" s="360"/>
      <c r="S46" s="360"/>
      <c r="T46" s="359"/>
    </row>
    <row r="47" spans="2:20" s="350" customFormat="1" ht="12.75">
      <c r="B47" s="476"/>
      <c r="C47" s="210"/>
      <c r="D47" s="217"/>
      <c r="E47" s="217"/>
      <c r="F47" s="217"/>
      <c r="G47" s="204"/>
      <c r="H47" s="204"/>
      <c r="I47" s="217"/>
      <c r="J47" s="249"/>
      <c r="K47" s="249"/>
      <c r="L47" s="249"/>
      <c r="N47" s="359"/>
      <c r="O47" s="359"/>
      <c r="P47" s="359"/>
      <c r="Q47" s="360"/>
      <c r="R47" s="360"/>
      <c r="S47" s="360"/>
      <c r="T47" s="359"/>
    </row>
    <row r="48" spans="2:20" s="350" customFormat="1" ht="12.75">
      <c r="C48" s="217"/>
      <c r="D48" s="217"/>
      <c r="E48" s="204"/>
      <c r="F48" s="204"/>
      <c r="G48" s="204"/>
      <c r="H48" s="204"/>
      <c r="I48" s="217"/>
      <c r="J48" s="249"/>
      <c r="K48" s="249"/>
      <c r="L48" s="249"/>
      <c r="N48" s="359"/>
      <c r="O48" s="359"/>
      <c r="P48" s="359"/>
      <c r="Q48" s="360"/>
      <c r="R48" s="360"/>
      <c r="S48" s="360"/>
      <c r="T48" s="359"/>
    </row>
    <row r="49" spans="2:23">
      <c r="B49" s="212" t="s">
        <v>570</v>
      </c>
      <c r="C49" s="212"/>
    </row>
    <row r="50" spans="2:23">
      <c r="B50" s="375" t="s">
        <v>140</v>
      </c>
      <c r="C50" s="375"/>
      <c r="D50" s="376"/>
      <c r="E50" s="376"/>
      <c r="F50" s="376"/>
    </row>
    <row r="51" spans="2:23" ht="13.5" customHeight="1">
      <c r="B51" s="1" t="s">
        <v>812</v>
      </c>
      <c r="C51" s="211"/>
      <c r="N51" s="252"/>
      <c r="O51" s="64"/>
    </row>
    <row r="53" spans="2:23">
      <c r="B53" s="370" t="s">
        <v>2</v>
      </c>
      <c r="C53" s="371">
        <v>2001</v>
      </c>
      <c r="D53" s="371">
        <v>2002</v>
      </c>
      <c r="E53" s="371">
        <v>2003</v>
      </c>
      <c r="F53" s="371">
        <v>2004</v>
      </c>
      <c r="G53" s="371">
        <v>2005</v>
      </c>
      <c r="H53" s="371">
        <v>2006</v>
      </c>
      <c r="I53" s="371">
        <v>2007</v>
      </c>
      <c r="J53" s="371">
        <v>2008</v>
      </c>
      <c r="K53" s="371">
        <v>2009</v>
      </c>
      <c r="L53" s="371">
        <v>2010</v>
      </c>
      <c r="M53" s="371">
        <v>2011</v>
      </c>
      <c r="N53" s="371">
        <v>2012</v>
      </c>
      <c r="O53" s="371">
        <v>2013</v>
      </c>
      <c r="P53" s="371">
        <v>2014</v>
      </c>
      <c r="Q53" s="371">
        <v>2015</v>
      </c>
      <c r="R53" s="371">
        <v>2016</v>
      </c>
      <c r="S53" s="371">
        <v>2017</v>
      </c>
      <c r="T53" s="371">
        <v>2018</v>
      </c>
      <c r="U53" s="371">
        <v>2019</v>
      </c>
      <c r="V53" s="371">
        <v>2020</v>
      </c>
      <c r="W53" s="379">
        <v>2021</v>
      </c>
    </row>
    <row r="54" spans="2:23" ht="12.75" customHeight="1">
      <c r="B54" s="365" t="s">
        <v>3</v>
      </c>
      <c r="C54" s="366">
        <v>0</v>
      </c>
      <c r="D54" s="366">
        <v>0</v>
      </c>
      <c r="E54" s="366">
        <v>0</v>
      </c>
      <c r="F54" s="366">
        <v>0</v>
      </c>
      <c r="G54" s="366">
        <v>0</v>
      </c>
      <c r="H54" s="366">
        <v>0</v>
      </c>
      <c r="I54" s="366">
        <v>0</v>
      </c>
      <c r="J54" s="367">
        <f>(J6/'Población e ICE'!K5)*1000</f>
        <v>17823.135241680611</v>
      </c>
      <c r="K54" s="367">
        <f>(K6/'Población e ICE'!L5)*1000</f>
        <v>20162.976478753393</v>
      </c>
      <c r="L54" s="367">
        <f>(L6/'Población e ICE'!M5)*1000</f>
        <v>24724.032483412353</v>
      </c>
      <c r="M54" s="367">
        <f>(M6/'Población e ICE'!N5)*1000</f>
        <v>24433.982797736389</v>
      </c>
      <c r="N54" s="367">
        <f>(N6/'Población e ICE'!O5)*1000</f>
        <v>17734.544762885002</v>
      </c>
      <c r="O54" s="368">
        <f>(O6/'Población e ICE'!P5)*1000</f>
        <v>19845.811715045405</v>
      </c>
      <c r="P54" s="367">
        <f>(P6/'Población e ICE'!Q5)*1000</f>
        <v>15688.12599592223</v>
      </c>
      <c r="Q54" s="368">
        <f>(Q6/'Población e ICE'!R5)*1000</f>
        <v>23240.429420684079</v>
      </c>
      <c r="R54" s="368">
        <f>(R6/'Población e ICE'!S5)*1000</f>
        <v>37717.039134022081</v>
      </c>
      <c r="S54" s="368">
        <f>(S6/'Población e ICE'!T5)*1000</f>
        <v>31369.911326276648</v>
      </c>
      <c r="T54" s="368">
        <f>(T6/'Población e ICE'!U5)*1000</f>
        <v>53773.226334665655</v>
      </c>
      <c r="U54" s="368">
        <f>(U6/'Población e ICE'!V5)*1000</f>
        <v>55753.222149526926</v>
      </c>
      <c r="V54" s="368">
        <f>(V6/'Población e ICE'!W5)*1000</f>
        <v>31562.887671434877</v>
      </c>
      <c r="W54" s="368">
        <f>(W6/'Población e ICE'!X5)*1000</f>
        <v>22056.586439815179</v>
      </c>
    </row>
    <row r="55" spans="2:23" ht="12.75" customHeight="1">
      <c r="B55" s="365" t="s">
        <v>5</v>
      </c>
      <c r="C55" s="367">
        <f>(C7/'Población e ICE'!D6)*1000</f>
        <v>21710.732164137695</v>
      </c>
      <c r="D55" s="367">
        <f>(D7/'Población e ICE'!E6)*1000</f>
        <v>17189.241234361154</v>
      </c>
      <c r="E55" s="367">
        <f>(E7/'Población e ICE'!F6)*1000</f>
        <v>17509.302308933882</v>
      </c>
      <c r="F55" s="367">
        <f>(F7/'Población e ICE'!G6)*1000</f>
        <v>25850.410651887218</v>
      </c>
      <c r="G55" s="367">
        <f>(G7/'Población e ICE'!H6)*1000</f>
        <v>22538.839547280204</v>
      </c>
      <c r="H55" s="367">
        <f>(H7/'Población e ICE'!I6)*1000</f>
        <v>23071.339618267175</v>
      </c>
      <c r="I55" s="367">
        <f>(I7/'Población e ICE'!J6)*1000</f>
        <v>26469.445127336698</v>
      </c>
      <c r="J55" s="367">
        <f>(J7/'Población e ICE'!K6)*1000</f>
        <v>46831.129543738985</v>
      </c>
      <c r="K55" s="367">
        <f>(K7/'Población e ICE'!L6)*1000</f>
        <v>26053.552959105451</v>
      </c>
      <c r="L55" s="367">
        <f>(L7/'Población e ICE'!M6)*1000</f>
        <v>26560.961300077593</v>
      </c>
      <c r="M55" s="367">
        <f>(M7/'Población e ICE'!N6)*1000</f>
        <v>26995.132229630191</v>
      </c>
      <c r="N55" s="367">
        <f>(N7/'Población e ICE'!O6)*1000</f>
        <v>49860.863844475905</v>
      </c>
      <c r="O55" s="368">
        <f>(O7/'Población e ICE'!P6)*1000</f>
        <v>130759.75076152437</v>
      </c>
      <c r="P55" s="367">
        <f>(P7/'Población e ICE'!Q6)*1000</f>
        <v>34769.468002677262</v>
      </c>
      <c r="Q55" s="368">
        <f>(Q7/'Población e ICE'!R6)*1000</f>
        <v>35162.262298583119</v>
      </c>
      <c r="R55" s="368">
        <f>(R7/'Población e ICE'!S6)*1000</f>
        <v>50591.700757239436</v>
      </c>
      <c r="S55" s="368">
        <f>(S7/'Población e ICE'!T6)*1000</f>
        <v>31562.098708136822</v>
      </c>
      <c r="T55" s="367">
        <f>(T7/'Población e ICE'!U6)*1000</f>
        <v>36108.609108683733</v>
      </c>
      <c r="U55" s="368">
        <f>(U7/'Población e ICE'!V6)*1000</f>
        <v>28322.727465469517</v>
      </c>
      <c r="V55" s="368">
        <f>(V7/'Población e ICE'!W6)*1000</f>
        <v>21837.702653975026</v>
      </c>
      <c r="W55" s="368">
        <f>(W7/'Población e ICE'!X6)*1000</f>
        <v>29119.290250917133</v>
      </c>
    </row>
    <row r="56" spans="2:23">
      <c r="B56" s="365" t="s">
        <v>6</v>
      </c>
      <c r="C56" s="367">
        <f>(C8/'Población e ICE'!D7)*1000</f>
        <v>33003.324850321194</v>
      </c>
      <c r="D56" s="367">
        <f>(D8/'Población e ICE'!E7)*1000</f>
        <v>36804.8799498671</v>
      </c>
      <c r="E56" s="367">
        <f>(E8/'Población e ICE'!F7)*1000</f>
        <v>35192.803148972416</v>
      </c>
      <c r="F56" s="367">
        <f>(F8/'Población e ICE'!G7)*1000</f>
        <v>37948.856793849183</v>
      </c>
      <c r="G56" s="367">
        <f>(G8/'Población e ICE'!H7)*1000</f>
        <v>22322.105349074467</v>
      </c>
      <c r="H56" s="367">
        <f>(H8/'Población e ICE'!I7)*1000</f>
        <v>25496.527762973761</v>
      </c>
      <c r="I56" s="367">
        <f>(I8/'Población e ICE'!J7)*1000</f>
        <v>25876.1202852729</v>
      </c>
      <c r="J56" s="367">
        <f>(J8/'Población e ICE'!K7)*1000</f>
        <v>38760.653946234866</v>
      </c>
      <c r="K56" s="367">
        <f>(K8/'Población e ICE'!L7)*1000</f>
        <v>36431.437420074879</v>
      </c>
      <c r="L56" s="367">
        <f>(L8/'Población e ICE'!M7)*1000</f>
        <v>23403.3150978835</v>
      </c>
      <c r="M56" s="367">
        <f>(M8/'Población e ICE'!N7)*1000</f>
        <v>25653.644542856615</v>
      </c>
      <c r="N56" s="367">
        <f>(N8/'Población e ICE'!O7)*1000</f>
        <v>33713.081305564745</v>
      </c>
      <c r="O56" s="368">
        <f>(O8/'Población e ICE'!P7)*1000</f>
        <v>40255.682710290886</v>
      </c>
      <c r="P56" s="367">
        <f>(P8/'Población e ICE'!Q7)*1000</f>
        <v>26411.893816573935</v>
      </c>
      <c r="Q56" s="368">
        <f>(Q8/'Población e ICE'!R7)*1000</f>
        <v>37557.518569412205</v>
      </c>
      <c r="R56" s="368">
        <f>(R8/'Población e ICE'!S7)*1000</f>
        <v>36385.560378311769</v>
      </c>
      <c r="S56" s="368">
        <f>(S8/'Población e ICE'!T7)*1000</f>
        <v>31798.154449730384</v>
      </c>
      <c r="T56" s="367">
        <f>(T8/'Población e ICE'!U7)*1000</f>
        <v>25840.311752712583</v>
      </c>
      <c r="U56" s="368">
        <f>(U8/'Población e ICE'!V7)*1000</f>
        <v>18517.915104193664</v>
      </c>
      <c r="V56" s="368">
        <f>(V8/'Población e ICE'!W7)*1000</f>
        <v>16895.919424211377</v>
      </c>
      <c r="W56" s="368">
        <f>(W8/'Población e ICE'!X7)*1000</f>
        <v>14826.552625521141</v>
      </c>
    </row>
    <row r="57" spans="2:23">
      <c r="B57" s="365" t="s">
        <v>7</v>
      </c>
      <c r="C57" s="367">
        <f>(C9/'Población e ICE'!D8)*1000</f>
        <v>53898.530635038027</v>
      </c>
      <c r="D57" s="367">
        <f>(D9/'Población e ICE'!E8)*1000</f>
        <v>37915.083794429243</v>
      </c>
      <c r="E57" s="367">
        <f>(E9/'Población e ICE'!F8)*1000</f>
        <v>50170.877020684355</v>
      </c>
      <c r="F57" s="367">
        <f>(F9/'Población e ICE'!G8)*1000</f>
        <v>46847.049135815061</v>
      </c>
      <c r="G57" s="367">
        <f>(G9/'Población e ICE'!H8)*1000</f>
        <v>56626.413466789178</v>
      </c>
      <c r="H57" s="367">
        <f>(H9/'Población e ICE'!I8)*1000</f>
        <v>58033.919434054573</v>
      </c>
      <c r="I57" s="367">
        <f>(I9/'Población e ICE'!J8)*1000</f>
        <v>62048.415535736247</v>
      </c>
      <c r="J57" s="367">
        <f>(J9/'Población e ICE'!K8)*1000</f>
        <v>53151.64902770178</v>
      </c>
      <c r="K57" s="367">
        <f>(K9/'Población e ICE'!L8)*1000</f>
        <v>44415.443980655509</v>
      </c>
      <c r="L57" s="367">
        <f>(L9/'Población e ICE'!M8)*1000</f>
        <v>49034.473237957805</v>
      </c>
      <c r="M57" s="367">
        <f>(M9/'Población e ICE'!N8)*1000</f>
        <v>40043.913225091594</v>
      </c>
      <c r="N57" s="367">
        <f>(N9/'Población e ICE'!O8)*1000</f>
        <v>55620.326082042229</v>
      </c>
      <c r="O57" s="368">
        <f>(O9/'Población e ICE'!P8)*1000</f>
        <v>51507.400219473879</v>
      </c>
      <c r="P57" s="367">
        <f>(P9/'Población e ICE'!Q8)*1000</f>
        <v>56470.134782089568</v>
      </c>
      <c r="Q57" s="368">
        <f>(Q9/'Población e ICE'!R8)*1000</f>
        <v>93307.676922424056</v>
      </c>
      <c r="R57" s="368">
        <f>(R9/'Población e ICE'!S8)*1000</f>
        <v>61379.693937730364</v>
      </c>
      <c r="S57" s="368">
        <f>(S9/'Población e ICE'!T8)*1000</f>
        <v>58567.705716091696</v>
      </c>
      <c r="T57" s="367">
        <f>(T9/'Población e ICE'!U8)*1000</f>
        <v>52440.504144732666</v>
      </c>
      <c r="U57" s="368">
        <f>(U9/'Población e ICE'!V8)*1000</f>
        <v>49531.138691448483</v>
      </c>
      <c r="V57" s="368">
        <f>(V9/'Población e ICE'!W8)*1000</f>
        <v>43580.905510830111</v>
      </c>
      <c r="W57" s="368">
        <f>(W9/'Población e ICE'!X8)*1000</f>
        <v>44663.709844445075</v>
      </c>
    </row>
    <row r="58" spans="2:23">
      <c r="B58" s="365" t="s">
        <v>8</v>
      </c>
      <c r="C58" s="367">
        <f>(C10/'Población e ICE'!D9)*1000</f>
        <v>41131.218343530891</v>
      </c>
      <c r="D58" s="367">
        <f>(D10/'Población e ICE'!E9)*1000</f>
        <v>36425.457782666104</v>
      </c>
      <c r="E58" s="367">
        <f>(E10/'Población e ICE'!F9)*1000</f>
        <v>35890.75773572379</v>
      </c>
      <c r="F58" s="367">
        <f>(F10/'Población e ICE'!G9)*1000</f>
        <v>57731.948239765108</v>
      </c>
      <c r="G58" s="367">
        <f>(G10/'Población e ICE'!H9)*1000</f>
        <v>59887.579228271163</v>
      </c>
      <c r="H58" s="367">
        <f>(H10/'Población e ICE'!I9)*1000</f>
        <v>58020.631986020438</v>
      </c>
      <c r="I58" s="367">
        <f>(I10/'Población e ICE'!J9)*1000</f>
        <v>50612.498031921794</v>
      </c>
      <c r="J58" s="367">
        <f>(J10/'Población e ICE'!K9)*1000</f>
        <v>23897.203509074989</v>
      </c>
      <c r="K58" s="367">
        <f>(K10/'Población e ICE'!L9)*1000</f>
        <v>26269.780154719167</v>
      </c>
      <c r="L58" s="367">
        <f>(L10/'Población e ICE'!M9)*1000</f>
        <v>27245.271261742408</v>
      </c>
      <c r="M58" s="367">
        <f>(M10/'Población e ICE'!N9)*1000</f>
        <v>23714.316577306239</v>
      </c>
      <c r="N58" s="367">
        <f>(N10/'Población e ICE'!O9)*1000</f>
        <v>26851.700091293013</v>
      </c>
      <c r="O58" s="368">
        <f>(O10/'Población e ICE'!P9)*1000</f>
        <v>26369.59915937906</v>
      </c>
      <c r="P58" s="367">
        <f>(P10/'Población e ICE'!Q9)*1000</f>
        <v>29102.33322384633</v>
      </c>
      <c r="Q58" s="368">
        <f>(Q10/'Población e ICE'!R9)*1000</f>
        <v>38949.079517617807</v>
      </c>
      <c r="R58" s="368">
        <f>(R10/'Población e ICE'!S9)*1000</f>
        <v>43492.214058916346</v>
      </c>
      <c r="S58" s="368">
        <f>(S10/'Población e ICE'!T9)*1000</f>
        <v>36829.390215947846</v>
      </c>
      <c r="T58" s="367">
        <f>(T10/'Población e ICE'!U9)*1000</f>
        <v>29507.888560382926</v>
      </c>
      <c r="U58" s="368">
        <f>(U10/'Población e ICE'!V9)*1000</f>
        <v>24773.693866113608</v>
      </c>
      <c r="V58" s="368">
        <f>(V10/'Población e ICE'!W9)*1000</f>
        <v>21721.38718887838</v>
      </c>
      <c r="W58" s="368">
        <f>(W10/'Población e ICE'!X9)*1000</f>
        <v>25975.251581515397</v>
      </c>
    </row>
    <row r="59" spans="2:23">
      <c r="B59" s="365" t="s">
        <v>9</v>
      </c>
      <c r="C59" s="367">
        <f>(C11/'Población e ICE'!D10)*1000</f>
        <v>42638.084815380716</v>
      </c>
      <c r="D59" s="367">
        <f>(D11/'Población e ICE'!E10)*1000</f>
        <v>46156.939407789003</v>
      </c>
      <c r="E59" s="367">
        <f>(E11/'Población e ICE'!F10)*1000</f>
        <v>35394.08173645263</v>
      </c>
      <c r="F59" s="367">
        <f>(F11/'Población e ICE'!G10)*1000</f>
        <v>31212.149947850219</v>
      </c>
      <c r="G59" s="367">
        <f>(G11/'Población e ICE'!H10)*1000</f>
        <v>28824.934246683773</v>
      </c>
      <c r="H59" s="367">
        <f>(H11/'Población e ICE'!I10)*1000</f>
        <v>38518.171953929479</v>
      </c>
      <c r="I59" s="367">
        <f>(I11/'Población e ICE'!J10)*1000</f>
        <v>39213.220745478269</v>
      </c>
      <c r="J59" s="367">
        <f>(J11/'Población e ICE'!K10)*1000</f>
        <v>32126.906666845549</v>
      </c>
      <c r="K59" s="367">
        <f>(K11/'Población e ICE'!L10)*1000</f>
        <v>28710.364924783822</v>
      </c>
      <c r="L59" s="367">
        <f>(L11/'Población e ICE'!M10)*1000</f>
        <v>21650.347910782479</v>
      </c>
      <c r="M59" s="367">
        <f>(M11/'Población e ICE'!N10)*1000</f>
        <v>24608.066344427447</v>
      </c>
      <c r="N59" s="367">
        <f>(N11/'Población e ICE'!O10)*1000</f>
        <v>27001.005566261239</v>
      </c>
      <c r="O59" s="368">
        <f>(O11/'Población e ICE'!P10)*1000</f>
        <v>26526.626884651887</v>
      </c>
      <c r="P59" s="367">
        <f>(P11/'Población e ICE'!Q10)*1000</f>
        <v>22034.058669257898</v>
      </c>
      <c r="Q59" s="368">
        <f>(Q11/'Población e ICE'!R10)*1000</f>
        <v>34555.738621147575</v>
      </c>
      <c r="R59" s="368">
        <f>(R11/'Población e ICE'!S10)*1000</f>
        <v>34243.825856604504</v>
      </c>
      <c r="S59" s="368">
        <f>(S11/'Población e ICE'!T10)*1000</f>
        <v>34087.83745342373</v>
      </c>
      <c r="T59" s="367">
        <f>(T11/'Población e ICE'!U10)*1000</f>
        <v>32361.017460508399</v>
      </c>
      <c r="U59" s="368">
        <f>(U11/'Población e ICE'!V10)*1000</f>
        <v>33802.490031279383</v>
      </c>
      <c r="V59" s="368">
        <f>(V11/'Población e ICE'!W10)*1000</f>
        <v>29992.454228594535</v>
      </c>
      <c r="W59" s="368">
        <f>(W11/'Población e ICE'!X10)*1000</f>
        <v>29700.311981622461</v>
      </c>
    </row>
    <row r="60" spans="2:23">
      <c r="B60" s="365" t="s">
        <v>10</v>
      </c>
      <c r="C60" s="367">
        <f>(C12/'Población e ICE'!D11)*1000</f>
        <v>24009.722633400903</v>
      </c>
      <c r="D60" s="367">
        <f>(D12/'Población e ICE'!E11)*1000</f>
        <v>25478.505380413819</v>
      </c>
      <c r="E60" s="367">
        <f>(E12/'Población e ICE'!F11)*1000</f>
        <v>26268.292421193484</v>
      </c>
      <c r="F60" s="367">
        <f>(F12/'Población e ICE'!G11)*1000</f>
        <v>33647.689569037553</v>
      </c>
      <c r="G60" s="367">
        <f>(G12/'Población e ICE'!H11)*1000</f>
        <v>24943.819797000229</v>
      </c>
      <c r="H60" s="367">
        <f>(H12/'Población e ICE'!I11)*1000</f>
        <v>24854.066906817978</v>
      </c>
      <c r="I60" s="367">
        <f>(I12/'Población e ICE'!J11)*1000</f>
        <v>26591.884442098584</v>
      </c>
      <c r="J60" s="367">
        <f>(J12/'Población e ICE'!K11)*1000</f>
        <v>24640.843623495581</v>
      </c>
      <c r="K60" s="367">
        <f>(K12/'Población e ICE'!L11)*1000</f>
        <v>18198.098503160632</v>
      </c>
      <c r="L60" s="367">
        <f>(L12/'Población e ICE'!M11)*1000</f>
        <v>20695.157999498046</v>
      </c>
      <c r="M60" s="367">
        <f>(M12/'Población e ICE'!N11)*1000</f>
        <v>16707.444508728564</v>
      </c>
      <c r="N60" s="367">
        <f>(N12/'Población e ICE'!O11)*1000</f>
        <v>21221.201999306464</v>
      </c>
      <c r="O60" s="368">
        <f>(O12/'Población e ICE'!P11)*1000</f>
        <v>22484.157871596006</v>
      </c>
      <c r="P60" s="367">
        <f>(P12/'Población e ICE'!Q11)*1000</f>
        <v>25461.834997058828</v>
      </c>
      <c r="Q60" s="368">
        <f>(Q12/'Población e ICE'!R11)*1000</f>
        <v>26091.785300099713</v>
      </c>
      <c r="R60" s="368">
        <f>(R12/'Población e ICE'!S11)*1000</f>
        <v>29763.07747257928</v>
      </c>
      <c r="S60" s="368">
        <f>(S12/'Población e ICE'!T11)*1000</f>
        <v>24455.003528593981</v>
      </c>
      <c r="T60" s="367">
        <f>(T12/'Población e ICE'!U11)*1000</f>
        <v>20297.886349049131</v>
      </c>
      <c r="U60" s="368">
        <f>(U12/'Población e ICE'!V11)*1000</f>
        <v>19542.006312834812</v>
      </c>
      <c r="V60" s="368">
        <f>(V12/'Población e ICE'!W11)*1000</f>
        <v>16075.78985296298</v>
      </c>
      <c r="W60" s="368">
        <f>(W12/'Población e ICE'!X11)*1000</f>
        <v>17060.976196545227</v>
      </c>
    </row>
    <row r="61" spans="2:23">
      <c r="B61" s="365" t="s">
        <v>11</v>
      </c>
      <c r="C61" s="367">
        <f>(C13/'Población e ICE'!D12)*1000</f>
        <v>29340.808596360534</v>
      </c>
      <c r="D61" s="367">
        <f>(D13/'Población e ICE'!E12)*1000</f>
        <v>35259.180301710992</v>
      </c>
      <c r="E61" s="367">
        <f>(E13/'Población e ICE'!F12)*1000</f>
        <v>34104.44309327058</v>
      </c>
      <c r="F61" s="367">
        <f>(F13/'Población e ICE'!G12)*1000</f>
        <v>30843.248683195088</v>
      </c>
      <c r="G61" s="367">
        <f>(G13/'Población e ICE'!H12)*1000</f>
        <v>25858.580964156903</v>
      </c>
      <c r="H61" s="367">
        <f>(H13/'Población e ICE'!I12)*1000</f>
        <v>24414.764979813324</v>
      </c>
      <c r="I61" s="367">
        <f>(I13/'Población e ICE'!J12)*1000</f>
        <v>29308.106215922966</v>
      </c>
      <c r="J61" s="367">
        <f>(J13/'Población e ICE'!K12)*1000</f>
        <v>36886.708291862458</v>
      </c>
      <c r="K61" s="367">
        <f>(K13/'Población e ICE'!L12)*1000</f>
        <v>44526.151330554814</v>
      </c>
      <c r="L61" s="367">
        <f>(L13/'Población e ICE'!M12)*1000</f>
        <v>42240.940612718106</v>
      </c>
      <c r="M61" s="367">
        <f>(M13/'Población e ICE'!N12)*1000</f>
        <v>43747.906782275815</v>
      </c>
      <c r="N61" s="367">
        <f>(N13/'Población e ICE'!O12)*1000</f>
        <v>53472.102737412308</v>
      </c>
      <c r="O61" s="368">
        <f>(O13/'Población e ICE'!P12)*1000</f>
        <v>48332.6631838826</v>
      </c>
      <c r="P61" s="367">
        <f>(P13/'Población e ICE'!Q12)*1000</f>
        <v>46367.329085661833</v>
      </c>
      <c r="Q61" s="368">
        <f>(Q13/'Población e ICE'!R12)*1000</f>
        <v>52766.285530134948</v>
      </c>
      <c r="R61" s="368">
        <f>(R13/'Población e ICE'!S12)*1000</f>
        <v>52974.420246107278</v>
      </c>
      <c r="S61" s="368">
        <f>(S13/'Población e ICE'!T12)*1000</f>
        <v>42500.26470532822</v>
      </c>
      <c r="T61" s="367">
        <f>(T13/'Población e ICE'!U12)*1000</f>
        <v>36486.075440971421</v>
      </c>
      <c r="U61" s="368">
        <f>(U13/'Población e ICE'!V12)*1000</f>
        <v>32728.408616537905</v>
      </c>
      <c r="V61" s="368">
        <f>(V13/'Población e ICE'!W12)*1000</f>
        <v>35763.277816387199</v>
      </c>
      <c r="W61" s="368">
        <f>(W13/'Población e ICE'!X12)*1000</f>
        <v>26978.842273259943</v>
      </c>
    </row>
    <row r="62" spans="2:23">
      <c r="B62" s="365" t="s">
        <v>12</v>
      </c>
      <c r="C62" s="367">
        <f>(C14/'Población e ICE'!D13)*1000</f>
        <v>42055.423463953506</v>
      </c>
      <c r="D62" s="367">
        <f>(D14/'Población e ICE'!E13)*1000</f>
        <v>32440.04557253603</v>
      </c>
      <c r="E62" s="367">
        <f>(E14/'Población e ICE'!F13)*1000</f>
        <v>29520.844627193739</v>
      </c>
      <c r="F62" s="367">
        <f>(F14/'Población e ICE'!G13)*1000</f>
        <v>30091.799390137276</v>
      </c>
      <c r="G62" s="367">
        <f>(G14/'Población e ICE'!H13)*1000</f>
        <v>26008.599250445648</v>
      </c>
      <c r="H62" s="367">
        <f>(H14/'Población e ICE'!I13)*1000</f>
        <v>33538.666316436116</v>
      </c>
      <c r="I62" s="367">
        <f>(I14/'Población e ICE'!J13)*1000</f>
        <v>37121.033487678636</v>
      </c>
      <c r="J62" s="367">
        <f>(J14/'Población e ICE'!K13)*1000</f>
        <v>29197.449753280089</v>
      </c>
      <c r="K62" s="367">
        <f>(K14/'Población e ICE'!L13)*1000</f>
        <v>39643.677131679819</v>
      </c>
      <c r="L62" s="367">
        <f>(L14/'Población e ICE'!M13)*1000</f>
        <v>30951.226987768176</v>
      </c>
      <c r="M62" s="367">
        <f>(M14/'Población e ICE'!N13)*1000</f>
        <v>37407.161068039903</v>
      </c>
      <c r="N62" s="367">
        <f>(N14/'Población e ICE'!O13)*1000</f>
        <v>49966.615722596092</v>
      </c>
      <c r="O62" s="368">
        <f>(O14/'Población e ICE'!P13)*1000</f>
        <v>45974.950469484422</v>
      </c>
      <c r="P62" s="367">
        <f>(P14/'Población e ICE'!Q13)*1000</f>
        <v>40020.43879978593</v>
      </c>
      <c r="Q62" s="368">
        <f>(Q14/'Población e ICE'!R13)*1000</f>
        <v>47196.702924586818</v>
      </c>
      <c r="R62" s="368">
        <f>(R14/'Población e ICE'!S13)*1000</f>
        <v>39941.370967910865</v>
      </c>
      <c r="S62" s="368">
        <f>(S14/'Población e ICE'!T13)*1000</f>
        <v>36227.154802406272</v>
      </c>
      <c r="T62" s="367">
        <f>(T14/'Población e ICE'!U13)*1000</f>
        <v>37914.926117416107</v>
      </c>
      <c r="U62" s="368">
        <f>(U14/'Población e ICE'!V13)*1000</f>
        <v>34556.289669791091</v>
      </c>
      <c r="V62" s="368">
        <f>(V14/'Población e ICE'!W13)*1000</f>
        <v>34154.382704343981</v>
      </c>
      <c r="W62" s="368">
        <f>(W14/'Población e ICE'!X13)*1000</f>
        <v>42151.538236693908</v>
      </c>
    </row>
    <row r="63" spans="2:23">
      <c r="B63" s="365" t="s">
        <v>606</v>
      </c>
      <c r="C63" s="366">
        <v>0</v>
      </c>
      <c r="D63" s="366">
        <v>0</v>
      </c>
      <c r="E63" s="366">
        <v>0</v>
      </c>
      <c r="F63" s="366">
        <v>0</v>
      </c>
      <c r="G63" s="366">
        <v>0</v>
      </c>
      <c r="H63" s="366">
        <v>0</v>
      </c>
      <c r="I63" s="366">
        <v>0</v>
      </c>
      <c r="J63" s="366">
        <v>0</v>
      </c>
      <c r="K63" s="366">
        <v>0</v>
      </c>
      <c r="L63" s="366">
        <v>0</v>
      </c>
      <c r="M63" s="366">
        <v>0</v>
      </c>
      <c r="N63" s="366">
        <v>0</v>
      </c>
      <c r="O63" s="366">
        <v>0</v>
      </c>
      <c r="P63" s="366">
        <v>0</v>
      </c>
      <c r="Q63" s="366">
        <v>0</v>
      </c>
      <c r="R63" s="366">
        <v>0</v>
      </c>
      <c r="S63" s="366">
        <v>0</v>
      </c>
      <c r="T63" s="366">
        <v>0</v>
      </c>
      <c r="U63" s="368">
        <f>(U15/'Población e ICE'!V14)*1000</f>
        <v>38700.245989728821</v>
      </c>
      <c r="V63" s="368">
        <f>(V15/'Población e ICE'!W14)*1000</f>
        <v>46284.698207100089</v>
      </c>
      <c r="W63" s="368">
        <f>(W15/'Población e ICE'!X14)*1000</f>
        <v>37183.099724396896</v>
      </c>
    </row>
    <row r="64" spans="2:23">
      <c r="B64" s="365" t="s">
        <v>13</v>
      </c>
      <c r="C64" s="367">
        <f>(C16/'Población e ICE'!D15)*1000</f>
        <v>48077.074216898262</v>
      </c>
      <c r="D64" s="367">
        <f>(D16/'Población e ICE'!E15)*1000</f>
        <v>47633.060591667236</v>
      </c>
      <c r="E64" s="367">
        <f>(E16/'Población e ICE'!F15)*1000</f>
        <v>47516.268976221458</v>
      </c>
      <c r="F64" s="367">
        <f>(F16/'Población e ICE'!G15)*1000</f>
        <v>55901.435419359004</v>
      </c>
      <c r="G64" s="367">
        <f>(G16/'Población e ICE'!H15)*1000</f>
        <v>37131.440830705375</v>
      </c>
      <c r="H64" s="367">
        <f>(H16/'Población e ICE'!I15)*1000</f>
        <v>30951.319920765833</v>
      </c>
      <c r="I64" s="367">
        <f>(I16/'Población e ICE'!J15)*1000</f>
        <v>30294.645092601291</v>
      </c>
      <c r="J64" s="367">
        <f>(J16/'Población e ICE'!K15)*1000</f>
        <v>24105.340177752987</v>
      </c>
      <c r="K64" s="367">
        <f>(K16/'Población e ICE'!L15)*1000</f>
        <v>23573.076782733599</v>
      </c>
      <c r="L64" s="367">
        <f>(L16/'Población e ICE'!M15)*1000</f>
        <v>26481.987809714345</v>
      </c>
      <c r="M64" s="367">
        <f>(M16/'Población e ICE'!N15)*1000</f>
        <v>26715.349620974644</v>
      </c>
      <c r="N64" s="367">
        <f>(N16/'Población e ICE'!O15)*1000</f>
        <v>26026.89328341631</v>
      </c>
      <c r="O64" s="368">
        <f>(O16/'Población e ICE'!P15)*1000</f>
        <v>26442.373846053382</v>
      </c>
      <c r="P64" s="367">
        <f>(P16/'Población e ICE'!Q15)*1000</f>
        <v>27947.905560574756</v>
      </c>
      <c r="Q64" s="368">
        <f>(Q16/'Población e ICE'!R15)*1000</f>
        <v>34522.190152970805</v>
      </c>
      <c r="R64" s="368">
        <f>(R16/'Población e ICE'!S15)*1000</f>
        <v>33019.375955190037</v>
      </c>
      <c r="S64" s="368">
        <f>(S16/'Población e ICE'!T15)*1000</f>
        <v>29175.624750689723</v>
      </c>
      <c r="T64" s="367">
        <f>(T16/'Población e ICE'!U15)*1000</f>
        <v>30602.113074193512</v>
      </c>
      <c r="U64" s="368">
        <f>(U16/'Población e ICE'!V15)*1000</f>
        <v>39823.441134139233</v>
      </c>
      <c r="V64" s="368">
        <f>(V16/'Población e ICE'!W15)*1000</f>
        <v>39475.291403641975</v>
      </c>
      <c r="W64" s="368">
        <f>(W16/'Población e ICE'!X15)*1000</f>
        <v>32959.55687152443</v>
      </c>
    </row>
    <row r="65" spans="2:23">
      <c r="B65" s="365" t="s">
        <v>14</v>
      </c>
      <c r="C65" s="367">
        <f>(C17/'Población e ICE'!D16)*1000</f>
        <v>40725.415086538706</v>
      </c>
      <c r="D65" s="367">
        <f>(D17/'Población e ICE'!E16)*1000</f>
        <v>44460.758247322963</v>
      </c>
      <c r="E65" s="367">
        <f>(E17/'Población e ICE'!F16)*1000</f>
        <v>43212.091644084911</v>
      </c>
      <c r="F65" s="367">
        <f>(F17/'Población e ICE'!G16)*1000</f>
        <v>42399.652134855663</v>
      </c>
      <c r="G65" s="367">
        <f>(G17/'Población e ICE'!H16)*1000</f>
        <v>29338.558986822431</v>
      </c>
      <c r="H65" s="367">
        <f>(H17/'Población e ICE'!I16)*1000</f>
        <v>35281.380154320927</v>
      </c>
      <c r="I65" s="367">
        <f>(I17/'Población e ICE'!J16)*1000</f>
        <v>46186.049289544957</v>
      </c>
      <c r="J65" s="367">
        <f>(J17/'Población e ICE'!K16)*1000</f>
        <v>35836.547964955818</v>
      </c>
      <c r="K65" s="367">
        <f>(K17/'Población e ICE'!L16)*1000</f>
        <v>39714.688595750697</v>
      </c>
      <c r="L65" s="367">
        <f>(L17/'Población e ICE'!M16)*1000</f>
        <v>36729.472070195356</v>
      </c>
      <c r="M65" s="367">
        <f>(M17/'Población e ICE'!N16)*1000</f>
        <v>37167.507987253986</v>
      </c>
      <c r="N65" s="367">
        <f>(N17/'Población e ICE'!O16)*1000</f>
        <v>50368.469918899442</v>
      </c>
      <c r="O65" s="368">
        <f>(O17/'Población e ICE'!P16)*1000</f>
        <v>37480.649930208499</v>
      </c>
      <c r="P65" s="367">
        <f>(P17/'Población e ICE'!Q16)*1000</f>
        <v>34738.451303498536</v>
      </c>
      <c r="Q65" s="368">
        <f>(Q17/'Población e ICE'!R16)*1000</f>
        <v>54182.139599168011</v>
      </c>
      <c r="R65" s="368">
        <f>(R17/'Población e ICE'!S16)*1000</f>
        <v>45322.395318683062</v>
      </c>
      <c r="S65" s="368">
        <f>(S17/'Población e ICE'!T16)*1000</f>
        <v>43214.812151908409</v>
      </c>
      <c r="T65" s="367">
        <f>(T17/'Población e ICE'!U16)*1000</f>
        <v>38464.947075309799</v>
      </c>
      <c r="U65" s="368">
        <f>(U17/'Población e ICE'!V16)*1000</f>
        <v>49036.714199161375</v>
      </c>
      <c r="V65" s="368">
        <f>(V17/'Población e ICE'!W16)*1000</f>
        <v>41363.721985056873</v>
      </c>
      <c r="W65" s="368">
        <f>(W17/'Población e ICE'!X16)*1000</f>
        <v>51171.048222349506</v>
      </c>
    </row>
    <row r="66" spans="2:23">
      <c r="B66" s="365" t="s">
        <v>15</v>
      </c>
      <c r="C66" s="366">
        <v>0</v>
      </c>
      <c r="D66" s="366">
        <v>0</v>
      </c>
      <c r="E66" s="366">
        <v>0</v>
      </c>
      <c r="F66" s="366">
        <v>0</v>
      </c>
      <c r="G66" s="366">
        <v>0</v>
      </c>
      <c r="H66" s="366">
        <v>0</v>
      </c>
      <c r="I66" s="366">
        <v>0</v>
      </c>
      <c r="J66" s="367">
        <f>(J18/'Población e ICE'!K17)*1000</f>
        <v>39036.883113334661</v>
      </c>
      <c r="K66" s="367">
        <f>(K18/'Población e ICE'!L17)*1000</f>
        <v>47228.333854197983</v>
      </c>
      <c r="L66" s="367">
        <f>(L18/'Población e ICE'!M17)*1000</f>
        <v>46891.82780730501</v>
      </c>
      <c r="M66" s="367">
        <f>(M18/'Población e ICE'!N17)*1000</f>
        <v>31104.983228998841</v>
      </c>
      <c r="N66" s="367">
        <f>(N18/'Población e ICE'!O17)*1000</f>
        <v>44722.159371031375</v>
      </c>
      <c r="O66" s="368">
        <f>(O18/'Población e ICE'!P17)*1000</f>
        <v>42704.613901217497</v>
      </c>
      <c r="P66" s="367">
        <f>(P18/'Población e ICE'!Q17)*1000</f>
        <v>49560.246667480336</v>
      </c>
      <c r="Q66" s="368">
        <f>(Q18/'Población e ICE'!R17)*1000</f>
        <v>60966.471506443741</v>
      </c>
      <c r="R66" s="368">
        <f>(R18/'Población e ICE'!S17)*1000</f>
        <v>59412.571161313157</v>
      </c>
      <c r="S66" s="368">
        <f>(S18/'Población e ICE'!T17)*1000</f>
        <v>39261.987824234842</v>
      </c>
      <c r="T66" s="367">
        <f>(T18/'Población e ICE'!U17)*1000</f>
        <v>40082.262618297871</v>
      </c>
      <c r="U66" s="368">
        <f>(U18/'Población e ICE'!V17)*1000</f>
        <v>41366.97570046952</v>
      </c>
      <c r="V66" s="368">
        <f>(V18/'Población e ICE'!W17)*1000</f>
        <v>40031.242160741225</v>
      </c>
      <c r="W66" s="368">
        <f>(W18/'Población e ICE'!X17)*1000</f>
        <v>38439.78767734627</v>
      </c>
    </row>
    <row r="67" spans="2:23">
      <c r="B67" s="365" t="s">
        <v>16</v>
      </c>
      <c r="C67" s="367">
        <f>(C19/'Población e ICE'!D18)*1000</f>
        <v>36408.693577034086</v>
      </c>
      <c r="D67" s="367">
        <f>(D19/'Población e ICE'!E18)*1000</f>
        <v>43049.181803656349</v>
      </c>
      <c r="E67" s="367">
        <f>(E19/'Población e ICE'!F18)*1000</f>
        <v>47483.159657307391</v>
      </c>
      <c r="F67" s="367">
        <f>(F19/'Población e ICE'!G18)*1000</f>
        <v>51129.966040867817</v>
      </c>
      <c r="G67" s="367">
        <f>(G19/'Población e ICE'!H18)*1000</f>
        <v>29822.338313473949</v>
      </c>
      <c r="H67" s="367">
        <f>(H19/'Población e ICE'!I18)*1000</f>
        <v>34035.554119581815</v>
      </c>
      <c r="I67" s="367">
        <f>(I19/'Población e ICE'!J18)*1000</f>
        <v>34562.849600495836</v>
      </c>
      <c r="J67" s="367">
        <f>(J19/'Población e ICE'!K18)*1000</f>
        <v>43990.248174129309</v>
      </c>
      <c r="K67" s="367">
        <f>(K19/'Población e ICE'!L18)*1000</f>
        <v>54743.463332608917</v>
      </c>
      <c r="L67" s="367">
        <f>(L19/'Población e ICE'!M18)*1000</f>
        <v>52530.112155426468</v>
      </c>
      <c r="M67" s="367">
        <f>(M19/'Población e ICE'!N18)*1000</f>
        <v>41634.30859799256</v>
      </c>
      <c r="N67" s="367">
        <f>(N19/'Población e ICE'!O18)*1000</f>
        <v>45754.704446730844</v>
      </c>
      <c r="O67" s="368">
        <f>(O19/'Población e ICE'!P18)*1000</f>
        <v>43084.975757541964</v>
      </c>
      <c r="P67" s="367">
        <f>(P19/'Población e ICE'!Q18)*1000</f>
        <v>48143.281839700991</v>
      </c>
      <c r="Q67" s="368">
        <f>(Q19/'Población e ICE'!R18)*1000</f>
        <v>50943.444090736011</v>
      </c>
      <c r="R67" s="368">
        <f>(R19/'Población e ICE'!S18)*1000</f>
        <v>49751.050281262993</v>
      </c>
      <c r="S67" s="368">
        <f>(S19/'Población e ICE'!T18)*1000</f>
        <v>41105.476933814578</v>
      </c>
      <c r="T67" s="367">
        <f>(T19/'Población e ICE'!U18)*1000</f>
        <v>36130.140736103618</v>
      </c>
      <c r="U67" s="368">
        <f>(U19/'Población e ICE'!V18)*1000</f>
        <v>41778.817868180311</v>
      </c>
      <c r="V67" s="368">
        <f>(V19/'Población e ICE'!W18)*1000</f>
        <v>34812.35202843912</v>
      </c>
      <c r="W67" s="368">
        <f>(W19/'Población e ICE'!X18)*1000</f>
        <v>36975.650738936565</v>
      </c>
    </row>
    <row r="68" spans="2:23">
      <c r="B68" s="365" t="s">
        <v>82</v>
      </c>
      <c r="C68" s="367">
        <f>(C20/'Población e ICE'!D19)*1000</f>
        <v>94622.80861030797</v>
      </c>
      <c r="D68" s="367">
        <f>(D20/'Población e ICE'!E19)*1000</f>
        <v>109594.20036919732</v>
      </c>
      <c r="E68" s="367">
        <f>(E20/'Población e ICE'!F19)*1000</f>
        <v>93757.46555275681</v>
      </c>
      <c r="F68" s="367">
        <f>(F20/'Población e ICE'!G19)*1000</f>
        <v>77999.292611014098</v>
      </c>
      <c r="G68" s="367">
        <f>(G20/'Población e ICE'!H19)*1000</f>
        <v>63306.976704327695</v>
      </c>
      <c r="H68" s="367">
        <f>(H20/'Población e ICE'!I19)*1000</f>
        <v>109008.39955830132</v>
      </c>
      <c r="I68" s="367">
        <f>(I20/'Población e ICE'!J19)*1000</f>
        <v>109328.47440168094</v>
      </c>
      <c r="J68" s="367">
        <f>(J20/'Población e ICE'!K19)*1000</f>
        <v>87062.519015509766</v>
      </c>
      <c r="K68" s="367">
        <f>(K20/'Población e ICE'!L19)*1000</f>
        <v>81022.029194497038</v>
      </c>
      <c r="L68" s="367">
        <f>(L20/'Población e ICE'!M19)*1000</f>
        <v>93475.082398925995</v>
      </c>
      <c r="M68" s="367">
        <f>(M20/'Población e ICE'!N19)*1000</f>
        <v>81002.222810486768</v>
      </c>
      <c r="N68" s="367">
        <f>(N20/'Población e ICE'!O19)*1000</f>
        <v>92788.916973725645</v>
      </c>
      <c r="O68" s="368">
        <f>(O20/'Población e ICE'!P19)*1000</f>
        <v>107162.7774039717</v>
      </c>
      <c r="P68" s="367">
        <f>(P20/'Población e ICE'!Q19)*1000</f>
        <v>106840.50421769162</v>
      </c>
      <c r="Q68" s="368">
        <f>(Q20/'Población e ICE'!R19)*1000</f>
        <v>75625.269207882855</v>
      </c>
      <c r="R68" s="368">
        <f>(R20/'Población e ICE'!S19)*1000</f>
        <v>84480.288351975338</v>
      </c>
      <c r="S68" s="368">
        <f>(S20/'Población e ICE'!T19)*1000</f>
        <v>73631.756704175976</v>
      </c>
      <c r="T68" s="367">
        <f>(T20/'Población e ICE'!U19)*1000</f>
        <v>78708.5226519602</v>
      </c>
      <c r="U68" s="368">
        <f>(U20/'Población e ICE'!V19)*1000</f>
        <v>60292.047387694365</v>
      </c>
      <c r="V68" s="368">
        <f>(V20/'Población e ICE'!W19)*1000</f>
        <v>73859.320527299526</v>
      </c>
      <c r="W68" s="368">
        <f>(W20/'Población e ICE'!X19)*1000</f>
        <v>67377.137770682311</v>
      </c>
    </row>
    <row r="69" spans="2:23">
      <c r="B69" s="365" t="s">
        <v>18</v>
      </c>
      <c r="C69" s="367">
        <f>(C21/'Población e ICE'!D20)*1000</f>
        <v>33949.067114690653</v>
      </c>
      <c r="D69" s="367">
        <f>(D21/'Población e ICE'!E20)*1000</f>
        <v>28682.660532354817</v>
      </c>
      <c r="E69" s="367">
        <f>(E21/'Población e ICE'!F20)*1000</f>
        <v>24241.107125518025</v>
      </c>
      <c r="F69" s="367">
        <f>(F21/'Población e ICE'!G20)*1000</f>
        <v>18244.337004127068</v>
      </c>
      <c r="G69" s="367">
        <f>(G21/'Población e ICE'!H20)*1000</f>
        <v>14345.704868937331</v>
      </c>
      <c r="H69" s="367">
        <f>(H21/'Población e ICE'!I20)*1000</f>
        <v>21369.050843938203</v>
      </c>
      <c r="I69" s="367">
        <f>(I21/'Población e ICE'!J20)*1000</f>
        <v>18934.648000568617</v>
      </c>
      <c r="J69" s="367">
        <f>(J21/'Población e ICE'!K20)*1000</f>
        <v>34910.662706913354</v>
      </c>
      <c r="K69" s="367">
        <f>(K21/'Población e ICE'!L20)*1000</f>
        <v>31581.621479534508</v>
      </c>
      <c r="L69" s="367">
        <f>(L21/'Población e ICE'!M20)*1000</f>
        <v>40283.698586695828</v>
      </c>
      <c r="M69" s="367">
        <f>(M21/'Población e ICE'!N20)*1000</f>
        <v>29097.895109477919</v>
      </c>
      <c r="N69" s="367">
        <f>(N21/'Población e ICE'!O20)*1000</f>
        <v>37516.872025298151</v>
      </c>
      <c r="O69" s="368">
        <f>(O21/'Población e ICE'!P20)*1000</f>
        <v>39126.999142180925</v>
      </c>
      <c r="P69" s="367">
        <f>(P21/'Población e ICE'!Q20)*1000</f>
        <v>31063.413725704097</v>
      </c>
      <c r="Q69" s="368">
        <f>(Q21/'Población e ICE'!R20)*1000</f>
        <v>24142.623874916007</v>
      </c>
      <c r="R69" s="368">
        <f>(R21/'Población e ICE'!S20)*1000</f>
        <v>23746.284671375575</v>
      </c>
      <c r="S69" s="368">
        <f>(S21/'Población e ICE'!T20)*1000</f>
        <v>21714.981827380925</v>
      </c>
      <c r="T69" s="367">
        <f>(T21/'Población e ICE'!U20)*1000</f>
        <v>20669.038398311841</v>
      </c>
      <c r="U69" s="368">
        <f>(U21/'Población e ICE'!V20)*1000</f>
        <v>16593.070541076839</v>
      </c>
      <c r="V69" s="368">
        <f>(V21/'Población e ICE'!W20)*1000</f>
        <v>15898.575802439649</v>
      </c>
      <c r="W69" s="368">
        <f>(W21/'Población e ICE'!X20)*1000</f>
        <v>21797.575907618269</v>
      </c>
    </row>
    <row r="70" spans="2:23">
      <c r="B70" s="369"/>
      <c r="C70" s="367"/>
      <c r="D70" s="367"/>
      <c r="E70" s="367"/>
      <c r="F70" s="367"/>
      <c r="G70" s="367"/>
      <c r="H70" s="367"/>
      <c r="I70" s="367"/>
      <c r="J70" s="367"/>
      <c r="K70" s="367"/>
      <c r="L70" s="367"/>
      <c r="M70" s="367"/>
      <c r="N70" s="367"/>
      <c r="O70" s="368"/>
      <c r="P70" s="367"/>
      <c r="Q70" s="368"/>
      <c r="R70" s="368"/>
      <c r="S70" s="368"/>
      <c r="T70" s="367"/>
    </row>
    <row r="71" spans="2:23">
      <c r="B71" s="372" t="s">
        <v>20</v>
      </c>
      <c r="C71" s="373">
        <f>(C23/'Población e ICE'!D22)*1000</f>
        <v>37135.502964791798</v>
      </c>
      <c r="D71" s="373">
        <f>(D23/'Población e ICE'!E22)*1000</f>
        <v>38053.07870126942</v>
      </c>
      <c r="E71" s="373">
        <f>(E23/'Población e ICE'!F22)*1000</f>
        <v>36398.106623980078</v>
      </c>
      <c r="F71" s="373">
        <f>(F23/'Población e ICE'!G22)*1000</f>
        <v>42095.612637572893</v>
      </c>
      <c r="G71" s="373">
        <f>(G23/'Población e ICE'!H22)*1000</f>
        <v>31415.757754020709</v>
      </c>
      <c r="H71" s="373">
        <f>(H23/'Población e ICE'!I22)*1000</f>
        <v>33155.697919029852</v>
      </c>
      <c r="I71" s="373">
        <f>(I23/'Población e ICE'!J22)*1000</f>
        <v>34991.173104568275</v>
      </c>
      <c r="J71" s="373">
        <f>(J23/'Población e ICE'!K22)*1000</f>
        <v>30711.260976814836</v>
      </c>
      <c r="K71" s="373">
        <f>(K23/'Población e ICE'!L22)*1000</f>
        <v>28995.380415898235</v>
      </c>
      <c r="L71" s="373">
        <f>(L23/'Población e ICE'!M22)*1000</f>
        <v>28796.945237084237</v>
      </c>
      <c r="M71" s="373">
        <f>(M23/'Población e ICE'!N22)*1000</f>
        <v>26732.732592235276</v>
      </c>
      <c r="N71" s="373">
        <f>(N23/'Población e ICE'!O22)*1000</f>
        <v>32415.808809202674</v>
      </c>
      <c r="O71" s="373">
        <f>(O23/'Población e ICE'!P22)*1000</f>
        <v>33175.701656540863</v>
      </c>
      <c r="P71" s="373">
        <f>(P23/'Población e ICE'!Q22)*1000</f>
        <v>31608.01514324655</v>
      </c>
      <c r="Q71" s="373">
        <f>(Q23/'Población e ICE'!R22)*1000</f>
        <v>37390.2481299434</v>
      </c>
      <c r="R71" s="373">
        <f>(R23/'Población e ICE'!S22)*1000</f>
        <v>37823.871736581736</v>
      </c>
      <c r="S71" s="373">
        <f>(S23/'Población e ICE'!T22)*1000</f>
        <v>32363.144210950024</v>
      </c>
      <c r="T71" s="373">
        <f>(T23/'Población e ICE'!U22)*1000</f>
        <v>29718.433029756463</v>
      </c>
      <c r="U71" s="373">
        <f>(U23/'Población e ICE'!V22)*1000</f>
        <v>29368.951555493361</v>
      </c>
      <c r="V71" s="373">
        <f>(V23/'Población e ICE'!W22)*1000</f>
        <v>26350.820591362626</v>
      </c>
      <c r="W71" s="380">
        <f>(W23/'Población e ICE'!X22)*1000</f>
        <v>26660.268042113054</v>
      </c>
    </row>
    <row r="72" spans="2:23" s="271" customFormat="1" ht="14.25" customHeight="1">
      <c r="B72" s="19" t="s">
        <v>635</v>
      </c>
      <c r="C72" s="210"/>
      <c r="D72" s="210"/>
      <c r="E72" s="217"/>
      <c r="F72" s="217"/>
      <c r="G72" s="363"/>
      <c r="H72" s="363"/>
      <c r="I72" s="363"/>
      <c r="J72" s="363"/>
      <c r="K72" s="363"/>
      <c r="L72" s="363"/>
      <c r="M72" s="363"/>
      <c r="N72" s="363"/>
      <c r="O72" s="363"/>
      <c r="P72" s="249"/>
      <c r="Q72" s="301"/>
      <c r="R72" s="301"/>
      <c r="S72" s="301"/>
      <c r="T72" s="249"/>
    </row>
    <row r="73" spans="2:23" ht="10.5" customHeight="1">
      <c r="B73" s="210"/>
      <c r="C73" s="210"/>
      <c r="D73" s="210"/>
    </row>
    <row r="74" spans="2:23">
      <c r="B74" s="19"/>
    </row>
    <row r="75" spans="2:23">
      <c r="B75" s="210"/>
      <c r="C75" s="210"/>
      <c r="D75" s="210"/>
    </row>
    <row r="78" spans="2:23">
      <c r="B78" s="210"/>
      <c r="C78" s="210"/>
      <c r="D78" s="210"/>
    </row>
  </sheetData>
  <mergeCells count="1">
    <mergeCell ref="B25:V25"/>
  </mergeCells>
  <phoneticPr fontId="14" type="noConversion"/>
  <hyperlinks>
    <hyperlink ref="O3" location="'Indice Regiones'!A1" display="&lt; Volver &gt;" xr:uid="{00000000-0004-0000-0E00-000000000000}"/>
  </hyperlinks>
  <pageMargins left="0.75" right="0.75" top="1" bottom="1" header="0" footer="0"/>
  <pageSetup orientation="portrait" r:id="rId1"/>
  <headerFooter alignWithMargins="0"/>
  <ignoredErrors>
    <ignoredError sqref="D23:F23"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B1:W583"/>
  <sheetViews>
    <sheetView showGridLines="0" zoomScale="90" zoomScaleNormal="90" workbookViewId="0">
      <selection activeCell="B91" sqref="B91"/>
    </sheetView>
  </sheetViews>
  <sheetFormatPr baseColWidth="10" defaultRowHeight="12.75"/>
  <cols>
    <col min="1" max="1" width="3.7109375" style="227" customWidth="1"/>
    <col min="2" max="2" width="22.5703125" style="227" customWidth="1"/>
    <col min="3" max="14" width="11.42578125" style="227"/>
    <col min="15" max="15" width="11.42578125" style="289"/>
    <col min="16" max="16" width="11.42578125" style="227"/>
    <col min="17" max="19" width="11.42578125" style="289"/>
    <col min="20" max="16384" width="11.42578125" style="227"/>
  </cols>
  <sheetData>
    <row r="1" spans="2:23">
      <c r="B1" s="212" t="s">
        <v>0</v>
      </c>
      <c r="C1" s="212"/>
      <c r="D1" s="217"/>
      <c r="E1" s="217"/>
      <c r="F1" s="217"/>
      <c r="G1" s="217"/>
      <c r="H1" s="217"/>
      <c r="I1" s="217"/>
      <c r="J1" s="249"/>
      <c r="K1" s="249"/>
    </row>
    <row r="2" spans="2:23">
      <c r="B2" s="296" t="s">
        <v>213</v>
      </c>
      <c r="C2" s="296"/>
      <c r="D2" s="277"/>
      <c r="E2" s="277"/>
      <c r="F2" s="217"/>
      <c r="G2" s="217"/>
      <c r="H2" s="217"/>
      <c r="I2" s="217"/>
      <c r="J2" s="249"/>
      <c r="K2" s="249"/>
    </row>
    <row r="3" spans="2:23">
      <c r="B3" s="375" t="s">
        <v>216</v>
      </c>
      <c r="C3" s="375"/>
      <c r="D3" s="376"/>
      <c r="E3" s="376"/>
      <c r="F3" s="217"/>
      <c r="G3" s="217"/>
      <c r="H3" s="217"/>
      <c r="I3" s="217"/>
      <c r="J3" s="249"/>
      <c r="K3" s="249"/>
    </row>
    <row r="4" spans="2:23">
      <c r="B4" s="1" t="s">
        <v>792</v>
      </c>
      <c r="C4" s="211"/>
      <c r="D4" s="217"/>
      <c r="E4" s="217"/>
      <c r="F4" s="217"/>
      <c r="G4" s="217"/>
      <c r="H4" s="217"/>
      <c r="I4" s="217"/>
      <c r="J4" s="249"/>
      <c r="K4" s="249"/>
      <c r="M4" s="249"/>
      <c r="N4" s="252"/>
      <c r="O4" s="437" t="s">
        <v>180</v>
      </c>
      <c r="P4" s="252"/>
    </row>
    <row r="5" spans="2:23">
      <c r="B5" s="211"/>
      <c r="C5" s="211"/>
      <c r="D5" s="217"/>
      <c r="E5" s="217"/>
      <c r="F5" s="217"/>
      <c r="G5" s="217"/>
      <c r="H5" s="217"/>
      <c r="I5" s="217"/>
      <c r="J5" s="249"/>
      <c r="K5" s="249"/>
    </row>
    <row r="6" spans="2:23">
      <c r="B6" s="370" t="s">
        <v>212</v>
      </c>
      <c r="C6" s="371">
        <v>2001</v>
      </c>
      <c r="D6" s="371">
        <v>2002</v>
      </c>
      <c r="E6" s="371">
        <v>2003</v>
      </c>
      <c r="F6" s="371">
        <v>2004</v>
      </c>
      <c r="G6" s="371">
        <v>2005</v>
      </c>
      <c r="H6" s="371">
        <v>2006</v>
      </c>
      <c r="I6" s="371">
        <v>2007</v>
      </c>
      <c r="J6" s="371">
        <v>2008</v>
      </c>
      <c r="K6" s="371">
        <v>2009</v>
      </c>
      <c r="L6" s="371">
        <v>2010</v>
      </c>
      <c r="M6" s="371">
        <v>2011</v>
      </c>
      <c r="N6" s="371">
        <v>2012</v>
      </c>
      <c r="O6" s="371">
        <v>2013</v>
      </c>
      <c r="P6" s="371">
        <v>2014</v>
      </c>
      <c r="Q6" s="371">
        <v>2015</v>
      </c>
      <c r="R6" s="371">
        <v>2016</v>
      </c>
      <c r="S6" s="371">
        <v>2017</v>
      </c>
      <c r="T6" s="371">
        <v>2018</v>
      </c>
      <c r="U6" s="371">
        <v>2019</v>
      </c>
      <c r="V6" s="371">
        <v>2020</v>
      </c>
      <c r="W6" s="379">
        <v>2021</v>
      </c>
    </row>
    <row r="7" spans="2:23">
      <c r="B7" s="365" t="s">
        <v>685</v>
      </c>
      <c r="C7" s="366">
        <v>6010203.6156471912</v>
      </c>
      <c r="D7" s="366">
        <v>3378811.5542977867</v>
      </c>
      <c r="E7" s="366">
        <v>3610447.5259841816</v>
      </c>
      <c r="F7" s="366">
        <v>4649108.5329579171</v>
      </c>
      <c r="G7" s="366">
        <v>1897055.7318353569</v>
      </c>
      <c r="H7" s="366">
        <v>7246048.0671006376</v>
      </c>
      <c r="I7" s="366">
        <v>3149421.1061644601</v>
      </c>
      <c r="J7" s="367">
        <v>2876049.6541923909</v>
      </c>
      <c r="K7" s="367">
        <v>3439113.3034338774</v>
      </c>
      <c r="L7" s="367">
        <v>4158354.0387548753</v>
      </c>
      <c r="M7" s="367">
        <v>4310822.2349290689</v>
      </c>
      <c r="N7" s="367">
        <v>2723987.6223010966</v>
      </c>
      <c r="O7" s="368">
        <v>3338264.8006472089</v>
      </c>
      <c r="P7" s="367">
        <v>2665932.9237227659</v>
      </c>
      <c r="Q7" s="368">
        <v>3891821.8369946294</v>
      </c>
      <c r="R7" s="368">
        <v>7115970.8094356004</v>
      </c>
      <c r="S7" s="368">
        <v>5673793.7808201173</v>
      </c>
      <c r="T7" s="367">
        <v>10945105.852908762</v>
      </c>
      <c r="U7" s="367">
        <v>11095817.482801579</v>
      </c>
      <c r="V7" s="367">
        <v>5513075.5066219084</v>
      </c>
      <c r="W7" s="367">
        <v>2833770.1880000001</v>
      </c>
    </row>
    <row r="8" spans="2:23">
      <c r="B8" s="365" t="s">
        <v>626</v>
      </c>
      <c r="C8" s="367">
        <v>294183.3004870108</v>
      </c>
      <c r="D8" s="367">
        <v>269860.34716578585</v>
      </c>
      <c r="E8" s="367">
        <v>356614.98982853047</v>
      </c>
      <c r="F8" s="367">
        <v>427965.72189776914</v>
      </c>
      <c r="G8" s="367">
        <v>370428.76174704259</v>
      </c>
      <c r="H8" s="367">
        <v>239741.15088372212</v>
      </c>
      <c r="I8" s="367">
        <v>163271.61434469587</v>
      </c>
      <c r="J8" s="367">
        <v>199055.08399714183</v>
      </c>
      <c r="K8" s="367">
        <v>442513.27875657356</v>
      </c>
      <c r="L8" s="367">
        <v>214782.61545332117</v>
      </c>
      <c r="M8" s="367">
        <v>130657.78019760143</v>
      </c>
      <c r="N8" s="367">
        <v>230804.77502491215</v>
      </c>
      <c r="O8" s="368">
        <v>437452.69792388927</v>
      </c>
      <c r="P8" s="367">
        <v>313287.69662913575</v>
      </c>
      <c r="Q8" s="368">
        <v>376999.53899951692</v>
      </c>
      <c r="R8" s="368">
        <v>680016.98632984515</v>
      </c>
      <c r="S8" s="368">
        <v>1026690.2404185236</v>
      </c>
      <c r="T8" s="367">
        <v>658987.02235973428</v>
      </c>
      <c r="U8" s="367">
        <v>959659.85698371765</v>
      </c>
      <c r="V8" s="367">
        <v>588994.87276774761</v>
      </c>
      <c r="W8" s="367">
        <v>684105.05700000003</v>
      </c>
    </row>
    <row r="9" spans="2:23">
      <c r="B9" s="365" t="s">
        <v>246</v>
      </c>
      <c r="C9" s="367">
        <v>193349.50831178788</v>
      </c>
      <c r="D9" s="367">
        <v>197234.59271313975</v>
      </c>
      <c r="E9" s="367">
        <v>138828.62541724753</v>
      </c>
      <c r="F9" s="367">
        <v>165953.17434675441</v>
      </c>
      <c r="G9" s="367">
        <v>222819.40295931272</v>
      </c>
      <c r="H9" s="367">
        <v>157949.75113031463</v>
      </c>
      <c r="I9" s="367">
        <v>235059.50973215559</v>
      </c>
      <c r="J9" s="367">
        <v>103311.6697725415</v>
      </c>
      <c r="K9" s="367">
        <v>133029.07427963859</v>
      </c>
      <c r="L9" s="367">
        <v>253267.03473450264</v>
      </c>
      <c r="M9" s="367">
        <v>205881.83942497362</v>
      </c>
      <c r="N9" s="367">
        <v>642383.51782630023</v>
      </c>
      <c r="O9" s="368">
        <v>526486.05877685139</v>
      </c>
      <c r="P9" s="367">
        <v>396293.47252767748</v>
      </c>
      <c r="Q9" s="368">
        <v>485322.38241721119</v>
      </c>
      <c r="R9" s="368">
        <v>340761.12757888669</v>
      </c>
      <c r="S9" s="368">
        <v>135454.58381216504</v>
      </c>
      <c r="T9" s="367">
        <v>927547.67321989604</v>
      </c>
      <c r="U9" s="367">
        <v>1216391.3176179761</v>
      </c>
      <c r="V9" s="367">
        <v>725434.30215167778</v>
      </c>
      <c r="W9" s="367">
        <v>597708.495</v>
      </c>
    </row>
    <row r="10" spans="2:23">
      <c r="B10" s="365" t="s">
        <v>686</v>
      </c>
      <c r="C10" s="367">
        <v>393273.87029995822</v>
      </c>
      <c r="D10" s="367">
        <v>388755.01862284116</v>
      </c>
      <c r="E10" s="367">
        <v>350211.48520547396</v>
      </c>
      <c r="F10" s="367">
        <v>622725.50852833141</v>
      </c>
      <c r="G10" s="367">
        <v>773754.76029260538</v>
      </c>
      <c r="H10" s="367">
        <v>618610.49988288945</v>
      </c>
      <c r="I10" s="367">
        <v>799664.12899480958</v>
      </c>
      <c r="J10" s="367">
        <v>551591.51228160236</v>
      </c>
      <c r="K10" s="367">
        <v>263706.15958011395</v>
      </c>
      <c r="L10" s="367">
        <v>694405.8937475062</v>
      </c>
      <c r="M10" s="367">
        <v>696081.40950252977</v>
      </c>
      <c r="N10" s="367">
        <v>343475.40025026392</v>
      </c>
      <c r="O10" s="368">
        <v>163600.22383014322</v>
      </c>
      <c r="P10" s="367">
        <v>200688.35664686846</v>
      </c>
      <c r="Q10" s="368">
        <v>614070.07175477559</v>
      </c>
      <c r="R10" s="368">
        <v>686096.30496438011</v>
      </c>
      <c r="S10" s="368">
        <v>601302.71200551337</v>
      </c>
      <c r="T10" s="367">
        <v>476156.67509356164</v>
      </c>
      <c r="U10" s="367">
        <v>501184.32952726277</v>
      </c>
      <c r="V10" s="367">
        <v>1129814.9293041131</v>
      </c>
      <c r="W10" s="367">
        <v>1517227.3049999999</v>
      </c>
    </row>
    <row r="11" spans="2:23">
      <c r="B11" s="365"/>
      <c r="C11" s="367"/>
      <c r="D11" s="367"/>
      <c r="E11" s="367"/>
      <c r="F11" s="367"/>
      <c r="G11" s="367"/>
      <c r="H11" s="367"/>
      <c r="I11" s="367"/>
      <c r="J11" s="367"/>
      <c r="K11" s="367"/>
      <c r="L11" s="367"/>
      <c r="M11" s="367"/>
      <c r="N11" s="367"/>
      <c r="O11" s="368"/>
      <c r="P11" s="367"/>
      <c r="Q11" s="368"/>
      <c r="R11" s="368"/>
      <c r="S11" s="368"/>
      <c r="T11" s="367"/>
    </row>
    <row r="12" spans="2:23">
      <c r="B12" s="372" t="s">
        <v>2</v>
      </c>
      <c r="C12" s="373">
        <f>SUM(C7:C10)</f>
        <v>6891010.2947459482</v>
      </c>
      <c r="D12" s="373">
        <f t="shared" ref="D12:N12" si="0">SUM(D7:D10)</f>
        <v>4234661.5127995536</v>
      </c>
      <c r="E12" s="373">
        <f t="shared" si="0"/>
        <v>4456102.6264354335</v>
      </c>
      <c r="F12" s="373">
        <f t="shared" si="0"/>
        <v>5865752.9377307715</v>
      </c>
      <c r="G12" s="373">
        <f t="shared" si="0"/>
        <v>3264058.6568343178</v>
      </c>
      <c r="H12" s="373">
        <f t="shared" si="0"/>
        <v>8262349.4689975642</v>
      </c>
      <c r="I12" s="373">
        <f t="shared" si="0"/>
        <v>4347416.3592361212</v>
      </c>
      <c r="J12" s="373">
        <f t="shared" si="0"/>
        <v>3730007.9202436768</v>
      </c>
      <c r="K12" s="373">
        <f t="shared" si="0"/>
        <v>4278361.8160502035</v>
      </c>
      <c r="L12" s="373">
        <f t="shared" si="0"/>
        <v>5320809.5826902054</v>
      </c>
      <c r="M12" s="373">
        <f t="shared" si="0"/>
        <v>5343443.2640541736</v>
      </c>
      <c r="N12" s="373">
        <f t="shared" si="0"/>
        <v>3940651.315402573</v>
      </c>
      <c r="O12" s="373">
        <f>SUM(O7:O10)</f>
        <v>4465803.7811780926</v>
      </c>
      <c r="P12" s="373">
        <f t="shared" ref="P12:U12" si="1">SUM(P7:P10)</f>
        <v>3576202.4495264478</v>
      </c>
      <c r="Q12" s="373">
        <f t="shared" si="1"/>
        <v>5368213.8301661331</v>
      </c>
      <c r="R12" s="373">
        <f t="shared" si="1"/>
        <v>8822845.2283087131</v>
      </c>
      <c r="S12" s="373">
        <f t="shared" si="1"/>
        <v>7437241.3170563197</v>
      </c>
      <c r="T12" s="373">
        <f t="shared" si="1"/>
        <v>13007797.223581955</v>
      </c>
      <c r="U12" s="373">
        <f t="shared" si="1"/>
        <v>13773052.986930534</v>
      </c>
      <c r="V12" s="373">
        <f t="shared" ref="V12:W12" si="2">SUM(V7:V10)</f>
        <v>7957319.6108454466</v>
      </c>
      <c r="W12" s="380">
        <f t="shared" si="2"/>
        <v>5632811.0449999999</v>
      </c>
    </row>
    <row r="13" spans="2:23">
      <c r="B13" s="213" t="s">
        <v>687</v>
      </c>
      <c r="C13" s="381"/>
      <c r="D13" s="381"/>
      <c r="E13" s="381"/>
      <c r="F13" s="381"/>
      <c r="G13" s="381"/>
      <c r="H13" s="381"/>
      <c r="I13" s="381"/>
      <c r="J13" s="381"/>
      <c r="K13" s="381"/>
      <c r="L13" s="381"/>
      <c r="M13" s="381"/>
      <c r="N13" s="381"/>
      <c r="O13" s="381"/>
      <c r="P13" s="381"/>
    </row>
    <row r="14" spans="2:23">
      <c r="B14" s="213" t="s">
        <v>688</v>
      </c>
    </row>
    <row r="15" spans="2:23" ht="16.5">
      <c r="B15" s="474"/>
    </row>
    <row r="20" spans="2:23">
      <c r="B20" s="212" t="s">
        <v>27</v>
      </c>
      <c r="C20" s="212"/>
      <c r="D20" s="217"/>
      <c r="E20" s="217"/>
      <c r="F20" s="217"/>
      <c r="G20" s="217"/>
      <c r="H20" s="217"/>
      <c r="I20" s="217"/>
      <c r="J20" s="249"/>
      <c r="K20" s="249"/>
    </row>
    <row r="21" spans="2:23">
      <c r="B21" s="296" t="s">
        <v>213</v>
      </c>
      <c r="C21" s="296"/>
      <c r="D21" s="277"/>
      <c r="E21" s="277"/>
      <c r="F21" s="217"/>
      <c r="G21" s="217"/>
      <c r="H21" s="217"/>
      <c r="I21" s="217"/>
      <c r="J21" s="249"/>
      <c r="K21" s="249"/>
    </row>
    <row r="22" spans="2:23">
      <c r="B22" s="375" t="s">
        <v>228</v>
      </c>
      <c r="C22" s="375"/>
      <c r="D22" s="376"/>
      <c r="E22" s="374"/>
      <c r="F22" s="217"/>
      <c r="G22" s="217"/>
      <c r="H22" s="217"/>
      <c r="I22" s="217"/>
      <c r="J22" s="249"/>
      <c r="K22" s="249"/>
    </row>
    <row r="23" spans="2:23">
      <c r="B23" s="1" t="s">
        <v>792</v>
      </c>
      <c r="C23" s="211"/>
      <c r="D23" s="217"/>
      <c r="E23" s="217"/>
      <c r="F23" s="217"/>
      <c r="G23" s="217"/>
      <c r="H23" s="217"/>
      <c r="I23" s="217"/>
      <c r="J23" s="249"/>
      <c r="K23" s="249"/>
      <c r="M23" s="249"/>
      <c r="N23" s="252"/>
      <c r="O23" s="437" t="s">
        <v>180</v>
      </c>
      <c r="P23" s="252"/>
    </row>
    <row r="24" spans="2:23">
      <c r="B24" s="211"/>
      <c r="C24" s="211"/>
      <c r="D24" s="217"/>
      <c r="E24" s="217"/>
      <c r="F24" s="217"/>
      <c r="G24" s="217"/>
      <c r="H24" s="217"/>
      <c r="I24" s="217"/>
      <c r="J24" s="249"/>
      <c r="K24" s="249"/>
    </row>
    <row r="25" spans="2:23">
      <c r="B25" s="370" t="s">
        <v>212</v>
      </c>
      <c r="C25" s="371">
        <v>2001</v>
      </c>
      <c r="D25" s="371">
        <v>2002</v>
      </c>
      <c r="E25" s="371">
        <v>2003</v>
      </c>
      <c r="F25" s="371">
        <v>2004</v>
      </c>
      <c r="G25" s="371">
        <v>2005</v>
      </c>
      <c r="H25" s="371">
        <v>2006</v>
      </c>
      <c r="I25" s="371">
        <v>2007</v>
      </c>
      <c r="J25" s="371">
        <v>2008</v>
      </c>
      <c r="K25" s="371">
        <v>2009</v>
      </c>
      <c r="L25" s="371">
        <v>2010</v>
      </c>
      <c r="M25" s="371">
        <v>2011</v>
      </c>
      <c r="N25" s="371">
        <v>2012</v>
      </c>
      <c r="O25" s="371">
        <v>2013</v>
      </c>
      <c r="P25" s="371">
        <v>2014</v>
      </c>
      <c r="Q25" s="371">
        <v>2015</v>
      </c>
      <c r="R25" s="371">
        <v>2016</v>
      </c>
      <c r="S25" s="371">
        <v>2017</v>
      </c>
      <c r="T25" s="371">
        <v>2018</v>
      </c>
      <c r="U25" s="371">
        <v>2019</v>
      </c>
      <c r="V25" s="371">
        <v>2020</v>
      </c>
      <c r="W25" s="379">
        <v>2021</v>
      </c>
    </row>
    <row r="26" spans="2:23">
      <c r="B26" s="365" t="s">
        <v>689</v>
      </c>
      <c r="C26" s="366">
        <v>0</v>
      </c>
      <c r="D26" s="366">
        <v>0</v>
      </c>
      <c r="E26" s="366">
        <v>0</v>
      </c>
      <c r="F26" s="366">
        <v>0</v>
      </c>
      <c r="G26" s="366">
        <v>917378.31038391998</v>
      </c>
      <c r="H26" s="366">
        <v>1336554.6606440335</v>
      </c>
      <c r="I26" s="366">
        <v>1542033.2026546618</v>
      </c>
      <c r="J26" s="367">
        <v>1424034.9934315772</v>
      </c>
      <c r="K26" s="367">
        <v>1717677.5876130944</v>
      </c>
      <c r="L26" s="367">
        <v>2312469.8588218279</v>
      </c>
      <c r="M26" s="367">
        <v>2652265.6229220657</v>
      </c>
      <c r="N26" s="367">
        <v>4027704.8820216446</v>
      </c>
      <c r="O26" s="368">
        <v>6051707.387022865</v>
      </c>
      <c r="P26" s="367">
        <v>3087959.7297796826</v>
      </c>
      <c r="Q26" s="368">
        <v>2794721.1242758031</v>
      </c>
      <c r="R26" s="368">
        <v>2214149.1904698592</v>
      </c>
      <c r="S26" s="368">
        <v>2009665.825318706</v>
      </c>
      <c r="T26" s="367">
        <v>2841346.5964863589</v>
      </c>
      <c r="U26" s="367">
        <v>1905438.6321328992</v>
      </c>
      <c r="V26" s="367">
        <v>1856042.8642618617</v>
      </c>
      <c r="W26" s="367">
        <v>6441293.8109999998</v>
      </c>
    </row>
    <row r="27" spans="2:23">
      <c r="B27" s="365" t="s">
        <v>247</v>
      </c>
      <c r="C27" s="367">
        <v>713887.32716966944</v>
      </c>
      <c r="D27" s="367">
        <v>983706.17692425335</v>
      </c>
      <c r="E27" s="367">
        <v>639017.07091478654</v>
      </c>
      <c r="F27" s="367">
        <v>1117399.6349299783</v>
      </c>
      <c r="G27" s="367">
        <v>1106817.4991011743</v>
      </c>
      <c r="H27" s="367">
        <v>1255963.8983063975</v>
      </c>
      <c r="I27" s="367">
        <v>1519098.9989929937</v>
      </c>
      <c r="J27" s="367">
        <v>840576.36515191535</v>
      </c>
      <c r="K27" s="367">
        <v>740948.73070744716</v>
      </c>
      <c r="L27" s="367">
        <v>580895.05121788243</v>
      </c>
      <c r="M27" s="367">
        <v>753347.44898123154</v>
      </c>
      <c r="N27" s="367">
        <v>866371.67487353401</v>
      </c>
      <c r="O27" s="368">
        <v>2014546.4355210336</v>
      </c>
      <c r="P27" s="367">
        <v>651617.35337751219</v>
      </c>
      <c r="Q27" s="368">
        <v>792947.21027029061</v>
      </c>
      <c r="R27" s="368">
        <v>962115.20212224079</v>
      </c>
      <c r="S27" s="368">
        <v>607002.42637750332</v>
      </c>
      <c r="T27" s="367">
        <v>769078.58654386993</v>
      </c>
      <c r="U27" s="367">
        <v>1216127.9416063696</v>
      </c>
      <c r="V27" s="367">
        <v>406270.15061767749</v>
      </c>
      <c r="W27" s="367">
        <v>816953.37600000005</v>
      </c>
    </row>
    <row r="28" spans="2:23">
      <c r="B28" s="365" t="s">
        <v>646</v>
      </c>
      <c r="C28" s="367">
        <v>340352.54475187761</v>
      </c>
      <c r="D28" s="367">
        <v>229069.47436963167</v>
      </c>
      <c r="E28" s="367">
        <v>236405.45467966635</v>
      </c>
      <c r="F28" s="367">
        <v>175215.04715699138</v>
      </c>
      <c r="G28" s="367">
        <v>250978.97957714699</v>
      </c>
      <c r="H28" s="367">
        <v>255256.90261316279</v>
      </c>
      <c r="I28" s="367">
        <v>517912.61367123231</v>
      </c>
      <c r="J28" s="367">
        <v>496691.21679536707</v>
      </c>
      <c r="K28" s="367">
        <v>233370.37540220405</v>
      </c>
      <c r="L28" s="367">
        <v>250740.04169817921</v>
      </c>
      <c r="M28" s="367">
        <v>302837.29354025336</v>
      </c>
      <c r="N28" s="367">
        <v>501803.0623825962</v>
      </c>
      <c r="O28" s="368">
        <v>1947750.53568419</v>
      </c>
      <c r="P28" s="367">
        <v>1423535.8850601132</v>
      </c>
      <c r="Q28" s="368">
        <v>782256.38778310153</v>
      </c>
      <c r="R28" s="368">
        <v>310066.00431047374</v>
      </c>
      <c r="S28" s="368">
        <v>522308.35999606544</v>
      </c>
      <c r="T28" s="368">
        <v>425715.16409924714</v>
      </c>
      <c r="U28" s="367">
        <v>527592.47201974038</v>
      </c>
      <c r="V28" s="367">
        <v>873357.4192884675</v>
      </c>
      <c r="W28" s="367">
        <v>232816.24100000001</v>
      </c>
    </row>
    <row r="29" spans="2:23">
      <c r="B29" s="365" t="s">
        <v>619</v>
      </c>
      <c r="C29" s="367">
        <v>182945.37617960689</v>
      </c>
      <c r="D29" s="367">
        <v>300781.29548327375</v>
      </c>
      <c r="E29" s="367">
        <v>374234.03655376652</v>
      </c>
      <c r="F29" s="367">
        <v>243228.34431495483</v>
      </c>
      <c r="G29" s="367">
        <v>237358.51775448132</v>
      </c>
      <c r="H29" s="367">
        <v>624583.61319218064</v>
      </c>
      <c r="I29" s="367">
        <v>839012.21048290201</v>
      </c>
      <c r="J29" s="367">
        <v>883382.58089247672</v>
      </c>
      <c r="K29" s="367">
        <v>808354.96589462378</v>
      </c>
      <c r="L29" s="367">
        <v>626594.87794877938</v>
      </c>
      <c r="M29" s="367">
        <v>679769.06820168148</v>
      </c>
      <c r="N29" s="367">
        <v>1213940.2823265339</v>
      </c>
      <c r="O29" s="368">
        <v>663484.27392962365</v>
      </c>
      <c r="P29" s="367">
        <v>833569.57994684239</v>
      </c>
      <c r="Q29" s="368">
        <v>1208548.4311802553</v>
      </c>
      <c r="R29" s="368">
        <v>1684976.9744139777</v>
      </c>
      <c r="S29" s="368">
        <v>932693.36378906202</v>
      </c>
      <c r="T29" s="367">
        <v>1182237.3996663275</v>
      </c>
      <c r="U29" s="367">
        <v>925038.89779141976</v>
      </c>
      <c r="V29" s="367">
        <v>994786.85147700424</v>
      </c>
      <c r="W29" s="367">
        <v>636576.20499999996</v>
      </c>
    </row>
    <row r="30" spans="2:23">
      <c r="B30" s="365" t="s">
        <v>248</v>
      </c>
      <c r="C30" s="367">
        <v>6925223.9389762087</v>
      </c>
      <c r="D30" s="367">
        <v>4717918.3498405619</v>
      </c>
      <c r="E30" s="367">
        <v>5152162.5036460366</v>
      </c>
      <c r="F30" s="367">
        <v>8854290.5013349578</v>
      </c>
      <c r="G30" s="367">
        <v>6998049.3870823383</v>
      </c>
      <c r="H30" s="367">
        <v>5839354.4357267832</v>
      </c>
      <c r="I30" s="367">
        <v>5521108.2024573581</v>
      </c>
      <c r="J30" s="367">
        <v>7785074.4457890028</v>
      </c>
      <c r="K30" s="367">
        <v>2411951.1602060352</v>
      </c>
      <c r="L30" s="367">
        <v>1727238.4875536144</v>
      </c>
      <c r="M30" s="367">
        <v>2555821.400277263</v>
      </c>
      <c r="N30" s="367">
        <v>5578044.6693835016</v>
      </c>
      <c r="O30" s="368">
        <v>28136660.151783917</v>
      </c>
      <c r="P30" s="367">
        <v>3869831.4142484651</v>
      </c>
      <c r="Q30" s="368">
        <v>4768727.8524204008</v>
      </c>
      <c r="R30" s="368">
        <v>10226464.135908471</v>
      </c>
      <c r="S30" s="368">
        <v>5347314.4353599753</v>
      </c>
      <c r="T30" s="367">
        <v>4720017.3115596389</v>
      </c>
      <c r="U30" s="367">
        <v>3829007.4684606544</v>
      </c>
      <c r="V30" s="367">
        <v>3180161.7886089697</v>
      </c>
      <c r="W30" s="367">
        <v>2087915.709</v>
      </c>
    </row>
    <row r="31" spans="2:23">
      <c r="B31" s="365" t="s">
        <v>690</v>
      </c>
      <c r="C31" s="367">
        <v>833954.6727419988</v>
      </c>
      <c r="D31" s="367">
        <v>626247.12485830905</v>
      </c>
      <c r="E31" s="367">
        <v>620438.30498282029</v>
      </c>
      <c r="F31" s="367">
        <v>525072.13471668505</v>
      </c>
      <c r="G31" s="367">
        <v>367891.88538124174</v>
      </c>
      <c r="H31" s="367">
        <v>516357.36998979165</v>
      </c>
      <c r="I31" s="367">
        <v>463017.81827626145</v>
      </c>
      <c r="J31" s="367">
        <v>487255.80507616402</v>
      </c>
      <c r="K31" s="367">
        <v>371872.38182675652</v>
      </c>
      <c r="L31" s="367">
        <v>777806.7719183244</v>
      </c>
      <c r="M31" s="367">
        <v>408251.59979562077</v>
      </c>
      <c r="N31" s="367">
        <v>913023.5986011714</v>
      </c>
      <c r="O31" s="368">
        <v>976947.64765652944</v>
      </c>
      <c r="P31" s="367">
        <v>620693.61855905748</v>
      </c>
      <c r="Q31" s="368">
        <v>527562.95253655338</v>
      </c>
      <c r="R31" s="368">
        <v>1336601.3531976736</v>
      </c>
      <c r="S31" s="368">
        <v>981645.63506619248</v>
      </c>
      <c r="T31" s="367">
        <v>1034893.3426042515</v>
      </c>
      <c r="U31" s="367">
        <v>684569.96075544483</v>
      </c>
      <c r="V31" s="367">
        <v>535389.08562704735</v>
      </c>
      <c r="W31" s="367">
        <v>490473.97499999998</v>
      </c>
    </row>
    <row r="32" spans="2:23">
      <c r="B32" s="365" t="s">
        <v>647</v>
      </c>
      <c r="C32" s="367">
        <v>656314.5032849171</v>
      </c>
      <c r="D32" s="367">
        <v>734610.72857018455</v>
      </c>
      <c r="E32" s="367">
        <v>839541.93105039955</v>
      </c>
      <c r="F32" s="367">
        <v>896932.68164108112</v>
      </c>
      <c r="G32" s="367">
        <v>599606.53785479034</v>
      </c>
      <c r="H32" s="367">
        <v>1086310.8240809224</v>
      </c>
      <c r="I32" s="367">
        <v>2343066.5378382276</v>
      </c>
      <c r="J32" s="367">
        <v>1258173.5919217609</v>
      </c>
      <c r="K32" s="367">
        <v>1213333.8940504917</v>
      </c>
      <c r="L32" s="367">
        <v>1537746.0184078179</v>
      </c>
      <c r="M32" s="367">
        <v>777102.67130940943</v>
      </c>
      <c r="N32" s="367">
        <v>2268772.9713345598</v>
      </c>
      <c r="O32" s="368">
        <v>1374426.7836434243</v>
      </c>
      <c r="P32" s="367">
        <v>697365.34719354543</v>
      </c>
      <c r="Q32" s="368">
        <v>673120.73884736502</v>
      </c>
      <c r="R32" s="368">
        <v>207017.01365028767</v>
      </c>
      <c r="S32" s="368">
        <v>397679.22300863784</v>
      </c>
      <c r="T32" s="367">
        <v>1843101.3160765071</v>
      </c>
      <c r="U32" s="367">
        <v>1360648.7256099693</v>
      </c>
      <c r="V32" s="367">
        <v>512874.79808895517</v>
      </c>
      <c r="W32" s="367">
        <v>684417.85400000005</v>
      </c>
    </row>
    <row r="33" spans="2:23">
      <c r="B33" s="365"/>
      <c r="C33" s="367"/>
      <c r="D33" s="367"/>
      <c r="E33" s="367"/>
      <c r="F33" s="367"/>
      <c r="G33" s="367"/>
      <c r="H33" s="367"/>
      <c r="I33" s="367"/>
      <c r="J33" s="367"/>
      <c r="K33" s="367"/>
      <c r="L33" s="367"/>
      <c r="M33" s="367"/>
      <c r="N33" s="367"/>
      <c r="O33" s="368"/>
      <c r="P33" s="367"/>
      <c r="Q33" s="368"/>
      <c r="R33" s="368"/>
      <c r="S33" s="368"/>
      <c r="T33" s="367"/>
    </row>
    <row r="34" spans="2:23">
      <c r="B34" s="372" t="s">
        <v>2</v>
      </c>
      <c r="C34" s="373">
        <f t="shared" ref="C34:N34" si="3">SUM(C26:C32)</f>
        <v>9652678.3631042764</v>
      </c>
      <c r="D34" s="373">
        <f t="shared" si="3"/>
        <v>7592333.1500462135</v>
      </c>
      <c r="E34" s="373">
        <f t="shared" si="3"/>
        <v>7861799.3018274754</v>
      </c>
      <c r="F34" s="373">
        <f t="shared" si="3"/>
        <v>11812138.344094649</v>
      </c>
      <c r="G34" s="373">
        <f t="shared" si="3"/>
        <v>10478081.117135094</v>
      </c>
      <c r="H34" s="373">
        <f t="shared" si="3"/>
        <v>10914381.704553271</v>
      </c>
      <c r="I34" s="373">
        <f t="shared" si="3"/>
        <v>12745249.584373638</v>
      </c>
      <c r="J34" s="373">
        <f t="shared" si="3"/>
        <v>13175188.999058265</v>
      </c>
      <c r="K34" s="373">
        <f t="shared" si="3"/>
        <v>7497509.0957006533</v>
      </c>
      <c r="L34" s="373">
        <f t="shared" si="3"/>
        <v>7813491.1075664256</v>
      </c>
      <c r="M34" s="373">
        <f t="shared" si="3"/>
        <v>8129395.1050275248</v>
      </c>
      <c r="N34" s="373">
        <f t="shared" si="3"/>
        <v>15369661.140923543</v>
      </c>
      <c r="O34" s="373">
        <f t="shared" ref="O34:U34" si="4">SUM(O26:O32)</f>
        <v>41165523.215241581</v>
      </c>
      <c r="P34" s="373">
        <f t="shared" si="4"/>
        <v>11184572.928165216</v>
      </c>
      <c r="Q34" s="373">
        <f t="shared" si="4"/>
        <v>11547884.697313771</v>
      </c>
      <c r="R34" s="373">
        <f t="shared" si="4"/>
        <v>16941389.874072984</v>
      </c>
      <c r="S34" s="373">
        <f t="shared" si="4"/>
        <v>10798309.268916143</v>
      </c>
      <c r="T34" s="373">
        <f t="shared" si="4"/>
        <v>12816389.717036203</v>
      </c>
      <c r="U34" s="373">
        <f t="shared" si="4"/>
        <v>10448424.098376498</v>
      </c>
      <c r="V34" s="373">
        <f t="shared" ref="V34:W34" si="5">SUM(V26:V32)</f>
        <v>8358882.9579699822</v>
      </c>
      <c r="W34" s="380">
        <f t="shared" si="5"/>
        <v>11390447.171</v>
      </c>
    </row>
    <row r="35" spans="2:23">
      <c r="B35" s="213" t="s">
        <v>687</v>
      </c>
    </row>
    <row r="36" spans="2:23">
      <c r="B36" s="213" t="s">
        <v>691</v>
      </c>
    </row>
    <row r="37" spans="2:23">
      <c r="B37" s="213"/>
    </row>
    <row r="42" spans="2:23">
      <c r="B42" s="212" t="s">
        <v>30</v>
      </c>
      <c r="C42" s="212"/>
      <c r="D42" s="217"/>
      <c r="E42" s="217"/>
      <c r="F42" s="217"/>
      <c r="G42" s="217"/>
      <c r="H42" s="217"/>
      <c r="I42" s="217"/>
      <c r="J42" s="249"/>
      <c r="K42" s="249"/>
    </row>
    <row r="43" spans="2:23">
      <c r="B43" s="296" t="s">
        <v>213</v>
      </c>
      <c r="C43" s="296"/>
      <c r="D43" s="277"/>
      <c r="E43" s="277"/>
      <c r="F43" s="217"/>
      <c r="G43" s="217"/>
      <c r="H43" s="217"/>
      <c r="I43" s="217"/>
      <c r="J43" s="249"/>
      <c r="K43" s="249"/>
    </row>
    <row r="44" spans="2:23">
      <c r="B44" s="375" t="s">
        <v>217</v>
      </c>
      <c r="C44" s="375"/>
      <c r="D44" s="376"/>
      <c r="E44" s="374"/>
      <c r="F44" s="217"/>
      <c r="G44" s="217"/>
      <c r="H44" s="217"/>
      <c r="I44" s="217"/>
      <c r="J44" s="249"/>
      <c r="K44" s="249"/>
    </row>
    <row r="45" spans="2:23">
      <c r="B45" s="1" t="s">
        <v>792</v>
      </c>
      <c r="C45" s="211"/>
      <c r="D45" s="217"/>
      <c r="E45" s="217"/>
      <c r="F45" s="217"/>
      <c r="G45" s="217"/>
      <c r="H45" s="217"/>
      <c r="I45" s="217"/>
      <c r="J45" s="249"/>
      <c r="K45" s="249"/>
      <c r="M45" s="249"/>
      <c r="N45" s="252"/>
      <c r="O45" s="437" t="s">
        <v>180</v>
      </c>
      <c r="P45" s="252"/>
    </row>
    <row r="46" spans="2:23">
      <c r="B46" s="211"/>
      <c r="C46" s="211"/>
      <c r="D46" s="217"/>
      <c r="E46" s="217"/>
      <c r="F46" s="217"/>
      <c r="G46" s="217"/>
      <c r="H46" s="217"/>
      <c r="I46" s="217"/>
      <c r="J46" s="249"/>
      <c r="K46" s="249"/>
    </row>
    <row r="47" spans="2:23">
      <c r="B47" s="370" t="s">
        <v>212</v>
      </c>
      <c r="C47" s="371">
        <v>2001</v>
      </c>
      <c r="D47" s="371">
        <v>2002</v>
      </c>
      <c r="E47" s="371">
        <v>2003</v>
      </c>
      <c r="F47" s="371">
        <v>2004</v>
      </c>
      <c r="G47" s="371">
        <v>2005</v>
      </c>
      <c r="H47" s="371">
        <v>2006</v>
      </c>
      <c r="I47" s="371">
        <v>2007</v>
      </c>
      <c r="J47" s="371">
        <v>2008</v>
      </c>
      <c r="K47" s="371">
        <v>2009</v>
      </c>
      <c r="L47" s="371">
        <v>2010</v>
      </c>
      <c r="M47" s="371">
        <v>2011</v>
      </c>
      <c r="N47" s="371">
        <v>2012</v>
      </c>
      <c r="O47" s="371">
        <v>2013</v>
      </c>
      <c r="P47" s="371">
        <v>2014</v>
      </c>
      <c r="Q47" s="371">
        <v>2015</v>
      </c>
      <c r="R47" s="371">
        <v>2016</v>
      </c>
      <c r="S47" s="371">
        <v>2017</v>
      </c>
      <c r="T47" s="371">
        <v>2018</v>
      </c>
      <c r="U47" s="371">
        <v>2019</v>
      </c>
      <c r="V47" s="371">
        <v>2020</v>
      </c>
      <c r="W47" s="379">
        <v>2021</v>
      </c>
    </row>
    <row r="48" spans="2:23">
      <c r="B48" s="365" t="s">
        <v>6</v>
      </c>
      <c r="C48" s="366">
        <v>7506170.2234281441</v>
      </c>
      <c r="D48" s="366">
        <v>6417439.8967584008</v>
      </c>
      <c r="E48" s="366">
        <v>7461112.5005840054</v>
      </c>
      <c r="F48" s="366">
        <v>6675299.4847666053</v>
      </c>
      <c r="G48" s="366">
        <v>3888354.3045219313</v>
      </c>
      <c r="H48" s="366">
        <v>6031981.5565341981</v>
      </c>
      <c r="I48" s="366">
        <v>6790835.3379360298</v>
      </c>
      <c r="J48" s="367">
        <v>4555397.9588682624</v>
      </c>
      <c r="K48" s="367">
        <v>10366883.303633245</v>
      </c>
      <c r="L48" s="367">
        <v>4480400.769952029</v>
      </c>
      <c r="M48" s="367">
        <v>5462477.4258658756</v>
      </c>
      <c r="N48" s="367">
        <v>8692359.9334932156</v>
      </c>
      <c r="O48" s="368">
        <v>13103572.910772244</v>
      </c>
      <c r="P48" s="367">
        <v>5222846.0516057005</v>
      </c>
      <c r="Q48" s="368">
        <v>7413680.8452361478</v>
      </c>
      <c r="R48" s="368">
        <v>7403811.9522354957</v>
      </c>
      <c r="S48" s="368">
        <v>8183783.5393624203</v>
      </c>
      <c r="T48" s="367">
        <v>7803845.4304336486</v>
      </c>
      <c r="U48" s="367">
        <v>3460067.0812475295</v>
      </c>
      <c r="V48" s="367">
        <v>1542509.4213081668</v>
      </c>
      <c r="W48" s="367">
        <v>2488157.5469999998</v>
      </c>
    </row>
    <row r="49" spans="2:23">
      <c r="B49" s="365" t="s">
        <v>620</v>
      </c>
      <c r="C49" s="367">
        <v>1525429.9710740128</v>
      </c>
      <c r="D49" s="367">
        <v>3590760.7515601795</v>
      </c>
      <c r="E49" s="367">
        <v>4219608.4582156492</v>
      </c>
      <c r="F49" s="367">
        <v>4862467.5979174729</v>
      </c>
      <c r="G49" s="367">
        <v>1610326.4631385831</v>
      </c>
      <c r="H49" s="367">
        <v>2012416.3643140404</v>
      </c>
      <c r="I49" s="367">
        <v>2242575.1018028404</v>
      </c>
      <c r="J49" s="367">
        <v>4362488.6230988614</v>
      </c>
      <c r="K49" s="367">
        <v>1873022.578814755</v>
      </c>
      <c r="L49" s="367">
        <v>2082558.9783910504</v>
      </c>
      <c r="M49" s="367">
        <v>2131664.8214001269</v>
      </c>
      <c r="N49" s="367">
        <v>2046920.8175330223</v>
      </c>
      <c r="O49" s="368">
        <v>2582063.3496638499</v>
      </c>
      <c r="P49" s="367">
        <v>2747667.5931911836</v>
      </c>
      <c r="Q49" s="368">
        <v>4495710.9021959836</v>
      </c>
      <c r="R49" s="368">
        <v>5115262.5640608454</v>
      </c>
      <c r="S49" s="368">
        <v>2636199.2209850238</v>
      </c>
      <c r="T49" s="367">
        <v>748440.40793769225</v>
      </c>
      <c r="U49" s="367">
        <v>1362979.4950084467</v>
      </c>
      <c r="V49" s="367">
        <v>1047833.2212925387</v>
      </c>
      <c r="W49" s="367">
        <v>980247.17700000003</v>
      </c>
    </row>
    <row r="50" spans="2:23">
      <c r="B50" s="365" t="s">
        <v>576</v>
      </c>
      <c r="C50" s="367">
        <v>573970.48963222967</v>
      </c>
      <c r="D50" s="367">
        <v>600540.31902504759</v>
      </c>
      <c r="E50" s="367">
        <v>187513.54091831937</v>
      </c>
      <c r="F50" s="367">
        <v>202870.4367799093</v>
      </c>
      <c r="G50" s="367">
        <v>696826.90974967554</v>
      </c>
      <c r="H50" s="367">
        <v>293159.10573455173</v>
      </c>
      <c r="I50" s="367">
        <v>423742.34620726976</v>
      </c>
      <c r="J50" s="367">
        <v>617567.43869282329</v>
      </c>
      <c r="K50" s="367">
        <v>1001736.1134807254</v>
      </c>
      <c r="L50" s="367">
        <v>450301.73576271231</v>
      </c>
      <c r="M50" s="367">
        <v>1285755.263035622</v>
      </c>
      <c r="N50" s="367">
        <v>1085736.940602931</v>
      </c>
      <c r="O50" s="368">
        <v>1002668.1061368786</v>
      </c>
      <c r="P50" s="367">
        <v>583206.28784204321</v>
      </c>
      <c r="Q50" s="368">
        <v>698645.63674536278</v>
      </c>
      <c r="R50" s="368">
        <v>653226.90694942465</v>
      </c>
      <c r="S50" s="368">
        <v>962248.0350509024</v>
      </c>
      <c r="T50" s="367">
        <v>906486.07596022123</v>
      </c>
      <c r="U50" s="367">
        <v>847586.52776407683</v>
      </c>
      <c r="V50" s="367">
        <v>2155048.78894328</v>
      </c>
      <c r="W50" s="367">
        <v>997778.40899999999</v>
      </c>
    </row>
    <row r="51" spans="2:23">
      <c r="B51" s="365" t="s">
        <v>577</v>
      </c>
      <c r="C51" s="367">
        <v>742089.75962068338</v>
      </c>
      <c r="D51" s="367">
        <v>758689.67745312268</v>
      </c>
      <c r="E51" s="367">
        <v>1001167.2479888557</v>
      </c>
      <c r="F51" s="367">
        <v>850844.70656314434</v>
      </c>
      <c r="G51" s="367">
        <v>479091.2178197694</v>
      </c>
      <c r="H51" s="367">
        <v>470351.44265366724</v>
      </c>
      <c r="I51" s="367">
        <v>515638.90157596424</v>
      </c>
      <c r="J51" s="367">
        <v>425433.00963481527</v>
      </c>
      <c r="K51" s="367">
        <v>1033864.3190372302</v>
      </c>
      <c r="L51" s="367">
        <v>1518433.0529622103</v>
      </c>
      <c r="M51" s="367">
        <v>1267615.4720974485</v>
      </c>
      <c r="N51" s="367">
        <v>1304332.646920719</v>
      </c>
      <c r="O51" s="368">
        <v>1892629.9247587617</v>
      </c>
      <c r="P51" s="367">
        <v>2363611.2045096653</v>
      </c>
      <c r="Q51" s="368">
        <v>791980.52699494269</v>
      </c>
      <c r="R51" s="368">
        <v>1157895.0382868499</v>
      </c>
      <c r="S51" s="368">
        <v>1307495.0799357092</v>
      </c>
      <c r="T51" s="368">
        <v>1419931.2645236501</v>
      </c>
      <c r="U51" s="367">
        <v>785008.30691306456</v>
      </c>
      <c r="V51" s="367">
        <v>768359.39350696385</v>
      </c>
      <c r="W51" s="367">
        <v>789281.59</v>
      </c>
    </row>
    <row r="52" spans="2:23">
      <c r="B52" s="365" t="s">
        <v>249</v>
      </c>
      <c r="C52" s="366">
        <v>249646.87450147539</v>
      </c>
      <c r="D52" s="366">
        <v>148743.34540112209</v>
      </c>
      <c r="E52" s="366">
        <v>362948.5989351304</v>
      </c>
      <c r="F52" s="366">
        <v>84557.56489998402</v>
      </c>
      <c r="G52" s="366">
        <v>292437.86291343858</v>
      </c>
      <c r="H52" s="366">
        <v>191632.37304483022</v>
      </c>
      <c r="I52" s="366">
        <v>147903.31215332198</v>
      </c>
      <c r="J52" s="367">
        <v>281368.62690690462</v>
      </c>
      <c r="K52" s="367">
        <v>306395.75233315275</v>
      </c>
      <c r="L52" s="367">
        <v>206743.40827376427</v>
      </c>
      <c r="M52" s="367">
        <v>396483.53823234834</v>
      </c>
      <c r="N52" s="367">
        <v>183370.98334240686</v>
      </c>
      <c r="O52" s="368">
        <v>431508.39061058086</v>
      </c>
      <c r="P52" s="367">
        <v>259248.1292935083</v>
      </c>
      <c r="Q52" s="368">
        <v>428739.86226777564</v>
      </c>
      <c r="R52" s="368">
        <v>652788.95388481452</v>
      </c>
      <c r="S52" s="368">
        <v>209846.83562645022</v>
      </c>
      <c r="T52" s="367">
        <v>193077.6182429012</v>
      </c>
      <c r="U52" s="367">
        <v>553165.69962222665</v>
      </c>
      <c r="V52" s="367">
        <v>783622.4253754064</v>
      </c>
      <c r="W52" s="367">
        <v>142685.103</v>
      </c>
    </row>
    <row r="53" spans="2:23">
      <c r="B53" s="365" t="s">
        <v>250</v>
      </c>
      <c r="C53" s="366">
        <v>1405612.4873736098</v>
      </c>
      <c r="D53" s="366">
        <v>1431177.9401869958</v>
      </c>
      <c r="E53" s="366">
        <v>911657.97429897788</v>
      </c>
      <c r="F53" s="366">
        <v>560911.102621314</v>
      </c>
      <c r="G53" s="366">
        <v>623561.22322450136</v>
      </c>
      <c r="H53" s="366">
        <v>436916.35099635314</v>
      </c>
      <c r="I53" s="366">
        <v>373146.02842306113</v>
      </c>
      <c r="J53" s="367">
        <v>454514.15150381788</v>
      </c>
      <c r="K53" s="367">
        <v>552654.2331161896</v>
      </c>
      <c r="L53" s="367">
        <v>819989.02434265916</v>
      </c>
      <c r="M53" s="367">
        <v>686317.69989493815</v>
      </c>
      <c r="N53" s="367">
        <v>654419.58470565802</v>
      </c>
      <c r="O53" s="368">
        <v>486439.29136680282</v>
      </c>
      <c r="P53" s="367">
        <v>399281.87747387489</v>
      </c>
      <c r="Q53" s="368">
        <v>458764.1067188693</v>
      </c>
      <c r="R53" s="368">
        <v>1105311.4217939947</v>
      </c>
      <c r="S53" s="368">
        <v>410662.64308961999</v>
      </c>
      <c r="T53" s="367">
        <v>1869458.7823861961</v>
      </c>
      <c r="U53" s="367">
        <v>1607336.8741568495</v>
      </c>
      <c r="V53" s="367">
        <v>1640953.8562161725</v>
      </c>
      <c r="W53" s="367">
        <v>1957910.5989999999</v>
      </c>
    </row>
    <row r="54" spans="2:23">
      <c r="B54" s="365" t="s">
        <v>692</v>
      </c>
      <c r="C54" s="366">
        <v>1079868.1460176008</v>
      </c>
      <c r="D54" s="366">
        <v>1244546.6409540332</v>
      </c>
      <c r="E54" s="366">
        <v>1371430.681550072</v>
      </c>
      <c r="F54" s="366">
        <v>1631670.5923283133</v>
      </c>
      <c r="G54" s="366">
        <v>1035349.2853297865</v>
      </c>
      <c r="H54" s="366">
        <v>1608155.5003331613</v>
      </c>
      <c r="I54" s="366">
        <v>1361032.4427204032</v>
      </c>
      <c r="J54" s="367">
        <v>3402451.1633057725</v>
      </c>
      <c r="K54" s="367">
        <v>1756998.9444220669</v>
      </c>
      <c r="L54" s="367">
        <v>1021536.9349337424</v>
      </c>
      <c r="M54" s="367">
        <v>1063809.3947383175</v>
      </c>
      <c r="N54" s="367">
        <v>3351839.9671109533</v>
      </c>
      <c r="O54" s="368">
        <v>1506783.7231392767</v>
      </c>
      <c r="P54" s="367">
        <v>1458525.420234574</v>
      </c>
      <c r="Q54" s="368">
        <v>3293556.1278450638</v>
      </c>
      <c r="R54" s="368">
        <v>2614452.2052926505</v>
      </c>
      <c r="S54" s="368">
        <v>2647703.5565553163</v>
      </c>
      <c r="T54" s="367">
        <v>1133693.712510389</v>
      </c>
      <c r="U54" s="367">
        <v>1264950.5699632887</v>
      </c>
      <c r="V54" s="367">
        <v>726260.86068052636</v>
      </c>
      <c r="W54" s="367">
        <v>820489.82799999998</v>
      </c>
    </row>
    <row r="55" spans="2:23">
      <c r="B55" s="365" t="s">
        <v>251</v>
      </c>
      <c r="C55" s="367">
        <v>1385187.7320289484</v>
      </c>
      <c r="D55" s="367">
        <v>2072039.6647307153</v>
      </c>
      <c r="E55" s="367">
        <v>1256135.3388659214</v>
      </c>
      <c r="F55" s="367">
        <v>2083603.6240123031</v>
      </c>
      <c r="G55" s="367">
        <v>1963472.5990452042</v>
      </c>
      <c r="H55" s="367">
        <v>1641356.9419346123</v>
      </c>
      <c r="I55" s="367">
        <v>1173799.7200724718</v>
      </c>
      <c r="J55" s="367">
        <v>2456622.1715708734</v>
      </c>
      <c r="K55" s="367">
        <v>2026912.6942549378</v>
      </c>
      <c r="L55" s="367">
        <v>1755503.746995904</v>
      </c>
      <c r="M55" s="367">
        <v>1610812.4615355723</v>
      </c>
      <c r="N55" s="367">
        <v>1719318.3271304651</v>
      </c>
      <c r="O55" s="368">
        <v>1938863.6889724636</v>
      </c>
      <c r="P55" s="367">
        <v>1760412.8589248641</v>
      </c>
      <c r="Q55" s="368">
        <v>3491586.73202855</v>
      </c>
      <c r="R55" s="368">
        <v>3624886.2280431623</v>
      </c>
      <c r="S55" s="368">
        <v>2546205.9741441454</v>
      </c>
      <c r="T55" s="367">
        <v>1966228.221964811</v>
      </c>
      <c r="U55" s="367">
        <v>1865437.3557656233</v>
      </c>
      <c r="V55" s="367">
        <v>2268028.0871508913</v>
      </c>
      <c r="W55" s="367">
        <v>1565354.5060000001</v>
      </c>
    </row>
    <row r="56" spans="2:23">
      <c r="B56" s="365" t="s">
        <v>578</v>
      </c>
      <c r="C56" s="367">
        <v>2458373.5256578266</v>
      </c>
      <c r="D56" s="367">
        <v>2239383.9148065206</v>
      </c>
      <c r="E56" s="367">
        <v>1178338.9407607024</v>
      </c>
      <c r="F56" s="367">
        <v>2679970.8218433345</v>
      </c>
      <c r="G56" s="367">
        <v>1116783.265629438</v>
      </c>
      <c r="H56" s="367">
        <v>866786.18644657882</v>
      </c>
      <c r="I56" s="367">
        <v>920392.84741098166</v>
      </c>
      <c r="J56" s="367">
        <v>4643870.1651176224</v>
      </c>
      <c r="K56" s="367">
        <v>1288083.1002025462</v>
      </c>
      <c r="L56" s="367">
        <v>824941.93069385306</v>
      </c>
      <c r="M56" s="367">
        <v>725516.98150267755</v>
      </c>
      <c r="N56" s="367">
        <v>452480.48591591464</v>
      </c>
      <c r="O56" s="368">
        <v>672875.82546615344</v>
      </c>
      <c r="P56" s="367">
        <v>950783.13514421904</v>
      </c>
      <c r="Q56" s="368">
        <v>1645014.4196776466</v>
      </c>
      <c r="R56" s="366">
        <v>0</v>
      </c>
      <c r="S56" s="368">
        <v>933165.56686916237</v>
      </c>
      <c r="T56" s="367">
        <v>626408.05339866644</v>
      </c>
      <c r="U56" s="367">
        <v>633860.96536391962</v>
      </c>
      <c r="V56" s="367">
        <v>756893.38284439105</v>
      </c>
      <c r="W56" s="367">
        <v>692222.34499999997</v>
      </c>
    </row>
    <row r="57" spans="2:23">
      <c r="B57" s="365"/>
      <c r="C57" s="367"/>
      <c r="D57" s="367"/>
      <c r="E57" s="367"/>
      <c r="F57" s="367"/>
      <c r="G57" s="367"/>
      <c r="H57" s="367"/>
      <c r="I57" s="367"/>
      <c r="J57" s="367"/>
      <c r="K57" s="367"/>
      <c r="L57" s="367"/>
      <c r="M57" s="367"/>
      <c r="N57" s="367"/>
      <c r="O57" s="368"/>
      <c r="P57" s="367"/>
      <c r="Q57" s="368"/>
      <c r="R57" s="368"/>
      <c r="S57" s="368"/>
      <c r="T57" s="367"/>
    </row>
    <row r="58" spans="2:23">
      <c r="B58" s="372" t="s">
        <v>2</v>
      </c>
      <c r="C58" s="373">
        <f t="shared" ref="C58:N58" si="6">SUM(C48:C56)</f>
        <v>16926349.20933453</v>
      </c>
      <c r="D58" s="373">
        <f t="shared" si="6"/>
        <v>18503322.150876135</v>
      </c>
      <c r="E58" s="373">
        <f t="shared" si="6"/>
        <v>17949913.282117635</v>
      </c>
      <c r="F58" s="373">
        <f t="shared" si="6"/>
        <v>19632195.931732379</v>
      </c>
      <c r="G58" s="373">
        <f t="shared" si="6"/>
        <v>11706203.131372329</v>
      </c>
      <c r="H58" s="373">
        <f t="shared" si="6"/>
        <v>13552755.821991993</v>
      </c>
      <c r="I58" s="373">
        <f t="shared" si="6"/>
        <v>13949066.038302347</v>
      </c>
      <c r="J58" s="373">
        <f t="shared" si="6"/>
        <v>21199713.308699753</v>
      </c>
      <c r="K58" s="373">
        <f t="shared" si="6"/>
        <v>20206551.03929485</v>
      </c>
      <c r="L58" s="373">
        <f t="shared" si="6"/>
        <v>13160409.582307925</v>
      </c>
      <c r="M58" s="373">
        <f t="shared" si="6"/>
        <v>14630453.058302928</v>
      </c>
      <c r="N58" s="373">
        <f t="shared" si="6"/>
        <v>19490779.686755285</v>
      </c>
      <c r="O58" s="373">
        <f t="shared" ref="O58:U58" si="7">SUM(O48:O56)</f>
        <v>23617405.210887007</v>
      </c>
      <c r="P58" s="373">
        <f t="shared" si="7"/>
        <v>15745582.558219632</v>
      </c>
      <c r="Q58" s="373">
        <f t="shared" si="7"/>
        <v>22717679.159710344</v>
      </c>
      <c r="R58" s="373">
        <f t="shared" si="7"/>
        <v>22327635.270547237</v>
      </c>
      <c r="S58" s="373">
        <f t="shared" si="7"/>
        <v>19837310.45161875</v>
      </c>
      <c r="T58" s="373">
        <f t="shared" si="7"/>
        <v>16667569.567358175</v>
      </c>
      <c r="U58" s="373">
        <f t="shared" si="7"/>
        <v>12380392.875805028</v>
      </c>
      <c r="V58" s="373">
        <f t="shared" ref="V58:W58" si="8">SUM(V48:V56)</f>
        <v>11689509.437318338</v>
      </c>
      <c r="W58" s="380">
        <f t="shared" si="8"/>
        <v>10434127.104</v>
      </c>
    </row>
    <row r="59" spans="2:23">
      <c r="B59" s="213" t="s">
        <v>687</v>
      </c>
    </row>
    <row r="60" spans="2:23">
      <c r="B60" s="225" t="s">
        <v>693</v>
      </c>
    </row>
    <row r="61" spans="2:23">
      <c r="B61" s="362" t="s">
        <v>694</v>
      </c>
    </row>
    <row r="62" spans="2:23">
      <c r="B62" s="362"/>
    </row>
    <row r="66" spans="2:23">
      <c r="B66" s="212" t="s">
        <v>37</v>
      </c>
      <c r="C66" s="212"/>
      <c r="D66" s="217"/>
      <c r="E66" s="217"/>
      <c r="F66" s="217"/>
      <c r="G66" s="217"/>
      <c r="H66" s="217"/>
      <c r="I66" s="217"/>
      <c r="J66" s="249"/>
      <c r="K66" s="249"/>
    </row>
    <row r="67" spans="2:23">
      <c r="B67" s="296" t="s">
        <v>213</v>
      </c>
      <c r="C67" s="296"/>
      <c r="D67" s="277"/>
      <c r="E67" s="277"/>
      <c r="F67" s="217"/>
      <c r="G67" s="217"/>
      <c r="H67" s="217"/>
      <c r="I67" s="217"/>
      <c r="J67" s="249"/>
      <c r="K67" s="249"/>
    </row>
    <row r="68" spans="2:23">
      <c r="B68" s="375" t="s">
        <v>218</v>
      </c>
      <c r="C68" s="375"/>
      <c r="D68" s="376"/>
      <c r="E68" s="374"/>
      <c r="F68" s="217"/>
      <c r="G68" s="217"/>
      <c r="H68" s="217"/>
      <c r="I68" s="217"/>
      <c r="J68" s="249"/>
      <c r="K68" s="249"/>
    </row>
    <row r="69" spans="2:23">
      <c r="B69" s="1" t="s">
        <v>792</v>
      </c>
      <c r="C69" s="211"/>
      <c r="D69" s="217"/>
      <c r="E69" s="217"/>
      <c r="F69" s="217"/>
      <c r="G69" s="217"/>
      <c r="H69" s="217"/>
      <c r="I69" s="217"/>
      <c r="J69" s="249"/>
      <c r="K69" s="249"/>
      <c r="M69" s="249"/>
      <c r="N69" s="252"/>
      <c r="O69" s="437" t="s">
        <v>180</v>
      </c>
      <c r="P69" s="252"/>
    </row>
    <row r="70" spans="2:23">
      <c r="B70" s="211"/>
      <c r="C70" s="211"/>
      <c r="D70" s="217"/>
      <c r="E70" s="217"/>
      <c r="F70" s="217"/>
      <c r="G70" s="217"/>
      <c r="H70" s="217"/>
      <c r="I70" s="217"/>
      <c r="J70" s="249"/>
      <c r="K70" s="249"/>
    </row>
    <row r="71" spans="2:23">
      <c r="B71" s="370" t="s">
        <v>212</v>
      </c>
      <c r="C71" s="371">
        <v>2001</v>
      </c>
      <c r="D71" s="371">
        <v>2002</v>
      </c>
      <c r="E71" s="371">
        <v>2003</v>
      </c>
      <c r="F71" s="371">
        <v>2004</v>
      </c>
      <c r="G71" s="371">
        <v>2005</v>
      </c>
      <c r="H71" s="371">
        <v>2006</v>
      </c>
      <c r="I71" s="371">
        <v>2007</v>
      </c>
      <c r="J71" s="371">
        <v>2008</v>
      </c>
      <c r="K71" s="371">
        <v>2009</v>
      </c>
      <c r="L71" s="371">
        <v>2010</v>
      </c>
      <c r="M71" s="371">
        <v>2011</v>
      </c>
      <c r="N71" s="371">
        <v>2012</v>
      </c>
      <c r="O71" s="371">
        <v>2013</v>
      </c>
      <c r="P71" s="371">
        <v>2014</v>
      </c>
      <c r="Q71" s="371">
        <v>2015</v>
      </c>
      <c r="R71" s="371">
        <v>2016</v>
      </c>
      <c r="S71" s="371">
        <v>2017</v>
      </c>
      <c r="T71" s="371">
        <v>2018</v>
      </c>
      <c r="U71" s="371">
        <v>2019</v>
      </c>
      <c r="V71" s="371">
        <v>2020</v>
      </c>
      <c r="W71" s="379">
        <v>2021</v>
      </c>
    </row>
    <row r="72" spans="2:23">
      <c r="B72" s="365" t="s">
        <v>252</v>
      </c>
      <c r="C72" s="366">
        <v>685708.13768348598</v>
      </c>
      <c r="D72" s="366">
        <v>840088.08079505339</v>
      </c>
      <c r="E72" s="366">
        <v>1225647.4522453994</v>
      </c>
      <c r="F72" s="366">
        <v>1027526.1300958847</v>
      </c>
      <c r="G72" s="366">
        <v>695841.0382669894</v>
      </c>
      <c r="H72" s="366">
        <v>901118.86445710948</v>
      </c>
      <c r="I72" s="366">
        <v>721129.78129547788</v>
      </c>
      <c r="J72" s="367">
        <v>940100.21711852727</v>
      </c>
      <c r="K72" s="367">
        <v>547600.07414331404</v>
      </c>
      <c r="L72" s="367">
        <v>549521.59034091502</v>
      </c>
      <c r="M72" s="367">
        <v>648007.79875012429</v>
      </c>
      <c r="N72" s="367">
        <v>557472.35849207244</v>
      </c>
      <c r="O72" s="368">
        <v>536763.22263050347</v>
      </c>
      <c r="P72" s="367">
        <v>817946.9875874616</v>
      </c>
      <c r="Q72" s="368">
        <v>758987.00042234675</v>
      </c>
      <c r="R72" s="368">
        <v>1304444.5541200037</v>
      </c>
      <c r="S72" s="368">
        <v>1391326.6951599938</v>
      </c>
      <c r="T72" s="367">
        <v>1387246.265964896</v>
      </c>
      <c r="U72" s="367">
        <v>1639026.6526092838</v>
      </c>
      <c r="V72" s="367">
        <v>1649272.1842673572</v>
      </c>
      <c r="W72" s="367">
        <v>1140872.8529999999</v>
      </c>
    </row>
    <row r="73" spans="2:23">
      <c r="B73" s="365" t="s">
        <v>253</v>
      </c>
      <c r="C73" s="367">
        <v>426839.61688557308</v>
      </c>
      <c r="D73" s="367">
        <v>232708.54024834061</v>
      </c>
      <c r="E73" s="367">
        <v>483308.67827328556</v>
      </c>
      <c r="F73" s="367">
        <v>1004061.503507745</v>
      </c>
      <c r="G73" s="367">
        <v>778136.41132676578</v>
      </c>
      <c r="H73" s="367">
        <v>859945.5605536378</v>
      </c>
      <c r="I73" s="367">
        <v>900904.47932435013</v>
      </c>
      <c r="J73" s="367">
        <v>339095.48687374592</v>
      </c>
      <c r="K73" s="367">
        <v>450011.48460418975</v>
      </c>
      <c r="L73" s="367">
        <v>1141262.4956706977</v>
      </c>
      <c r="M73" s="367">
        <v>468377.28959489707</v>
      </c>
      <c r="N73" s="367">
        <v>1288143.8468166259</v>
      </c>
      <c r="O73" s="368">
        <v>767033.85569929797</v>
      </c>
      <c r="P73" s="367">
        <v>1465998.9331442292</v>
      </c>
      <c r="Q73" s="368">
        <v>2076779.3768809037</v>
      </c>
      <c r="R73" s="368">
        <v>1547603.5646791724</v>
      </c>
      <c r="S73" s="368">
        <v>1252328.4397745517</v>
      </c>
      <c r="T73" s="367">
        <v>829059.26617181033</v>
      </c>
      <c r="U73" s="367">
        <v>1341311.788350706</v>
      </c>
      <c r="V73" s="367">
        <v>1563133.2309179262</v>
      </c>
      <c r="W73" s="367">
        <v>1036447.235</v>
      </c>
    </row>
    <row r="74" spans="2:23">
      <c r="B74" s="365" t="s">
        <v>695</v>
      </c>
      <c r="C74" s="367">
        <v>1402486.3086039289</v>
      </c>
      <c r="D74" s="367">
        <v>986834.1068322123</v>
      </c>
      <c r="E74" s="367">
        <v>1303212.657488493</v>
      </c>
      <c r="F74" s="367">
        <v>1006600.9652597081</v>
      </c>
      <c r="G74" s="367">
        <v>1602932.4270184373</v>
      </c>
      <c r="H74" s="367">
        <v>1396144.6783566712</v>
      </c>
      <c r="I74" s="367">
        <v>1894390.117111773</v>
      </c>
      <c r="J74" s="367">
        <v>1640709.9800330189</v>
      </c>
      <c r="K74" s="367">
        <v>671244.65824438818</v>
      </c>
      <c r="L74" s="367">
        <v>700561.64878399007</v>
      </c>
      <c r="M74" s="367">
        <v>460395.58682725485</v>
      </c>
      <c r="N74" s="367">
        <v>877791.72513857635</v>
      </c>
      <c r="O74" s="368">
        <v>765078.53601112298</v>
      </c>
      <c r="P74" s="367">
        <v>794906.32974094746</v>
      </c>
      <c r="Q74" s="368">
        <v>3931247.2061341358</v>
      </c>
      <c r="R74" s="368">
        <v>1706466.7973065013</v>
      </c>
      <c r="S74" s="368">
        <v>1370053.5239741278</v>
      </c>
      <c r="T74" s="367">
        <v>924892.37146128272</v>
      </c>
      <c r="U74" s="367">
        <v>1357606.2176089927</v>
      </c>
      <c r="V74" s="367">
        <v>3458160.5728649106</v>
      </c>
      <c r="W74" s="367">
        <v>4279938.4270000001</v>
      </c>
    </row>
    <row r="75" spans="2:23">
      <c r="B75" s="365" t="s">
        <v>254</v>
      </c>
      <c r="C75" s="367">
        <v>5576826.9149030847</v>
      </c>
      <c r="D75" s="367">
        <v>2970116.6769899284</v>
      </c>
      <c r="E75" s="367">
        <v>5250688.2989588082</v>
      </c>
      <c r="F75" s="367">
        <v>4898793.6215632483</v>
      </c>
      <c r="G75" s="367">
        <v>6683728.1647426104</v>
      </c>
      <c r="H75" s="367">
        <v>5987520.9582804162</v>
      </c>
      <c r="I75" s="367">
        <v>6976773.5383691369</v>
      </c>
      <c r="J75" s="367">
        <v>3993326.7558230557</v>
      </c>
      <c r="K75" s="367">
        <v>3647830.2133891042</v>
      </c>
      <c r="L75" s="367">
        <v>3878059.9711658815</v>
      </c>
      <c r="M75" s="367">
        <v>3508721.156191845</v>
      </c>
      <c r="N75" s="367">
        <v>5632346.5910964822</v>
      </c>
      <c r="O75" s="368">
        <v>3963804.880855591</v>
      </c>
      <c r="P75" s="367">
        <v>3992286.7513095019</v>
      </c>
      <c r="Q75" s="368">
        <v>4403861.4846807821</v>
      </c>
      <c r="R75" s="368">
        <v>3959752.7646409702</v>
      </c>
      <c r="S75" s="368">
        <v>4647777.3197701685</v>
      </c>
      <c r="T75" s="367">
        <v>4317827.5089891786</v>
      </c>
      <c r="U75" s="367">
        <v>3187335.1898813844</v>
      </c>
      <c r="V75" s="367">
        <v>2555041.6462291107</v>
      </c>
      <c r="W75" s="367">
        <v>4304818.8210000005</v>
      </c>
    </row>
    <row r="76" spans="2:23">
      <c r="B76" s="365" t="s">
        <v>696</v>
      </c>
      <c r="C76" s="366">
        <v>957505.55766827543</v>
      </c>
      <c r="D76" s="366">
        <v>326060.30273232056</v>
      </c>
      <c r="E76" s="366">
        <v>471286.64944276132</v>
      </c>
      <c r="F76" s="366">
        <v>899029.36544654809</v>
      </c>
      <c r="G76" s="366">
        <v>516736.07309678046</v>
      </c>
      <c r="H76" s="366">
        <v>1068893.484768121</v>
      </c>
      <c r="I76" s="366">
        <v>1346126.7662564425</v>
      </c>
      <c r="J76" s="367">
        <v>1496204.6384860058</v>
      </c>
      <c r="K76" s="367">
        <v>2271629.6565512475</v>
      </c>
      <c r="L76" s="367">
        <v>1283980.3237141476</v>
      </c>
      <c r="M76" s="367">
        <v>2010373.1263330791</v>
      </c>
      <c r="N76" s="367">
        <v>1628963.2349860969</v>
      </c>
      <c r="O76" s="368">
        <v>2213652.0824077027</v>
      </c>
      <c r="P76" s="367">
        <v>3830251.3101656917</v>
      </c>
      <c r="Q76" s="368">
        <v>6207920.9328212272</v>
      </c>
      <c r="R76" s="368">
        <v>4427856.5195712745</v>
      </c>
      <c r="S76" s="368">
        <v>4430554.5301426779</v>
      </c>
      <c r="T76" s="367">
        <v>2051582.6937423442</v>
      </c>
      <c r="U76" s="367">
        <v>1879631.6663468359</v>
      </c>
      <c r="V76" s="367">
        <v>1361159.5913094701</v>
      </c>
      <c r="W76" s="367">
        <v>739160.73800000001</v>
      </c>
    </row>
    <row r="77" spans="2:23">
      <c r="B77" s="365" t="s">
        <v>255</v>
      </c>
      <c r="C77" s="366">
        <v>292968.85557462554</v>
      </c>
      <c r="D77" s="366">
        <v>543468.09881277662</v>
      </c>
      <c r="E77" s="366">
        <v>1284303.2319979055</v>
      </c>
      <c r="F77" s="366">
        <v>539493.67289168003</v>
      </c>
      <c r="G77" s="366">
        <v>882277.80019606347</v>
      </c>
      <c r="H77" s="366">
        <v>985732.57181599154</v>
      </c>
      <c r="I77" s="366">
        <v>876918.47636313736</v>
      </c>
      <c r="J77" s="367">
        <v>1305918.9154394649</v>
      </c>
      <c r="K77" s="367">
        <v>447693.79170377104</v>
      </c>
      <c r="L77" s="367">
        <v>561486.0600368944</v>
      </c>
      <c r="M77" s="367">
        <v>561638.89346634725</v>
      </c>
      <c r="N77" s="367">
        <v>841070.53792298515</v>
      </c>
      <c r="O77" s="368">
        <v>430423.53974739963</v>
      </c>
      <c r="P77" s="367">
        <v>646167.28212314122</v>
      </c>
      <c r="Q77" s="368">
        <v>1459711.9585537382</v>
      </c>
      <c r="R77" s="368">
        <v>832158.54322687897</v>
      </c>
      <c r="S77" s="368">
        <v>776142.18354264437</v>
      </c>
      <c r="T77" s="367">
        <v>730065.24662810529</v>
      </c>
      <c r="U77" s="367">
        <v>619679.58459042641</v>
      </c>
      <c r="V77" s="367">
        <v>441760.6935975324</v>
      </c>
      <c r="W77" s="367">
        <v>547623.72199999995</v>
      </c>
    </row>
    <row r="78" spans="2:23">
      <c r="B78" s="365" t="s">
        <v>256</v>
      </c>
      <c r="C78" s="366">
        <v>1619686.0042022497</v>
      </c>
      <c r="D78" s="366">
        <v>1443264.6391475017</v>
      </c>
      <c r="E78" s="366">
        <v>759178.21685994999</v>
      </c>
      <c r="F78" s="366">
        <v>539024.84918362519</v>
      </c>
      <c r="G78" s="366">
        <v>743971.98113257077</v>
      </c>
      <c r="H78" s="366">
        <v>813789.26436968066</v>
      </c>
      <c r="I78" s="366">
        <v>833877.68727506581</v>
      </c>
      <c r="J78" s="367">
        <v>1010954.3657795668</v>
      </c>
      <c r="K78" s="367">
        <v>592627.21542130783</v>
      </c>
      <c r="L78" s="367">
        <v>1001767.4260795722</v>
      </c>
      <c r="M78" s="367">
        <v>442564.15772841696</v>
      </c>
      <c r="N78" s="367">
        <v>776932.95548752602</v>
      </c>
      <c r="O78" s="368">
        <v>781561.08642144059</v>
      </c>
      <c r="P78" s="367">
        <v>842680.82920358086</v>
      </c>
      <c r="Q78" s="368">
        <v>1559262.8111780817</v>
      </c>
      <c r="R78" s="368">
        <v>924690.49833913671</v>
      </c>
      <c r="S78" s="368">
        <v>1265186.0111675288</v>
      </c>
      <c r="T78" s="367">
        <v>1065124.7613049455</v>
      </c>
      <c r="U78" s="367">
        <v>792827.75877366913</v>
      </c>
      <c r="V78" s="367">
        <v>477129.262702098</v>
      </c>
      <c r="W78" s="367">
        <v>314361.52600000001</v>
      </c>
    </row>
    <row r="79" spans="2:23">
      <c r="B79" s="365" t="s">
        <v>257</v>
      </c>
      <c r="C79" s="367">
        <v>836403.90016099589</v>
      </c>
      <c r="D79" s="367">
        <v>1085255.5603304242</v>
      </c>
      <c r="E79" s="367">
        <v>910077.2603114224</v>
      </c>
      <c r="F79" s="367">
        <v>877525.98470377072</v>
      </c>
      <c r="G79" s="367">
        <v>1550046.3969510116</v>
      </c>
      <c r="H79" s="367">
        <v>1658293.1009343492</v>
      </c>
      <c r="I79" s="367">
        <v>1616665.3127160382</v>
      </c>
      <c r="J79" s="367">
        <v>2057890.2331914955</v>
      </c>
      <c r="K79" s="367">
        <v>1751446.5897790077</v>
      </c>
      <c r="L79" s="367">
        <v>2440492.3800280448</v>
      </c>
      <c r="M79" s="367">
        <v>1870410.9333727912</v>
      </c>
      <c r="N79" s="367">
        <v>2561592.5346828001</v>
      </c>
      <c r="O79" s="368">
        <v>3993727.2819612976</v>
      </c>
      <c r="P79" s="367">
        <v>3022044.1532162162</v>
      </c>
      <c r="Q79" s="368">
        <v>3551334.2522356515</v>
      </c>
      <c r="R79" s="368">
        <v>2261389.4398347209</v>
      </c>
      <c r="S79" s="368">
        <v>1218533.5881104625</v>
      </c>
      <c r="T79" s="367">
        <v>1056990.5404080353</v>
      </c>
      <c r="U79" s="367">
        <v>2716818.2965350691</v>
      </c>
      <c r="V79" s="367">
        <v>986245.77126355737</v>
      </c>
      <c r="W79" s="367">
        <v>1188559.6240000001</v>
      </c>
    </row>
    <row r="80" spans="2:23">
      <c r="B80" s="365" t="s">
        <v>258</v>
      </c>
      <c r="C80" s="367">
        <v>2335871.479519519</v>
      </c>
      <c r="D80" s="367">
        <v>1578904.569472387</v>
      </c>
      <c r="E80" s="367">
        <v>1685043.799023266</v>
      </c>
      <c r="F80" s="367">
        <v>1809753.2778329062</v>
      </c>
      <c r="G80" s="367">
        <v>1916663.6202132248</v>
      </c>
      <c r="H80" s="367">
        <v>2233569.6122387559</v>
      </c>
      <c r="I80" s="367">
        <v>2011814.0696814468</v>
      </c>
      <c r="J80" s="367">
        <v>2084973.2227546913</v>
      </c>
      <c r="K80" s="367">
        <v>2179226.9951296491</v>
      </c>
      <c r="L80" s="367">
        <v>2459862.6239824761</v>
      </c>
      <c r="M80" s="367">
        <v>1602762.5945718663</v>
      </c>
      <c r="N80" s="367">
        <v>2073539.832094325</v>
      </c>
      <c r="O80" s="368">
        <v>1727649.9255465721</v>
      </c>
      <c r="P80" s="367">
        <v>1390180.1473808505</v>
      </c>
      <c r="Q80" s="368">
        <v>4049263.0528203044</v>
      </c>
      <c r="R80" s="368">
        <v>1596979.524438882</v>
      </c>
      <c r="S80" s="368">
        <v>1486649.5153650541</v>
      </c>
      <c r="T80" s="367">
        <v>3780233.9387231814</v>
      </c>
      <c r="U80" s="367">
        <v>1885153.0379223845</v>
      </c>
      <c r="V80" s="367">
        <v>1223400.2392558714</v>
      </c>
      <c r="W80" s="367">
        <v>594866.51899999997</v>
      </c>
    </row>
    <row r="81" spans="2:23">
      <c r="B81" s="365"/>
      <c r="C81" s="367"/>
      <c r="D81" s="367"/>
      <c r="E81" s="367"/>
      <c r="F81" s="367"/>
      <c r="G81" s="367"/>
      <c r="H81" s="367"/>
      <c r="I81" s="367"/>
      <c r="J81" s="367"/>
      <c r="K81" s="367"/>
      <c r="L81" s="367"/>
      <c r="M81" s="367"/>
      <c r="N81" s="367"/>
      <c r="O81" s="368"/>
      <c r="P81" s="367"/>
      <c r="Q81" s="368"/>
      <c r="R81" s="368"/>
      <c r="S81" s="368"/>
      <c r="T81" s="367"/>
    </row>
    <row r="82" spans="2:23">
      <c r="B82" s="372" t="s">
        <v>2</v>
      </c>
      <c r="C82" s="373">
        <f t="shared" ref="C82:N82" si="9">SUM(C72:C80)</f>
        <v>14134296.775201738</v>
      </c>
      <c r="D82" s="373">
        <f t="shared" si="9"/>
        <v>10006700.575360944</v>
      </c>
      <c r="E82" s="373">
        <f t="shared" si="9"/>
        <v>13372746.244601291</v>
      </c>
      <c r="F82" s="373">
        <f t="shared" si="9"/>
        <v>12601809.370485116</v>
      </c>
      <c r="G82" s="373">
        <f t="shared" si="9"/>
        <v>15370333.912944455</v>
      </c>
      <c r="H82" s="373">
        <f t="shared" si="9"/>
        <v>15905008.095774733</v>
      </c>
      <c r="I82" s="373">
        <f t="shared" si="9"/>
        <v>17178600.228392866</v>
      </c>
      <c r="J82" s="373">
        <f t="shared" si="9"/>
        <v>14869173.815499572</v>
      </c>
      <c r="K82" s="373">
        <f t="shared" si="9"/>
        <v>12559310.678965978</v>
      </c>
      <c r="L82" s="373">
        <f t="shared" si="9"/>
        <v>14016994.519802619</v>
      </c>
      <c r="M82" s="373">
        <f t="shared" si="9"/>
        <v>11573251.536836622</v>
      </c>
      <c r="N82" s="373">
        <f t="shared" si="9"/>
        <v>16237853.616717489</v>
      </c>
      <c r="O82" s="373">
        <f t="shared" ref="O82:U82" si="10">SUM(O72:O80)</f>
        <v>15179694.411280928</v>
      </c>
      <c r="P82" s="373">
        <f t="shared" si="10"/>
        <v>16802462.723871622</v>
      </c>
      <c r="Q82" s="373">
        <f t="shared" si="10"/>
        <v>27998368.075727172</v>
      </c>
      <c r="R82" s="373">
        <f t="shared" si="10"/>
        <v>18561342.206157539</v>
      </c>
      <c r="S82" s="373">
        <f t="shared" si="10"/>
        <v>17838551.807007208</v>
      </c>
      <c r="T82" s="373">
        <f t="shared" si="10"/>
        <v>16143022.59339378</v>
      </c>
      <c r="U82" s="373">
        <f t="shared" si="10"/>
        <v>15419390.192618752</v>
      </c>
      <c r="V82" s="373">
        <f t="shared" ref="V82:W82" si="11">SUM(V72:V80)</f>
        <v>13715303.192407835</v>
      </c>
      <c r="W82" s="380">
        <f t="shared" si="11"/>
        <v>14146649.465</v>
      </c>
    </row>
    <row r="83" spans="2:23">
      <c r="B83" s="213" t="s">
        <v>687</v>
      </c>
    </row>
    <row r="84" spans="2:23">
      <c r="B84" s="225"/>
    </row>
    <row r="90" spans="2:23">
      <c r="B90" s="212" t="s">
        <v>40</v>
      </c>
      <c r="C90" s="212"/>
      <c r="D90" s="217"/>
      <c r="E90" s="217"/>
      <c r="F90" s="217"/>
      <c r="G90" s="217"/>
      <c r="H90" s="217"/>
      <c r="I90" s="217"/>
      <c r="J90" s="249"/>
      <c r="K90" s="249"/>
    </row>
    <row r="91" spans="2:23">
      <c r="B91" s="296" t="s">
        <v>213</v>
      </c>
      <c r="C91" s="296"/>
      <c r="D91" s="277"/>
      <c r="E91" s="277"/>
      <c r="F91" s="217"/>
      <c r="G91" s="217"/>
      <c r="H91" s="217"/>
      <c r="I91" s="217"/>
      <c r="J91" s="249"/>
      <c r="K91" s="249"/>
    </row>
    <row r="92" spans="2:23">
      <c r="B92" s="375" t="s">
        <v>219</v>
      </c>
      <c r="C92" s="375"/>
      <c r="D92" s="376"/>
      <c r="E92" s="374"/>
      <c r="F92" s="217"/>
      <c r="G92" s="217"/>
      <c r="H92" s="217"/>
      <c r="I92" s="217"/>
      <c r="J92" s="249"/>
      <c r="K92" s="249"/>
    </row>
    <row r="93" spans="2:23">
      <c r="B93" s="1" t="s">
        <v>792</v>
      </c>
      <c r="C93" s="211"/>
      <c r="D93" s="217"/>
      <c r="E93" s="217"/>
      <c r="F93" s="217"/>
      <c r="G93" s="217"/>
      <c r="H93" s="217"/>
      <c r="I93" s="217"/>
      <c r="J93" s="249"/>
      <c r="K93" s="249"/>
      <c r="M93" s="249"/>
      <c r="N93" s="252"/>
      <c r="O93" s="437" t="s">
        <v>180</v>
      </c>
      <c r="P93" s="252"/>
    </row>
    <row r="94" spans="2:23">
      <c r="B94" s="211"/>
      <c r="C94" s="211"/>
      <c r="D94" s="217"/>
      <c r="E94" s="217"/>
      <c r="F94" s="217"/>
      <c r="G94" s="217"/>
      <c r="H94" s="217"/>
      <c r="I94" s="217"/>
      <c r="J94" s="249"/>
      <c r="K94" s="249"/>
    </row>
    <row r="95" spans="2:23">
      <c r="B95" s="370" t="s">
        <v>212</v>
      </c>
      <c r="C95" s="371">
        <v>2001</v>
      </c>
      <c r="D95" s="371">
        <v>2002</v>
      </c>
      <c r="E95" s="371">
        <v>2003</v>
      </c>
      <c r="F95" s="371">
        <v>2004</v>
      </c>
      <c r="G95" s="371">
        <v>2005</v>
      </c>
      <c r="H95" s="371">
        <v>2006</v>
      </c>
      <c r="I95" s="371">
        <v>2007</v>
      </c>
      <c r="J95" s="371">
        <v>2008</v>
      </c>
      <c r="K95" s="371">
        <v>2009</v>
      </c>
      <c r="L95" s="371">
        <v>2010</v>
      </c>
      <c r="M95" s="371">
        <v>2011</v>
      </c>
      <c r="N95" s="371">
        <v>2012</v>
      </c>
      <c r="O95" s="371">
        <v>2013</v>
      </c>
      <c r="P95" s="371">
        <v>2014</v>
      </c>
      <c r="Q95" s="371">
        <v>2015</v>
      </c>
      <c r="R95" s="371">
        <v>2016</v>
      </c>
      <c r="S95" s="371">
        <v>2017</v>
      </c>
      <c r="T95" s="371">
        <v>2018</v>
      </c>
      <c r="U95" s="371">
        <v>2019</v>
      </c>
      <c r="V95" s="371">
        <v>2020</v>
      </c>
      <c r="W95" s="379">
        <v>2021</v>
      </c>
    </row>
    <row r="96" spans="2:23">
      <c r="B96" s="365" t="s">
        <v>259</v>
      </c>
      <c r="C96" s="366">
        <v>923233.80602593895</v>
      </c>
      <c r="D96" s="366">
        <v>566572.00027325156</v>
      </c>
      <c r="E96" s="366">
        <v>512498.12126117281</v>
      </c>
      <c r="F96" s="366">
        <v>2259389.0733474279</v>
      </c>
      <c r="G96" s="366">
        <v>694665.95912601007</v>
      </c>
      <c r="H96" s="366">
        <v>1076347.1528868414</v>
      </c>
      <c r="I96" s="366">
        <v>1114826.3498788723</v>
      </c>
      <c r="J96" s="367">
        <v>488752.11303554487</v>
      </c>
      <c r="K96" s="367">
        <v>718638.22895575338</v>
      </c>
      <c r="L96" s="367">
        <v>562006.62060237699</v>
      </c>
      <c r="M96" s="367">
        <v>438558.69973115361</v>
      </c>
      <c r="N96" s="367">
        <v>411757.98881709029</v>
      </c>
      <c r="O96" s="368">
        <v>525191.82408668415</v>
      </c>
      <c r="P96" s="367">
        <v>381054.6246276194</v>
      </c>
      <c r="Q96" s="368">
        <v>785203.45307794516</v>
      </c>
      <c r="R96" s="368">
        <v>713242.11909336434</v>
      </c>
      <c r="S96" s="368">
        <v>954286.73750604759</v>
      </c>
      <c r="T96" s="367">
        <v>273102.64769482112</v>
      </c>
      <c r="U96" s="367">
        <v>278457.16206389636</v>
      </c>
      <c r="V96" s="367">
        <v>454631.19019037631</v>
      </c>
      <c r="W96" s="367">
        <v>297728.30900000001</v>
      </c>
    </row>
    <row r="97" spans="2:23">
      <c r="B97" s="365" t="s">
        <v>260</v>
      </c>
      <c r="C97" s="367">
        <v>871460.10186635645</v>
      </c>
      <c r="D97" s="367">
        <v>544687.6025690767</v>
      </c>
      <c r="E97" s="367">
        <v>620129.15173695493</v>
      </c>
      <c r="F97" s="367">
        <v>508233.54986905231</v>
      </c>
      <c r="G97" s="367">
        <v>468824.21278290718</v>
      </c>
      <c r="H97" s="367">
        <v>369375.29128370219</v>
      </c>
      <c r="I97" s="367">
        <v>140302.14325089302</v>
      </c>
      <c r="J97" s="367">
        <v>1340059.0911242778</v>
      </c>
      <c r="K97" s="367">
        <v>842170.89953671384</v>
      </c>
      <c r="L97" s="367">
        <v>949079.62127222889</v>
      </c>
      <c r="M97" s="367">
        <v>831354.87954786897</v>
      </c>
      <c r="N97" s="367">
        <v>495524.93032733368</v>
      </c>
      <c r="O97" s="368">
        <v>745831.29778631206</v>
      </c>
      <c r="P97" s="367">
        <v>674070.41105651692</v>
      </c>
      <c r="Q97" s="368">
        <v>1199305.1612554367</v>
      </c>
      <c r="R97" s="368">
        <v>1614733.6507412721</v>
      </c>
      <c r="S97" s="368">
        <v>1427209.7776435565</v>
      </c>
      <c r="T97" s="367">
        <v>795189.52777658333</v>
      </c>
      <c r="U97" s="367">
        <v>812555.18934013718</v>
      </c>
      <c r="V97" s="367">
        <v>871201.73836729617</v>
      </c>
      <c r="W97" s="367">
        <v>1269466.0530000001</v>
      </c>
    </row>
    <row r="98" spans="2:23">
      <c r="B98" s="365" t="s">
        <v>261</v>
      </c>
      <c r="C98" s="367">
        <v>371315.07927649439</v>
      </c>
      <c r="D98" s="367">
        <v>520428.08934864536</v>
      </c>
      <c r="E98" s="367">
        <v>601999.33008376718</v>
      </c>
      <c r="F98" s="367">
        <v>3479937.7377779162</v>
      </c>
      <c r="G98" s="367">
        <v>4130146.7543740487</v>
      </c>
      <c r="H98" s="367">
        <v>1265589.8179345774</v>
      </c>
      <c r="I98" s="367">
        <v>375214.35959001572</v>
      </c>
      <c r="J98" s="367">
        <v>1213994.6842924457</v>
      </c>
      <c r="K98" s="367">
        <v>1399207.810505097</v>
      </c>
      <c r="L98" s="367">
        <v>580049.35088172625</v>
      </c>
      <c r="M98" s="367">
        <v>621285.81093612895</v>
      </c>
      <c r="N98" s="367">
        <v>917559.76207349531</v>
      </c>
      <c r="O98" s="368">
        <v>616123.1626068711</v>
      </c>
      <c r="P98" s="367">
        <v>1063850.1982831948</v>
      </c>
      <c r="Q98" s="368">
        <v>1060207.0980096897</v>
      </c>
      <c r="R98" s="368">
        <v>1443714.166803418</v>
      </c>
      <c r="S98" s="368">
        <v>1109081.795194474</v>
      </c>
      <c r="T98" s="367">
        <v>976445.42271966115</v>
      </c>
      <c r="U98" s="367">
        <v>791432.29370259342</v>
      </c>
      <c r="V98" s="367">
        <v>846815.5198541109</v>
      </c>
      <c r="W98" s="367">
        <v>797813.48199999996</v>
      </c>
    </row>
    <row r="99" spans="2:23">
      <c r="B99" s="365" t="s">
        <v>8</v>
      </c>
      <c r="C99" s="367">
        <v>9878257.1475239377</v>
      </c>
      <c r="D99" s="367">
        <v>8599721.0343109202</v>
      </c>
      <c r="E99" s="367">
        <v>10315153.435764648</v>
      </c>
      <c r="F99" s="367">
        <v>18102458.031839792</v>
      </c>
      <c r="G99" s="367">
        <v>21639189.432836708</v>
      </c>
      <c r="H99" s="367">
        <v>19949270.792909682</v>
      </c>
      <c r="I99" s="367">
        <v>17234777.098673675</v>
      </c>
      <c r="J99" s="367">
        <v>1247035.2304534721</v>
      </c>
      <c r="K99" s="367">
        <v>1072956.4336356472</v>
      </c>
      <c r="L99" s="367">
        <v>3213085.1229814221</v>
      </c>
      <c r="M99" s="367">
        <v>4189847.0164866024</v>
      </c>
      <c r="N99" s="367">
        <v>4652519.5514298994</v>
      </c>
      <c r="O99" s="368">
        <v>4422056.6900157854</v>
      </c>
      <c r="P99" s="367">
        <v>3380218.02286884</v>
      </c>
      <c r="Q99" s="368">
        <v>5860844.433178585</v>
      </c>
      <c r="R99" s="368">
        <v>5873524.0304370131</v>
      </c>
      <c r="S99" s="368">
        <v>5796049.8128235824</v>
      </c>
      <c r="T99" s="367">
        <v>4713407.3441883968</v>
      </c>
      <c r="U99" s="367">
        <v>3790732.1331915855</v>
      </c>
      <c r="V99" s="367">
        <v>1311198.1318878527</v>
      </c>
      <c r="W99" s="367">
        <v>2514245.8420000002</v>
      </c>
    </row>
    <row r="100" spans="2:23">
      <c r="B100" s="365" t="s">
        <v>262</v>
      </c>
      <c r="C100" s="366">
        <v>1633806.1053366812</v>
      </c>
      <c r="D100" s="366">
        <v>1763452.4340419667</v>
      </c>
      <c r="E100" s="366">
        <v>883022.31886455393</v>
      </c>
      <c r="F100" s="366">
        <v>1834358.7087773124</v>
      </c>
      <c r="G100" s="366">
        <v>1336296.5137175207</v>
      </c>
      <c r="H100" s="366">
        <v>1850536.2028380691</v>
      </c>
      <c r="I100" s="366">
        <v>1601122.7479188226</v>
      </c>
      <c r="J100" s="367">
        <v>1200195.8097817064</v>
      </c>
      <c r="K100" s="367">
        <v>1745850.9137733241</v>
      </c>
      <c r="L100" s="367">
        <v>993652.40910892561</v>
      </c>
      <c r="M100" s="367">
        <v>2293676.5088299527</v>
      </c>
      <c r="N100" s="367">
        <v>2598504.2060251352</v>
      </c>
      <c r="O100" s="368">
        <v>1555275.4464392785</v>
      </c>
      <c r="P100" s="367">
        <v>1661006.3701470762</v>
      </c>
      <c r="Q100" s="368">
        <v>2399839.6397679267</v>
      </c>
      <c r="R100" s="368">
        <v>2388891.9082546006</v>
      </c>
      <c r="S100" s="368">
        <v>1932209.2852200815</v>
      </c>
      <c r="T100" s="367">
        <v>1739727.1001186098</v>
      </c>
      <c r="U100" s="367">
        <v>1097070.1545528248</v>
      </c>
      <c r="V100" s="367">
        <v>1373304.2100448951</v>
      </c>
      <c r="W100" s="367">
        <v>2146951.3879999998</v>
      </c>
    </row>
    <row r="101" spans="2:23">
      <c r="B101" s="365" t="s">
        <v>263</v>
      </c>
      <c r="C101" s="367">
        <v>711446.81586248381</v>
      </c>
      <c r="D101" s="367">
        <v>492973.97631102672</v>
      </c>
      <c r="E101" s="367">
        <v>258116.07740670425</v>
      </c>
      <c r="F101" s="367">
        <v>232072.94463940785</v>
      </c>
      <c r="G101" s="367">
        <v>193902.99570830527</v>
      </c>
      <c r="H101" s="367">
        <v>313338.60511369456</v>
      </c>
      <c r="I101" s="367">
        <v>151143.76680004527</v>
      </c>
      <c r="J101" s="367">
        <v>362191.39690522506</v>
      </c>
      <c r="K101" s="367">
        <v>252289.17547174313</v>
      </c>
      <c r="L101" s="367">
        <v>512074.92286665045</v>
      </c>
      <c r="M101" s="367">
        <v>414430.19728167483</v>
      </c>
      <c r="N101" s="367">
        <v>483230.84789348772</v>
      </c>
      <c r="O101" s="368">
        <v>697851.54045814264</v>
      </c>
      <c r="P101" s="367">
        <v>911281.34229858068</v>
      </c>
      <c r="Q101" s="368">
        <v>1301659.3447265155</v>
      </c>
      <c r="R101" s="368">
        <v>896516.02745884145</v>
      </c>
      <c r="S101" s="368">
        <v>901165.77859462472</v>
      </c>
      <c r="T101" s="367">
        <v>642327.24633531505</v>
      </c>
      <c r="U101" s="367">
        <v>754291.51994988672</v>
      </c>
      <c r="V101" s="367">
        <v>866907.25967548753</v>
      </c>
      <c r="W101" s="367">
        <v>661601.66</v>
      </c>
    </row>
    <row r="102" spans="2:23">
      <c r="B102" s="365" t="s">
        <v>264</v>
      </c>
      <c r="C102" s="367">
        <v>3382496.3750885259</v>
      </c>
      <c r="D102" s="367">
        <v>3264108.7533834581</v>
      </c>
      <c r="E102" s="367">
        <v>4418090.2186394557</v>
      </c>
      <c r="F102" s="367">
        <v>4245667.5001437226</v>
      </c>
      <c r="G102" s="367">
        <v>3085274.8467683168</v>
      </c>
      <c r="H102" s="367">
        <v>5108425.3466135664</v>
      </c>
      <c r="I102" s="367">
        <v>5099676.9103323221</v>
      </c>
      <c r="J102" s="367">
        <v>1733285.5018208043</v>
      </c>
      <c r="K102" s="367">
        <v>1609756.8530879917</v>
      </c>
      <c r="L102" s="367">
        <v>1544167.9500441279</v>
      </c>
      <c r="M102" s="367">
        <v>1261107.4143304201</v>
      </c>
      <c r="N102" s="367">
        <v>916659.42867148377</v>
      </c>
      <c r="O102" s="368">
        <v>1271578.2024261041</v>
      </c>
      <c r="P102" s="367">
        <v>1023659.66980475</v>
      </c>
      <c r="Q102" s="368">
        <v>2343298.4390297504</v>
      </c>
      <c r="R102" s="368">
        <v>1860024.3013018798</v>
      </c>
      <c r="S102" s="368">
        <v>937172.35197443236</v>
      </c>
      <c r="T102" s="367">
        <v>1272439.8263325503</v>
      </c>
      <c r="U102" s="367">
        <v>809467.22634405992</v>
      </c>
      <c r="V102" s="367">
        <v>669111.17486099445</v>
      </c>
      <c r="W102" s="367">
        <v>1148323.0379999999</v>
      </c>
    </row>
    <row r="103" spans="2:23">
      <c r="B103" s="365" t="s">
        <v>265</v>
      </c>
      <c r="C103" s="367">
        <v>380981.24727531208</v>
      </c>
      <c r="D103" s="367">
        <v>422826.12015136413</v>
      </c>
      <c r="E103" s="367">
        <v>602335.3662205775</v>
      </c>
      <c r="F103" s="367">
        <v>401162.02867781732</v>
      </c>
      <c r="G103" s="367">
        <v>281575.849582733</v>
      </c>
      <c r="H103" s="367">
        <v>508177.30466769502</v>
      </c>
      <c r="I103" s="367">
        <v>568164.55535342044</v>
      </c>
      <c r="J103" s="367">
        <v>391065.89698452275</v>
      </c>
      <c r="K103" s="367">
        <v>581051.38631664659</v>
      </c>
      <c r="L103" s="367">
        <v>838764.58260254213</v>
      </c>
      <c r="M103" s="367">
        <v>715293.97505018092</v>
      </c>
      <c r="N103" s="367">
        <v>780857.96638953127</v>
      </c>
      <c r="O103" s="368">
        <v>888762.26367815386</v>
      </c>
      <c r="P103" s="367">
        <v>496246.22793982195</v>
      </c>
      <c r="Q103" s="368">
        <v>679242.76873810531</v>
      </c>
      <c r="R103" s="368">
        <v>785591.03432444052</v>
      </c>
      <c r="S103" s="368">
        <v>1107852.644063852</v>
      </c>
      <c r="T103" s="367">
        <v>1452665.8103597716</v>
      </c>
      <c r="U103" s="367">
        <v>882630.22734195564</v>
      </c>
      <c r="V103" s="367">
        <v>1120638.753688579</v>
      </c>
      <c r="W103" s="367">
        <v>698355.723</v>
      </c>
    </row>
    <row r="104" spans="2:23">
      <c r="B104" s="365" t="s">
        <v>266</v>
      </c>
      <c r="C104" s="366">
        <v>1575103.0922870536</v>
      </c>
      <c r="D104" s="366">
        <v>2706134.3934877669</v>
      </c>
      <c r="E104" s="366">
        <v>1427223.4334169547</v>
      </c>
      <c r="F104" s="366">
        <v>1325604.2436770883</v>
      </c>
      <c r="G104" s="366">
        <v>1782764.3479284048</v>
      </c>
      <c r="H104" s="366">
        <v>1479835.3523265496</v>
      </c>
      <c r="I104" s="366">
        <v>1506236.7590380101</v>
      </c>
      <c r="J104" s="367">
        <v>1208765.9090065204</v>
      </c>
      <c r="K104" s="367">
        <v>1877836.6652364191</v>
      </c>
      <c r="L104" s="367">
        <v>2088360.9544024491</v>
      </c>
      <c r="M104" s="367">
        <v>918225.27855982853</v>
      </c>
      <c r="N104" s="367">
        <v>1116687.5861573892</v>
      </c>
      <c r="O104" s="368">
        <v>1959531.6272226986</v>
      </c>
      <c r="P104" s="367">
        <v>1834648.0731626656</v>
      </c>
      <c r="Q104" s="368">
        <v>1693626.4479358508</v>
      </c>
      <c r="R104" s="368">
        <v>1481529.6153865787</v>
      </c>
      <c r="S104" s="368">
        <v>1413769.7136720391</v>
      </c>
      <c r="T104" s="367">
        <v>1231827.230466268</v>
      </c>
      <c r="U104" s="367">
        <v>1052436.0377508348</v>
      </c>
      <c r="V104" s="367">
        <v>793739.81222932588</v>
      </c>
      <c r="W104" s="367">
        <v>1040254.339</v>
      </c>
    </row>
    <row r="105" spans="2:23">
      <c r="B105" s="365" t="s">
        <v>267</v>
      </c>
      <c r="C105" s="367">
        <v>891896.47869343287</v>
      </c>
      <c r="D105" s="367">
        <v>928884.06614843593</v>
      </c>
      <c r="E105" s="367">
        <v>1032192.7924282743</v>
      </c>
      <c r="F105" s="367">
        <v>3451691.1093676183</v>
      </c>
      <c r="G105" s="367">
        <v>3607751.878549628</v>
      </c>
      <c r="H105" s="367">
        <v>2543789.7987850904</v>
      </c>
      <c r="I105" s="367">
        <v>2653050.669862994</v>
      </c>
      <c r="J105" s="367">
        <v>4111865.3424744755</v>
      </c>
      <c r="K105" s="367">
        <v>2875834.5061339927</v>
      </c>
      <c r="L105" s="367">
        <v>2290818.5824866085</v>
      </c>
      <c r="M105" s="367">
        <v>2900172.3121773214</v>
      </c>
      <c r="N105" s="367">
        <v>1949903.6235879655</v>
      </c>
      <c r="O105" s="368">
        <v>1414783.9869167798</v>
      </c>
      <c r="P105" s="367">
        <v>1693050.8185092413</v>
      </c>
      <c r="Q105" s="368">
        <v>3274665.1873416873</v>
      </c>
      <c r="R105" s="368">
        <v>6033357.2472796366</v>
      </c>
      <c r="S105" s="368">
        <v>5815401.4098122884</v>
      </c>
      <c r="T105" s="367">
        <v>5382173.0346615473</v>
      </c>
      <c r="U105" s="367">
        <v>5340031.4405798726</v>
      </c>
      <c r="V105" s="367">
        <v>5973132.5266363202</v>
      </c>
      <c r="W105" s="367">
        <v>5249616.5719999997</v>
      </c>
    </row>
    <row r="106" spans="2:23">
      <c r="B106" s="365" t="s">
        <v>268</v>
      </c>
      <c r="C106" s="367">
        <v>311002.49091236567</v>
      </c>
      <c r="D106" s="367">
        <v>500724.3532588114</v>
      </c>
      <c r="E106" s="367">
        <v>388089.47854672757</v>
      </c>
      <c r="F106" s="367">
        <v>382614.84187194065</v>
      </c>
      <c r="G106" s="367">
        <v>511141.99930487224</v>
      </c>
      <c r="H106" s="367">
        <v>1306420.7435383685</v>
      </c>
      <c r="I106" s="367">
        <v>687932.75488263159</v>
      </c>
      <c r="J106" s="367">
        <v>534641.3504778638</v>
      </c>
      <c r="K106" s="367">
        <v>439244.32093518862</v>
      </c>
      <c r="L106" s="367">
        <v>602342.48344817141</v>
      </c>
      <c r="M106" s="367">
        <v>262730.77894204791</v>
      </c>
      <c r="N106" s="367">
        <v>282545.93171582179</v>
      </c>
      <c r="O106" s="368">
        <v>720880.69408221531</v>
      </c>
      <c r="P106" s="367">
        <v>324104.67988002999</v>
      </c>
      <c r="Q106" s="368">
        <v>645513.24209561583</v>
      </c>
      <c r="R106" s="368">
        <v>449975.75281411165</v>
      </c>
      <c r="S106" s="368">
        <v>1125427.5642150822</v>
      </c>
      <c r="T106" s="367">
        <v>415735.47029443947</v>
      </c>
      <c r="U106" s="367">
        <v>485817.79287832213</v>
      </c>
      <c r="V106" s="367">
        <v>344136.29866931279</v>
      </c>
      <c r="W106" s="367">
        <v>938660.30299999996</v>
      </c>
    </row>
    <row r="107" spans="2:23">
      <c r="B107" s="365" t="s">
        <v>269</v>
      </c>
      <c r="C107" s="367">
        <v>1101254.5790321175</v>
      </c>
      <c r="D107" s="367">
        <v>823478.93965856428</v>
      </c>
      <c r="E107" s="367">
        <v>489943.37575846747</v>
      </c>
      <c r="F107" s="367">
        <v>129002.05242357335</v>
      </c>
      <c r="G107" s="367">
        <v>238528.61774655824</v>
      </c>
      <c r="H107" s="367">
        <v>408286.12236901489</v>
      </c>
      <c r="I107" s="367">
        <v>151716.34393352518</v>
      </c>
      <c r="J107" s="367">
        <v>179459.16927878908</v>
      </c>
      <c r="K107" s="367">
        <v>557809.47526852274</v>
      </c>
      <c r="L107" s="367">
        <v>480755.37117445795</v>
      </c>
      <c r="M107" s="367">
        <v>236258.72651361927</v>
      </c>
      <c r="N107" s="367">
        <v>198562.51741183395</v>
      </c>
      <c r="O107" s="368">
        <v>438822.98786904151</v>
      </c>
      <c r="P107" s="367">
        <v>822050.96775601525</v>
      </c>
      <c r="Q107" s="368">
        <v>1065762.9757942006</v>
      </c>
      <c r="R107" s="368">
        <v>504267.48610612436</v>
      </c>
      <c r="S107" s="368">
        <v>731982.35880314978</v>
      </c>
      <c r="T107" s="367">
        <v>1114530.3859801064</v>
      </c>
      <c r="U107" s="367">
        <v>928754.19330674608</v>
      </c>
      <c r="V107" s="367">
        <v>766166.37572507153</v>
      </c>
      <c r="W107" s="367">
        <v>965712.91399999999</v>
      </c>
    </row>
    <row r="108" spans="2:23">
      <c r="B108" s="365" t="s">
        <v>270</v>
      </c>
      <c r="C108" s="366">
        <v>2162996.1178526571</v>
      </c>
      <c r="D108" s="366">
        <v>815372.98986156227</v>
      </c>
      <c r="E108" s="366">
        <v>302959.42779176112</v>
      </c>
      <c r="F108" s="366">
        <v>307863.50619876827</v>
      </c>
      <c r="G108" s="366">
        <v>307435.05940763309</v>
      </c>
      <c r="H108" s="366">
        <v>183290.37204045223</v>
      </c>
      <c r="I108" s="366">
        <v>315160.14632923133</v>
      </c>
      <c r="J108" s="367">
        <v>1110662.7193441296</v>
      </c>
      <c r="K108" s="367">
        <v>1377251.0998815044</v>
      </c>
      <c r="L108" s="367">
        <v>891098.60838480014</v>
      </c>
      <c r="M108" s="367">
        <v>544529.68025437405</v>
      </c>
      <c r="N108" s="367">
        <v>899908.81150435994</v>
      </c>
      <c r="O108" s="368">
        <v>1090047.2880952293</v>
      </c>
      <c r="P108" s="367">
        <v>848424.81270331808</v>
      </c>
      <c r="Q108" s="368">
        <v>889940.66260319413</v>
      </c>
      <c r="R108" s="368">
        <v>591027.20193213143</v>
      </c>
      <c r="S108" s="368">
        <v>510429.74672325421</v>
      </c>
      <c r="T108" s="367">
        <v>542912.58944667375</v>
      </c>
      <c r="U108" s="367">
        <v>690993.05330016266</v>
      </c>
      <c r="V108" s="367">
        <v>655009.71155853546</v>
      </c>
      <c r="W108" s="367">
        <v>1207334.4720000001</v>
      </c>
    </row>
    <row r="109" spans="2:23">
      <c r="B109" s="365" t="s">
        <v>271</v>
      </c>
      <c r="C109" s="367">
        <v>515526.05456633953</v>
      </c>
      <c r="D109" s="367">
        <v>561910.66245304269</v>
      </c>
      <c r="E109" s="367">
        <v>797220.19583596697</v>
      </c>
      <c r="F109" s="367">
        <v>457587.5665183611</v>
      </c>
      <c r="G109" s="367">
        <v>642808.12330694124</v>
      </c>
      <c r="H109" s="367">
        <v>1085140.2604347174</v>
      </c>
      <c r="I109" s="367">
        <v>1519750.4092100686</v>
      </c>
      <c r="J109" s="367">
        <v>518183.80794065393</v>
      </c>
      <c r="K109" s="367">
        <v>994523.10660372151</v>
      </c>
      <c r="L109" s="367">
        <v>2354508.9149741041</v>
      </c>
      <c r="M109" s="367">
        <v>846006.93578745297</v>
      </c>
      <c r="N109" s="367">
        <v>3117957.7108783741</v>
      </c>
      <c r="O109" s="368">
        <v>1582123.39229921</v>
      </c>
      <c r="P109" s="367">
        <v>4849441.1946026608</v>
      </c>
      <c r="Q109" s="368">
        <v>4925098.0228848718</v>
      </c>
      <c r="R109" s="368">
        <v>7867343.1019014856</v>
      </c>
      <c r="S109" s="368">
        <v>3915339.2611869886</v>
      </c>
      <c r="T109" s="367">
        <v>1962182.5634611582</v>
      </c>
      <c r="U109" s="367">
        <v>1505808.4967089985</v>
      </c>
      <c r="V109" s="367">
        <v>708589.57309553435</v>
      </c>
      <c r="W109" s="367">
        <v>1498511.31</v>
      </c>
    </row>
    <row r="110" spans="2:23">
      <c r="B110" s="365" t="s">
        <v>272</v>
      </c>
      <c r="C110" s="367">
        <v>1012318.2794794249</v>
      </c>
      <c r="D110" s="367">
        <v>381724.12111214473</v>
      </c>
      <c r="E110" s="367">
        <v>224673.76107134623</v>
      </c>
      <c r="F110" s="367">
        <v>191686.38676664789</v>
      </c>
      <c r="G110" s="367">
        <v>325760.8169431187</v>
      </c>
      <c r="H110" s="367">
        <v>1120289.5569573238</v>
      </c>
      <c r="I110" s="367">
        <v>1006148.7204785872</v>
      </c>
      <c r="J110" s="367">
        <v>717716.75107648829</v>
      </c>
      <c r="K110" s="367">
        <v>1926473.9200664668</v>
      </c>
      <c r="L110" s="367">
        <v>1359298.193492779</v>
      </c>
      <c r="M110" s="367">
        <v>571495.11162573949</v>
      </c>
      <c r="N110" s="367">
        <v>804881.35694678593</v>
      </c>
      <c r="O110" s="368">
        <v>1664437.3810142798</v>
      </c>
      <c r="P110" s="367">
        <v>2021726.37831635</v>
      </c>
      <c r="Q110" s="368">
        <v>1792074.7630091324</v>
      </c>
      <c r="R110" s="368">
        <v>1433671.9084781171</v>
      </c>
      <c r="S110" s="368">
        <v>1530132.8439337721</v>
      </c>
      <c r="T110" s="367">
        <v>1304485.0486564769</v>
      </c>
      <c r="U110" s="367">
        <v>1136711.4448141989</v>
      </c>
      <c r="V110" s="367">
        <v>1406582.6665887695</v>
      </c>
      <c r="W110" s="367">
        <v>1594489.9809999999</v>
      </c>
    </row>
    <row r="111" spans="2:23">
      <c r="B111" s="365"/>
      <c r="C111" s="367"/>
      <c r="D111" s="367"/>
      <c r="E111" s="367"/>
      <c r="F111" s="367"/>
      <c r="G111" s="367"/>
      <c r="H111" s="367"/>
      <c r="I111" s="367"/>
      <c r="J111" s="367"/>
      <c r="K111" s="367"/>
      <c r="L111" s="367"/>
      <c r="M111" s="367"/>
      <c r="N111" s="367"/>
      <c r="O111" s="368"/>
      <c r="P111" s="367"/>
      <c r="Q111" s="368"/>
      <c r="R111" s="368"/>
      <c r="S111" s="368"/>
      <c r="T111" s="367"/>
    </row>
    <row r="112" spans="2:23">
      <c r="B112" s="372" t="s">
        <v>2</v>
      </c>
      <c r="C112" s="373">
        <f t="shared" ref="C112:N112" si="12">SUM(C96:C110)</f>
        <v>25723093.771079127</v>
      </c>
      <c r="D112" s="373">
        <f t="shared" si="12"/>
        <v>22892999.536370039</v>
      </c>
      <c r="E112" s="373">
        <f t="shared" si="12"/>
        <v>22873646.484827336</v>
      </c>
      <c r="F112" s="373">
        <f t="shared" si="12"/>
        <v>37309329.281896442</v>
      </c>
      <c r="G112" s="373">
        <f t="shared" si="12"/>
        <v>39246067.408083715</v>
      </c>
      <c r="H112" s="373">
        <f t="shared" si="12"/>
        <v>38568112.720699355</v>
      </c>
      <c r="I112" s="373">
        <f t="shared" si="12"/>
        <v>34125223.735533111</v>
      </c>
      <c r="J112" s="373">
        <f t="shared" si="12"/>
        <v>16357874.773996919</v>
      </c>
      <c r="K112" s="373">
        <f t="shared" si="12"/>
        <v>18270894.795408729</v>
      </c>
      <c r="L112" s="373">
        <f t="shared" si="12"/>
        <v>19260063.68872337</v>
      </c>
      <c r="M112" s="373">
        <f t="shared" si="12"/>
        <v>17044973.326054364</v>
      </c>
      <c r="N112" s="373">
        <f t="shared" si="12"/>
        <v>19627062.219829988</v>
      </c>
      <c r="O112" s="373">
        <f t="shared" ref="O112:U112" si="13">SUM(O96:O110)</f>
        <v>19593297.784996785</v>
      </c>
      <c r="P112" s="373">
        <f t="shared" si="13"/>
        <v>21984833.791956682</v>
      </c>
      <c r="Q112" s="373">
        <f t="shared" si="13"/>
        <v>29916281.639448505</v>
      </c>
      <c r="R112" s="373">
        <f t="shared" si="13"/>
        <v>33937409.552313015</v>
      </c>
      <c r="S112" s="373">
        <f t="shared" si="13"/>
        <v>29207511.081367224</v>
      </c>
      <c r="T112" s="373">
        <f t="shared" si="13"/>
        <v>23819151.248492382</v>
      </c>
      <c r="U112" s="373">
        <f t="shared" si="13"/>
        <v>20357188.36582607</v>
      </c>
      <c r="V112" s="373">
        <f t="shared" ref="V112:W112" si="14">SUM(V96:V110)</f>
        <v>18161164.943072461</v>
      </c>
      <c r="W112" s="380">
        <f t="shared" si="14"/>
        <v>22029065.385999996</v>
      </c>
    </row>
    <row r="113" spans="2:23">
      <c r="B113" s="213" t="s">
        <v>687</v>
      </c>
    </row>
    <row r="120" spans="2:23">
      <c r="B120" s="212" t="s">
        <v>42</v>
      </c>
      <c r="C120" s="212"/>
      <c r="D120" s="217"/>
      <c r="E120" s="217"/>
      <c r="F120" s="217"/>
      <c r="G120" s="217"/>
      <c r="H120" s="217"/>
      <c r="I120" s="217"/>
      <c r="J120" s="249"/>
      <c r="K120" s="249"/>
    </row>
    <row r="121" spans="2:23">
      <c r="B121" s="296" t="s">
        <v>213</v>
      </c>
      <c r="C121" s="296"/>
      <c r="D121" s="277"/>
      <c r="E121" s="277"/>
      <c r="F121" s="217"/>
      <c r="G121" s="217"/>
      <c r="H121" s="217"/>
      <c r="I121" s="217"/>
      <c r="J121" s="249"/>
      <c r="K121" s="249"/>
    </row>
    <row r="122" spans="2:23">
      <c r="B122" s="375" t="s">
        <v>220</v>
      </c>
      <c r="C122" s="375"/>
      <c r="D122" s="376"/>
      <c r="E122" s="374"/>
      <c r="F122" s="217"/>
      <c r="G122" s="217"/>
      <c r="H122" s="217"/>
      <c r="I122" s="217"/>
      <c r="J122" s="249"/>
      <c r="K122" s="249"/>
    </row>
    <row r="123" spans="2:23">
      <c r="B123" s="1" t="s">
        <v>792</v>
      </c>
      <c r="C123" s="211"/>
      <c r="D123" s="217"/>
      <c r="E123" s="217"/>
      <c r="F123" s="217"/>
      <c r="G123" s="217"/>
      <c r="H123" s="217"/>
      <c r="I123" s="217"/>
      <c r="J123" s="249"/>
      <c r="K123" s="249"/>
      <c r="M123" s="249"/>
      <c r="N123" s="252"/>
      <c r="O123" s="437" t="s">
        <v>180</v>
      </c>
      <c r="P123" s="252"/>
    </row>
    <row r="124" spans="2:23">
      <c r="B124" s="211"/>
      <c r="C124" s="211"/>
      <c r="D124" s="217"/>
      <c r="E124" s="217"/>
      <c r="F124" s="217"/>
      <c r="G124" s="217"/>
      <c r="H124" s="217"/>
      <c r="I124" s="217"/>
      <c r="J124" s="249"/>
      <c r="K124" s="249"/>
    </row>
    <row r="125" spans="2:23">
      <c r="B125" s="370" t="s">
        <v>212</v>
      </c>
      <c r="C125" s="371">
        <v>2001</v>
      </c>
      <c r="D125" s="371">
        <v>2002</v>
      </c>
      <c r="E125" s="371">
        <v>2003</v>
      </c>
      <c r="F125" s="371">
        <v>2004</v>
      </c>
      <c r="G125" s="371">
        <v>2005</v>
      </c>
      <c r="H125" s="371">
        <v>2006</v>
      </c>
      <c r="I125" s="371">
        <v>2007</v>
      </c>
      <c r="J125" s="371">
        <v>2008</v>
      </c>
      <c r="K125" s="371">
        <v>2009</v>
      </c>
      <c r="L125" s="371">
        <v>2010</v>
      </c>
      <c r="M125" s="371">
        <v>2011</v>
      </c>
      <c r="N125" s="371">
        <v>2012</v>
      </c>
      <c r="O125" s="371">
        <v>2013</v>
      </c>
      <c r="P125" s="371">
        <v>2014</v>
      </c>
      <c r="Q125" s="371">
        <v>2015</v>
      </c>
      <c r="R125" s="371">
        <v>2016</v>
      </c>
      <c r="S125" s="371">
        <v>2017</v>
      </c>
      <c r="T125" s="371">
        <v>2018</v>
      </c>
      <c r="U125" s="371">
        <v>2019</v>
      </c>
      <c r="V125" s="371">
        <v>2020</v>
      </c>
      <c r="W125" s="379">
        <v>2021</v>
      </c>
    </row>
    <row r="126" spans="2:23">
      <c r="B126" s="365" t="s">
        <v>621</v>
      </c>
      <c r="C126" s="366">
        <v>275606.36084636149</v>
      </c>
      <c r="D126" s="366">
        <v>275866.19482209784</v>
      </c>
      <c r="E126" s="366">
        <v>188688.32325260807</v>
      </c>
      <c r="F126" s="366">
        <v>399961.31906996603</v>
      </c>
      <c r="G126" s="366">
        <v>243570.00601029396</v>
      </c>
      <c r="H126" s="366">
        <v>186117.30637970622</v>
      </c>
      <c r="I126" s="366">
        <v>332671.46366149193</v>
      </c>
      <c r="J126" s="367">
        <v>194568.00513497877</v>
      </c>
      <c r="K126" s="367">
        <v>322908.41172024782</v>
      </c>
      <c r="L126" s="367">
        <v>626765.0288132251</v>
      </c>
      <c r="M126" s="367">
        <v>737468.43721250212</v>
      </c>
      <c r="N126" s="367">
        <v>1021927.0631410546</v>
      </c>
      <c r="O126" s="368">
        <v>673119.48253690288</v>
      </c>
      <c r="P126" s="367">
        <v>617708.61013036547</v>
      </c>
      <c r="Q126" s="368">
        <v>424465.98735782248</v>
      </c>
      <c r="R126" s="368">
        <v>517089.93853725755</v>
      </c>
      <c r="S126" s="368">
        <v>1128604.4575530989</v>
      </c>
      <c r="T126" s="367">
        <v>1082460.9786200055</v>
      </c>
      <c r="U126" s="367">
        <v>997456.05678735347</v>
      </c>
      <c r="V126" s="367">
        <v>656364.70966217062</v>
      </c>
      <c r="W126" s="367">
        <v>594699.44900000002</v>
      </c>
    </row>
    <row r="127" spans="2:23">
      <c r="B127" s="365" t="s">
        <v>273</v>
      </c>
      <c r="C127" s="367">
        <v>2071648.3606988166</v>
      </c>
      <c r="D127" s="367">
        <v>382518.60419711476</v>
      </c>
      <c r="E127" s="367">
        <v>489671.85855992482</v>
      </c>
      <c r="F127" s="367">
        <v>400612.46310893091</v>
      </c>
      <c r="G127" s="367">
        <v>417145.62632432667</v>
      </c>
      <c r="H127" s="367">
        <v>585200.85526136239</v>
      </c>
      <c r="I127" s="367">
        <v>765359.29030196962</v>
      </c>
      <c r="J127" s="367">
        <v>842401.08595564857</v>
      </c>
      <c r="K127" s="367">
        <v>1159014.3204895109</v>
      </c>
      <c r="L127" s="367">
        <v>1068439.6103499294</v>
      </c>
      <c r="M127" s="367">
        <v>815079.86625915079</v>
      </c>
      <c r="N127" s="367">
        <v>1089409.5307428385</v>
      </c>
      <c r="O127" s="368">
        <v>1389364.3886889301</v>
      </c>
      <c r="P127" s="367">
        <v>1140028.4897218812</v>
      </c>
      <c r="Q127" s="368">
        <v>1391449.8919951902</v>
      </c>
      <c r="R127" s="368">
        <v>1728717.6540947678</v>
      </c>
      <c r="S127" s="368">
        <v>1293678.2959968685</v>
      </c>
      <c r="T127" s="367">
        <v>1302168.2433219822</v>
      </c>
      <c r="U127" s="367">
        <v>794452.30652878655</v>
      </c>
      <c r="V127" s="367">
        <v>1242943.8905781985</v>
      </c>
      <c r="W127" s="367">
        <v>1122249.503</v>
      </c>
    </row>
    <row r="128" spans="2:23">
      <c r="B128" s="365" t="s">
        <v>648</v>
      </c>
      <c r="C128" s="367">
        <v>189680.02523919794</v>
      </c>
      <c r="D128" s="367">
        <v>191125.96228010088</v>
      </c>
      <c r="E128" s="367">
        <v>125833.43593452078</v>
      </c>
      <c r="F128" s="367">
        <v>71289.853962034889</v>
      </c>
      <c r="G128" s="367">
        <v>203570.01330242166</v>
      </c>
      <c r="H128" s="367">
        <v>283776.08962979383</v>
      </c>
      <c r="I128" s="367">
        <v>263595.01143873599</v>
      </c>
      <c r="J128" s="367">
        <v>1029434.0458303174</v>
      </c>
      <c r="K128" s="367">
        <v>1374785.3923254516</v>
      </c>
      <c r="L128" s="367">
        <v>768365.92593462009</v>
      </c>
      <c r="M128" s="367">
        <v>578468.9580658694</v>
      </c>
      <c r="N128" s="367">
        <v>569814.88297911535</v>
      </c>
      <c r="O128" s="368">
        <v>442720.48761800578</v>
      </c>
      <c r="P128" s="367">
        <v>186655.28697621517</v>
      </c>
      <c r="Q128" s="368">
        <v>566290.79363637639</v>
      </c>
      <c r="R128" s="368">
        <v>889872.18843920028</v>
      </c>
      <c r="S128" s="368">
        <v>857104.81713196356</v>
      </c>
      <c r="T128" s="367">
        <v>568420.40421199601</v>
      </c>
      <c r="U128" s="367">
        <v>459221.76740301051</v>
      </c>
      <c r="V128" s="367">
        <v>1222173.5459378213</v>
      </c>
      <c r="W128" s="367">
        <v>887134.05700000003</v>
      </c>
    </row>
    <row r="129" spans="2:23">
      <c r="B129" s="365" t="s">
        <v>274</v>
      </c>
      <c r="C129" s="367">
        <v>3077072.195735442</v>
      </c>
      <c r="D129" s="367">
        <v>3133049.6014051307</v>
      </c>
      <c r="E129" s="367">
        <v>629917.21232996439</v>
      </c>
      <c r="F129" s="367">
        <v>482398.75897908024</v>
      </c>
      <c r="G129" s="367">
        <v>560741.79109667777</v>
      </c>
      <c r="H129" s="367">
        <v>1171889.2054328232</v>
      </c>
      <c r="I129" s="367">
        <v>1665166.3301204832</v>
      </c>
      <c r="J129" s="367">
        <v>702464.00397389696</v>
      </c>
      <c r="K129" s="367">
        <v>1430135.6533055438</v>
      </c>
      <c r="L129" s="367">
        <v>1129365.4124556871</v>
      </c>
      <c r="M129" s="367">
        <v>866439.96503605309</v>
      </c>
      <c r="N129" s="367">
        <v>1071514.1919349667</v>
      </c>
      <c r="O129" s="368">
        <v>817326.23611262161</v>
      </c>
      <c r="P129" s="367">
        <v>821909.59266316437</v>
      </c>
      <c r="Q129" s="368">
        <v>1885973.9230880244</v>
      </c>
      <c r="R129" s="368">
        <v>2684025.4921570444</v>
      </c>
      <c r="S129" s="368">
        <v>3290444.3953885697</v>
      </c>
      <c r="T129" s="367">
        <v>3264498.6124586291</v>
      </c>
      <c r="U129" s="367">
        <v>3296604.6399322399</v>
      </c>
      <c r="V129" s="367">
        <v>1052234.4783733857</v>
      </c>
      <c r="W129" s="367">
        <v>1733054.8359999999</v>
      </c>
    </row>
    <row r="130" spans="2:23">
      <c r="B130" s="365" t="s">
        <v>275</v>
      </c>
      <c r="C130" s="366">
        <v>520822.54517705331</v>
      </c>
      <c r="D130" s="366">
        <v>711745.72761777742</v>
      </c>
      <c r="E130" s="366">
        <v>719800.1582039753</v>
      </c>
      <c r="F130" s="366">
        <v>848401.61412894796</v>
      </c>
      <c r="G130" s="366">
        <v>508669.85187480337</v>
      </c>
      <c r="H130" s="366">
        <v>667459.55512649601</v>
      </c>
      <c r="I130" s="366">
        <v>949604.65399261448</v>
      </c>
      <c r="J130" s="367">
        <v>2416234.7717794469</v>
      </c>
      <c r="K130" s="367">
        <v>1946255.5372749469</v>
      </c>
      <c r="L130" s="367">
        <v>632976.37769650808</v>
      </c>
      <c r="M130" s="367">
        <v>435992.80463647237</v>
      </c>
      <c r="N130" s="367">
        <v>624500.37909122312</v>
      </c>
      <c r="O130" s="368">
        <v>1450607.3746427174</v>
      </c>
      <c r="P130" s="367">
        <v>1021017.7162418327</v>
      </c>
      <c r="Q130" s="368">
        <v>1106188.2744270936</v>
      </c>
      <c r="R130" s="368">
        <v>1381849.5515096933</v>
      </c>
      <c r="S130" s="368">
        <v>2063189.3380422581</v>
      </c>
      <c r="T130" s="367">
        <v>1717218.1745655162</v>
      </c>
      <c r="U130" s="367">
        <v>1356722.4934579649</v>
      </c>
      <c r="V130" s="367">
        <v>1602603.4966930866</v>
      </c>
      <c r="W130" s="367">
        <v>1724184.1669999999</v>
      </c>
    </row>
    <row r="131" spans="2:23">
      <c r="B131" s="365" t="s">
        <v>276</v>
      </c>
      <c r="C131" s="367">
        <v>52099.105667207325</v>
      </c>
      <c r="D131" s="367">
        <v>136928.88190329834</v>
      </c>
      <c r="E131" s="367">
        <v>218211.11408821112</v>
      </c>
      <c r="F131" s="367">
        <v>75574.381738424039</v>
      </c>
      <c r="G131" s="367">
        <v>1703745.2548464439</v>
      </c>
      <c r="H131" s="367">
        <v>1824961.9318720684</v>
      </c>
      <c r="I131" s="367">
        <v>1229976.5903532782</v>
      </c>
      <c r="J131" s="367">
        <v>502025.15799212427</v>
      </c>
      <c r="K131" s="367">
        <v>1303317.7793922143</v>
      </c>
      <c r="L131" s="367">
        <v>400139.23932966823</v>
      </c>
      <c r="M131" s="367">
        <v>265473.57635508478</v>
      </c>
      <c r="N131" s="367">
        <v>357630.98143743793</v>
      </c>
      <c r="O131" s="368">
        <v>374115.45575130981</v>
      </c>
      <c r="P131" s="367">
        <v>405762.40120477928</v>
      </c>
      <c r="Q131" s="368">
        <v>648481.9062913853</v>
      </c>
      <c r="R131" s="368">
        <v>312417.35997267999</v>
      </c>
      <c r="S131" s="368">
        <v>145858.3163505338</v>
      </c>
      <c r="T131" s="367">
        <v>187710.95577579146</v>
      </c>
      <c r="U131" s="367">
        <v>268614.71137962147</v>
      </c>
      <c r="V131" s="367">
        <v>364986.07850041392</v>
      </c>
      <c r="W131" s="367">
        <v>497101.33899999998</v>
      </c>
    </row>
    <row r="132" spans="2:23">
      <c r="B132" s="365" t="s">
        <v>697</v>
      </c>
      <c r="C132" s="367">
        <v>1878769.5224248432</v>
      </c>
      <c r="D132" s="367">
        <v>1440045.0381143538</v>
      </c>
      <c r="E132" s="367">
        <v>1036741.3775761381</v>
      </c>
      <c r="F132" s="367">
        <v>1430172.767182542</v>
      </c>
      <c r="G132" s="367">
        <v>1774354.5654321583</v>
      </c>
      <c r="H132" s="367">
        <v>1375645.9343467453</v>
      </c>
      <c r="I132" s="367">
        <v>1005818.8662603869</v>
      </c>
      <c r="J132" s="367">
        <v>975046.66478638526</v>
      </c>
      <c r="K132" s="367">
        <v>672033.46805551194</v>
      </c>
      <c r="L132" s="367">
        <v>505929.27580231189</v>
      </c>
      <c r="M132" s="367">
        <v>733068.60065229912</v>
      </c>
      <c r="N132" s="367">
        <v>622863.28432075051</v>
      </c>
      <c r="O132" s="368">
        <v>1120978.3030299738</v>
      </c>
      <c r="P132" s="367">
        <v>1364884.7323692786</v>
      </c>
      <c r="Q132" s="368">
        <v>1356914.6886508157</v>
      </c>
      <c r="R132" s="368">
        <v>2637691.3779787906</v>
      </c>
      <c r="S132" s="368">
        <v>2139547.8950156085</v>
      </c>
      <c r="T132" s="367">
        <v>3125452.2313867193</v>
      </c>
      <c r="U132" s="367">
        <v>2393236.4537324519</v>
      </c>
      <c r="V132" s="367">
        <v>2001603.2687561684</v>
      </c>
      <c r="W132" s="367">
        <v>1472551.7250000001</v>
      </c>
    </row>
    <row r="133" spans="2:23">
      <c r="B133" s="365" t="s">
        <v>277</v>
      </c>
      <c r="C133" s="367">
        <v>471120.37025797478</v>
      </c>
      <c r="D133" s="367">
        <v>557349.32949667622</v>
      </c>
      <c r="E133" s="367">
        <v>649829.36965279374</v>
      </c>
      <c r="F133" s="367">
        <v>2333812.2324249619</v>
      </c>
      <c r="G133" s="367">
        <v>437791.66724835633</v>
      </c>
      <c r="H133" s="367">
        <v>810707.85967255605</v>
      </c>
      <c r="I133" s="367">
        <v>601662.39221682667</v>
      </c>
      <c r="J133" s="367">
        <v>287997.76932127628</v>
      </c>
      <c r="K133" s="367">
        <v>939086.20289838</v>
      </c>
      <c r="L133" s="367">
        <v>462294.84471310326</v>
      </c>
      <c r="M133" s="367">
        <v>563373.83455187175</v>
      </c>
      <c r="N133" s="367">
        <v>550876.64204303361</v>
      </c>
      <c r="O133" s="368">
        <v>1248123.423636643</v>
      </c>
      <c r="P133" s="367">
        <v>1014058.0130352685</v>
      </c>
      <c r="Q133" s="368">
        <v>676841.42902338319</v>
      </c>
      <c r="R133" s="368">
        <v>763405.40108445624</v>
      </c>
      <c r="S133" s="368">
        <v>1084837.1815388866</v>
      </c>
      <c r="T133" s="367">
        <v>2436350.087833087</v>
      </c>
      <c r="U133" s="367">
        <v>3734070.4327228628</v>
      </c>
      <c r="V133" s="367">
        <v>5147393.1505506765</v>
      </c>
      <c r="W133" s="367">
        <v>2946608.1660000002</v>
      </c>
    </row>
    <row r="134" spans="2:23">
      <c r="B134" s="365" t="s">
        <v>278</v>
      </c>
      <c r="C134" s="366">
        <v>267023.89608275838</v>
      </c>
      <c r="D134" s="366">
        <v>538698.42239007179</v>
      </c>
      <c r="E134" s="366">
        <v>453707.92705394252</v>
      </c>
      <c r="F134" s="366">
        <v>167354.43631860692</v>
      </c>
      <c r="G134" s="366">
        <v>961652.90242454992</v>
      </c>
      <c r="H134" s="366">
        <v>1021413.9427232366</v>
      </c>
      <c r="I134" s="366">
        <v>506556.50052388071</v>
      </c>
      <c r="J134" s="367">
        <v>458394.22010872286</v>
      </c>
      <c r="K134" s="367">
        <v>881544.60299219098</v>
      </c>
      <c r="L134" s="367">
        <v>703715.33609332168</v>
      </c>
      <c r="M134" s="367">
        <v>1585693.9552861215</v>
      </c>
      <c r="N134" s="367">
        <v>892349.53621756588</v>
      </c>
      <c r="O134" s="368">
        <v>1353881.1369644529</v>
      </c>
      <c r="P134" s="367">
        <v>1369166.6655115089</v>
      </c>
      <c r="Q134" s="368">
        <v>1432634.9542821294</v>
      </c>
      <c r="R134" s="368">
        <v>2188399.6704024244</v>
      </c>
      <c r="S134" s="368">
        <v>2534341.9399251253</v>
      </c>
      <c r="T134" s="367">
        <v>2676606.2046832959</v>
      </c>
      <c r="U134" s="367">
        <v>2913750.0770434169</v>
      </c>
      <c r="V134" s="367">
        <v>2263469.4792372216</v>
      </c>
      <c r="W134" s="367">
        <v>5181224.1639999999</v>
      </c>
    </row>
    <row r="135" spans="2:23">
      <c r="B135" s="365" t="s">
        <v>279</v>
      </c>
      <c r="C135" s="367">
        <v>231741.07547030214</v>
      </c>
      <c r="D135" s="367">
        <v>340680.45824350003</v>
      </c>
      <c r="E135" s="367">
        <v>334735.00488854019</v>
      </c>
      <c r="F135" s="367">
        <v>403951.52974074299</v>
      </c>
      <c r="G135" s="367">
        <v>859485.74609507562</v>
      </c>
      <c r="H135" s="367">
        <v>713738.45975560893</v>
      </c>
      <c r="I135" s="367">
        <v>603110.4314891781</v>
      </c>
      <c r="J135" s="367">
        <v>540490.05113290367</v>
      </c>
      <c r="K135" s="367">
        <v>1262761.7637484393</v>
      </c>
      <c r="L135" s="367">
        <v>386417.66714243207</v>
      </c>
      <c r="M135" s="367">
        <v>1367203.3625464239</v>
      </c>
      <c r="N135" s="367">
        <v>898844.93604090007</v>
      </c>
      <c r="O135" s="368">
        <v>1147722.6505140292</v>
      </c>
      <c r="P135" s="367">
        <v>449149.8971666451</v>
      </c>
      <c r="Q135" s="368">
        <v>740615.42844048061</v>
      </c>
      <c r="R135" s="368">
        <v>699426.91858701757</v>
      </c>
      <c r="S135" s="368">
        <v>625828.3078542609</v>
      </c>
      <c r="T135" s="367">
        <v>815535.78541075252</v>
      </c>
      <c r="U135" s="367">
        <v>724882.40040129353</v>
      </c>
      <c r="V135" s="367">
        <v>753705.52492920426</v>
      </c>
      <c r="W135" s="367">
        <v>413403.96799999999</v>
      </c>
    </row>
    <row r="136" spans="2:23">
      <c r="B136" s="365" t="s">
        <v>280</v>
      </c>
      <c r="C136" s="367">
        <v>193689.43667243159</v>
      </c>
      <c r="D136" s="367">
        <v>726154.76174973417</v>
      </c>
      <c r="E136" s="367">
        <v>388395.94350349851</v>
      </c>
      <c r="F136" s="367">
        <v>295395.40014066803</v>
      </c>
      <c r="G136" s="367">
        <v>285160.83679250063</v>
      </c>
      <c r="H136" s="367">
        <v>548827.78765408706</v>
      </c>
      <c r="I136" s="367">
        <v>332499.27561048168</v>
      </c>
      <c r="J136" s="367">
        <v>521770.51900481718</v>
      </c>
      <c r="K136" s="367">
        <v>690836.7444913853</v>
      </c>
      <c r="L136" s="367">
        <v>309234.87650299375</v>
      </c>
      <c r="M136" s="367">
        <v>1029060.2613593043</v>
      </c>
      <c r="N136" s="367">
        <v>1588600.5486911689</v>
      </c>
      <c r="O136" s="368">
        <v>1455917.5059988513</v>
      </c>
      <c r="P136" s="367">
        <v>1249098.6131365576</v>
      </c>
      <c r="Q136" s="368">
        <v>1942112.7842203462</v>
      </c>
      <c r="R136" s="368">
        <v>2109193.5375449657</v>
      </c>
      <c r="S136" s="368">
        <v>2818326.5013850895</v>
      </c>
      <c r="T136" s="367">
        <v>2508096.6540804463</v>
      </c>
      <c r="U136" s="367">
        <v>2421882.0340499114</v>
      </c>
      <c r="V136" s="367">
        <v>1982723.2903285581</v>
      </c>
      <c r="W136" s="367">
        <v>1593699.8859999999</v>
      </c>
    </row>
    <row r="137" spans="2:23">
      <c r="B137" s="365" t="s">
        <v>698</v>
      </c>
      <c r="C137" s="367">
        <v>247090.14837013796</v>
      </c>
      <c r="D137" s="367">
        <v>625941.55444101291</v>
      </c>
      <c r="E137" s="367">
        <v>148052.14530041581</v>
      </c>
      <c r="F137" s="367">
        <v>902566.37986620551</v>
      </c>
      <c r="G137" s="367">
        <v>591963.54428952187</v>
      </c>
      <c r="H137" s="367">
        <v>427295.05810195266</v>
      </c>
      <c r="I137" s="367">
        <v>162506.10361189122</v>
      </c>
      <c r="J137" s="367">
        <v>0</v>
      </c>
      <c r="K137" s="367">
        <v>0</v>
      </c>
      <c r="L137" s="367">
        <v>0</v>
      </c>
      <c r="M137" s="367">
        <v>0</v>
      </c>
      <c r="N137" s="367">
        <v>0</v>
      </c>
      <c r="O137" s="368">
        <v>2499279.8024802357</v>
      </c>
      <c r="P137" s="367">
        <v>608472.6595939839</v>
      </c>
      <c r="Q137" s="368">
        <v>162154.16907058077</v>
      </c>
      <c r="R137" s="367">
        <v>0</v>
      </c>
      <c r="S137" s="368">
        <v>125172.68873440757</v>
      </c>
      <c r="T137" s="368">
        <v>190931.4700031954</v>
      </c>
      <c r="U137" s="367">
        <v>238736.98833103327</v>
      </c>
      <c r="V137" s="367">
        <v>292156.43181131035</v>
      </c>
      <c r="W137" s="367">
        <v>131211.80799999999</v>
      </c>
    </row>
    <row r="138" spans="2:23">
      <c r="B138" s="365" t="s">
        <v>281</v>
      </c>
      <c r="C138" s="366">
        <v>1697846.2841854757</v>
      </c>
      <c r="D138" s="366">
        <v>2061886.3931378289</v>
      </c>
      <c r="E138" s="366">
        <v>843896.95938346058</v>
      </c>
      <c r="F138" s="366">
        <v>1923323.2165330111</v>
      </c>
      <c r="G138" s="366">
        <v>814551.41682487051</v>
      </c>
      <c r="H138" s="366">
        <v>736009.24280307058</v>
      </c>
      <c r="I138" s="366">
        <v>685721.279432307</v>
      </c>
      <c r="J138" s="367">
        <v>1722433.1178293391</v>
      </c>
      <c r="K138" s="367">
        <v>1571538.3859691718</v>
      </c>
      <c r="L138" s="367">
        <v>2030706.7659477182</v>
      </c>
      <c r="M138" s="367">
        <v>2284112.4229394044</v>
      </c>
      <c r="N138" s="367">
        <v>507281.44883771386</v>
      </c>
      <c r="O138" s="368">
        <v>976406.74587780947</v>
      </c>
      <c r="P138" s="367">
        <v>843852.9074871554</v>
      </c>
      <c r="Q138" s="368">
        <v>1766855.9948463026</v>
      </c>
      <c r="R138" s="368">
        <v>1180898.1774305236</v>
      </c>
      <c r="S138" s="368">
        <v>1087256.8249594707</v>
      </c>
      <c r="T138" s="368">
        <v>701055.1305051751</v>
      </c>
      <c r="U138" s="367">
        <v>1087516.8513146904</v>
      </c>
      <c r="V138" s="367">
        <v>1475336.2038104292</v>
      </c>
      <c r="W138" s="367">
        <v>1488477.963</v>
      </c>
    </row>
    <row r="139" spans="2:23">
      <c r="B139" s="365" t="s">
        <v>649</v>
      </c>
      <c r="C139" s="367">
        <v>45268.579377691131</v>
      </c>
      <c r="D139" s="367">
        <v>965935.86820203881</v>
      </c>
      <c r="E139" s="367">
        <v>403560.58228547237</v>
      </c>
      <c r="F139" s="367">
        <v>418279.30317412701</v>
      </c>
      <c r="G139" s="367">
        <v>405260.39789416658</v>
      </c>
      <c r="H139" s="367">
        <v>1037785.6402018785</v>
      </c>
      <c r="I139" s="367">
        <v>741022.68757424189</v>
      </c>
      <c r="J139" s="367">
        <v>680126.39550999552</v>
      </c>
      <c r="K139" s="367">
        <v>781042.65181655914</v>
      </c>
      <c r="L139" s="367">
        <v>487333.97637901991</v>
      </c>
      <c r="M139" s="367">
        <v>478014.40855265624</v>
      </c>
      <c r="N139" s="367">
        <v>930897.45312081464</v>
      </c>
      <c r="O139" s="368">
        <v>575710.74570318894</v>
      </c>
      <c r="P139" s="367">
        <v>290934.6118933137</v>
      </c>
      <c r="Q139" s="368">
        <v>799562.70114222926</v>
      </c>
      <c r="R139" s="368">
        <v>89492.932482841003</v>
      </c>
      <c r="S139" s="368">
        <v>288631.04230234423</v>
      </c>
      <c r="T139" s="368">
        <v>91499.828903884147</v>
      </c>
      <c r="U139" s="367">
        <v>244400.20341319308</v>
      </c>
      <c r="V139" s="367">
        <v>268892.58922344656</v>
      </c>
      <c r="W139" s="367">
        <v>172349.70499999999</v>
      </c>
    </row>
    <row r="140" spans="2:23">
      <c r="B140" s="365" t="s">
        <v>579</v>
      </c>
      <c r="C140" s="367">
        <v>1367450.444492795</v>
      </c>
      <c r="D140" s="367">
        <v>1323844.9421552739</v>
      </c>
      <c r="E140" s="367">
        <v>1750933.7647290237</v>
      </c>
      <c r="F140" s="367">
        <v>432682.60931603098</v>
      </c>
      <c r="G140" s="367">
        <v>804986.47178325441</v>
      </c>
      <c r="H140" s="367">
        <v>1304856.9075209089</v>
      </c>
      <c r="I140" s="367">
        <v>1027064.3822892556</v>
      </c>
      <c r="J140" s="367">
        <v>774035.86385096516</v>
      </c>
      <c r="K140" s="367">
        <v>1542504.0477267774</v>
      </c>
      <c r="L140" s="367">
        <v>2315247.8664997593</v>
      </c>
      <c r="M140" s="367">
        <v>1129816.6808836565</v>
      </c>
      <c r="N140" s="367">
        <v>902895.31881871691</v>
      </c>
      <c r="O140" s="368">
        <v>851882.96662125038</v>
      </c>
      <c r="P140" s="367">
        <v>582759.40167365107</v>
      </c>
      <c r="Q140" s="368">
        <v>1089431.8735159449</v>
      </c>
      <c r="R140" s="368">
        <v>1230140.8839989454</v>
      </c>
      <c r="S140" s="368">
        <v>848422.52848205343</v>
      </c>
      <c r="T140" s="368">
        <v>1128885.5226899297</v>
      </c>
      <c r="U140" s="367">
        <v>1481909.3304393757</v>
      </c>
      <c r="V140" s="367">
        <v>1110628.664755312</v>
      </c>
      <c r="W140" s="367">
        <v>1010461.48</v>
      </c>
    </row>
    <row r="141" spans="2:23">
      <c r="B141" s="365" t="s">
        <v>282</v>
      </c>
      <c r="C141" s="367">
        <v>1053446.7057467117</v>
      </c>
      <c r="D141" s="367">
        <v>1055084.6484917542</v>
      </c>
      <c r="E141" s="367">
        <v>967574.38746420667</v>
      </c>
      <c r="F141" s="367">
        <v>1091054.3471134577</v>
      </c>
      <c r="G141" s="367">
        <v>735788.74991138594</v>
      </c>
      <c r="H141" s="367">
        <v>884684.70607244479</v>
      </c>
      <c r="I141" s="367">
        <v>802062.31437996461</v>
      </c>
      <c r="J141" s="367">
        <v>572993.69764389331</v>
      </c>
      <c r="K141" s="367">
        <v>750412.64338415675</v>
      </c>
      <c r="L141" s="367">
        <v>316234.6472136096</v>
      </c>
      <c r="M141" s="367">
        <v>314944.55312679481</v>
      </c>
      <c r="N141" s="367">
        <v>568310.18069255888</v>
      </c>
      <c r="O141" s="368">
        <v>1025792.7353279589</v>
      </c>
      <c r="P141" s="367">
        <v>875999.28964138147</v>
      </c>
      <c r="Q141" s="368">
        <v>764028.93888188002</v>
      </c>
      <c r="R141" s="368">
        <v>763924.29779269476</v>
      </c>
      <c r="S141" s="368">
        <v>952158.66522328241</v>
      </c>
      <c r="T141" s="368">
        <v>1783387.2869096438</v>
      </c>
      <c r="U141" s="367">
        <v>1571755.6362223271</v>
      </c>
      <c r="V141" s="367">
        <v>979856.55628815328</v>
      </c>
      <c r="W141" s="367">
        <v>1445654.5090000001</v>
      </c>
    </row>
    <row r="142" spans="2:23">
      <c r="B142" s="365" t="s">
        <v>283</v>
      </c>
      <c r="C142" s="366">
        <v>308907.71870703128</v>
      </c>
      <c r="D142" s="366">
        <v>243595.18084273778</v>
      </c>
      <c r="E142" s="366">
        <v>212350.64386224002</v>
      </c>
      <c r="F142" s="366">
        <v>330268.07029147312</v>
      </c>
      <c r="G142" s="366">
        <v>1527229.4471055116</v>
      </c>
      <c r="H142" s="366">
        <v>881718.9697198068</v>
      </c>
      <c r="I142" s="366">
        <v>772645.12687001831</v>
      </c>
      <c r="J142" s="367">
        <v>1089170.1281988428</v>
      </c>
      <c r="K142" s="367">
        <v>877914.63381560065</v>
      </c>
      <c r="L142" s="367">
        <v>728210.32192541671</v>
      </c>
      <c r="M142" s="367">
        <v>679670.06782168429</v>
      </c>
      <c r="N142" s="367">
        <v>479807.35874856001</v>
      </c>
      <c r="O142" s="368">
        <v>594209.37154935428</v>
      </c>
      <c r="P142" s="367">
        <v>610014.04119951592</v>
      </c>
      <c r="Q142" s="368">
        <v>892566.38060819032</v>
      </c>
      <c r="R142" s="368">
        <v>666596.44281753874</v>
      </c>
      <c r="S142" s="368">
        <v>1108839.8072496529</v>
      </c>
      <c r="T142" s="368">
        <v>1100420.7853068782</v>
      </c>
      <c r="U142" s="367">
        <v>686906.06396810629</v>
      </c>
      <c r="V142" s="367">
        <v>490763.88726072118</v>
      </c>
      <c r="W142" s="367">
        <v>1022637.639</v>
      </c>
    </row>
    <row r="143" spans="2:23">
      <c r="B143" s="365" t="s">
        <v>284</v>
      </c>
      <c r="C143" s="367">
        <v>1847626.854922791</v>
      </c>
      <c r="D143" s="367">
        <v>2693697.6775038131</v>
      </c>
      <c r="E143" s="367">
        <v>956240.5606418699</v>
      </c>
      <c r="F143" s="367">
        <v>1169139.5402661306</v>
      </c>
      <c r="G143" s="367">
        <v>1271303.6830937755</v>
      </c>
      <c r="H143" s="367">
        <v>1723201.5491264837</v>
      </c>
      <c r="I143" s="367">
        <v>1930732.1686490958</v>
      </c>
      <c r="J143" s="367">
        <v>1889855.4028578191</v>
      </c>
      <c r="K143" s="367">
        <v>1384166.2723904641</v>
      </c>
      <c r="L143" s="367">
        <v>1249254.385408991</v>
      </c>
      <c r="M143" s="367">
        <v>1608337.4520356425</v>
      </c>
      <c r="N143" s="367">
        <v>632056.88124495198</v>
      </c>
      <c r="O143" s="368">
        <v>835095.95186455979</v>
      </c>
      <c r="P143" s="367">
        <v>325640.96143111069</v>
      </c>
      <c r="Q143" s="368">
        <v>913449.89323828393</v>
      </c>
      <c r="R143" s="368">
        <v>1127999.2902306197</v>
      </c>
      <c r="S143" s="368">
        <v>1875981.2238551888</v>
      </c>
      <c r="T143" s="368">
        <v>1714759.6988987715</v>
      </c>
      <c r="U143" s="367">
        <v>1766783.7775440768</v>
      </c>
      <c r="V143" s="367">
        <v>1622635.2192245491</v>
      </c>
      <c r="W143" s="367">
        <v>945039.32299999997</v>
      </c>
    </row>
    <row r="144" spans="2:23">
      <c r="B144" s="365" t="s">
        <v>580</v>
      </c>
      <c r="C144" s="367">
        <v>1952118.5086881889</v>
      </c>
      <c r="D144" s="367">
        <v>939837.37665206136</v>
      </c>
      <c r="E144" s="367">
        <v>388449.70928538818</v>
      </c>
      <c r="F144" s="367">
        <v>376257.0714754872</v>
      </c>
      <c r="G144" s="367">
        <v>359803.25798920362</v>
      </c>
      <c r="H144" s="367">
        <v>2423099.1347808191</v>
      </c>
      <c r="I144" s="367">
        <v>3325542.513135151</v>
      </c>
      <c r="J144" s="367">
        <v>1355691.9115186478</v>
      </c>
      <c r="K144" s="367">
        <v>1082860.7801657075</v>
      </c>
      <c r="L144" s="367">
        <v>733751.17532306188</v>
      </c>
      <c r="M144" s="367">
        <v>458133.18470076175</v>
      </c>
      <c r="N144" s="367">
        <v>351120.06891040649</v>
      </c>
      <c r="O144" s="368">
        <v>425328.66211061628</v>
      </c>
      <c r="P144" s="367">
        <v>952036.70741559798</v>
      </c>
      <c r="Q144" s="368">
        <v>568971.6728481329</v>
      </c>
      <c r="R144" s="368">
        <v>693321.91069991258</v>
      </c>
      <c r="S144" s="368">
        <v>613537.90836238652</v>
      </c>
      <c r="T144" s="368">
        <v>805005.94877262856</v>
      </c>
      <c r="U144" s="367">
        <v>598282.90759457275</v>
      </c>
      <c r="V144" s="367">
        <v>552036.21479260293</v>
      </c>
      <c r="W144" s="367">
        <v>611688.23199999996</v>
      </c>
    </row>
    <row r="145" spans="2:23">
      <c r="B145" s="365" t="s">
        <v>285</v>
      </c>
      <c r="C145" s="367">
        <v>1533524.3335761789</v>
      </c>
      <c r="D145" s="367">
        <v>489879.38135768188</v>
      </c>
      <c r="E145" s="367">
        <v>1149496.2870660033</v>
      </c>
      <c r="F145" s="367">
        <v>904837.57027411519</v>
      </c>
      <c r="G145" s="367">
        <v>489714.23200315714</v>
      </c>
      <c r="H145" s="367">
        <v>399319.51230440894</v>
      </c>
      <c r="I145" s="367">
        <v>642919.06414985214</v>
      </c>
      <c r="J145" s="367">
        <v>621543.44812866265</v>
      </c>
      <c r="K145" s="367">
        <v>1656327.3179094885</v>
      </c>
      <c r="L145" s="367">
        <v>624886.63065622479</v>
      </c>
      <c r="M145" s="367">
        <v>369000.38356230909</v>
      </c>
      <c r="N145" s="367">
        <v>596529.36724904145</v>
      </c>
      <c r="O145" s="368">
        <v>692622.16485114757</v>
      </c>
      <c r="P145" s="367">
        <v>1090873.1369911621</v>
      </c>
      <c r="Q145" s="368">
        <v>2149595.4420906859</v>
      </c>
      <c r="R145" s="368">
        <v>1035306.2025201664</v>
      </c>
      <c r="S145" s="368">
        <v>672241.45479970542</v>
      </c>
      <c r="T145" s="368">
        <v>602995.94581365085</v>
      </c>
      <c r="U145" s="367">
        <v>862004.85175786028</v>
      </c>
      <c r="V145" s="367">
        <v>676071.97981982224</v>
      </c>
      <c r="W145" s="367">
        <v>736060.63100000005</v>
      </c>
    </row>
    <row r="146" spans="2:23">
      <c r="B146" s="365" t="s">
        <v>286</v>
      </c>
      <c r="C146" s="366">
        <v>653043.05598504667</v>
      </c>
      <c r="D146" s="366">
        <v>933681.52169998584</v>
      </c>
      <c r="E146" s="366">
        <v>1288685.1432219113</v>
      </c>
      <c r="F146" s="366">
        <v>1167902.3665920971</v>
      </c>
      <c r="G146" s="366">
        <v>2188116.8600772666</v>
      </c>
      <c r="H146" s="366">
        <v>663239.9739196226</v>
      </c>
      <c r="I146" s="366">
        <v>189213.92251196509</v>
      </c>
      <c r="J146" s="367">
        <v>550442.067326369</v>
      </c>
      <c r="K146" s="367">
        <v>428728.06015805528</v>
      </c>
      <c r="L146" s="367">
        <v>975222.20656400674</v>
      </c>
      <c r="M146" s="367">
        <v>743762.26464904472</v>
      </c>
      <c r="N146" s="367">
        <v>258119.37642261485</v>
      </c>
      <c r="O146" s="368">
        <v>217451.12450719372</v>
      </c>
      <c r="P146" s="367">
        <v>184881.29010576467</v>
      </c>
      <c r="Q146" s="368">
        <v>401002.91979083611</v>
      </c>
      <c r="R146" s="368">
        <v>1035199.0353767285</v>
      </c>
      <c r="S146" s="368">
        <v>773758.43743949442</v>
      </c>
      <c r="T146" s="368">
        <v>318047.02638987452</v>
      </c>
      <c r="U146" s="367">
        <v>399924.01411471266</v>
      </c>
      <c r="V146" s="367">
        <v>1217371.4176127291</v>
      </c>
      <c r="W146" s="367">
        <v>526656.228</v>
      </c>
    </row>
    <row r="147" spans="2:23">
      <c r="B147" s="365" t="s">
        <v>581</v>
      </c>
      <c r="C147" s="367">
        <v>291414.48230159655</v>
      </c>
      <c r="D147" s="367">
        <v>158549.37788344463</v>
      </c>
      <c r="E147" s="367">
        <v>134207.4564638327</v>
      </c>
      <c r="F147" s="367">
        <v>32286.326028036408</v>
      </c>
      <c r="G147" s="367">
        <v>120811.57939471702</v>
      </c>
      <c r="H147" s="367">
        <v>110969.89633361252</v>
      </c>
      <c r="I147" s="367">
        <v>548568.31041555351</v>
      </c>
      <c r="J147" s="367">
        <v>632091.4044835089</v>
      </c>
      <c r="K147" s="367">
        <v>315383.13002099126</v>
      </c>
      <c r="L147" s="367">
        <v>333150.33859875856</v>
      </c>
      <c r="M147" s="367">
        <v>334050.00350920315</v>
      </c>
      <c r="N147" s="367">
        <v>632788.61729096214</v>
      </c>
      <c r="O147" s="368">
        <v>354002.02552139922</v>
      </c>
      <c r="P147" s="367">
        <v>541330.78186530841</v>
      </c>
      <c r="Q147" s="368">
        <v>678648.89158673619</v>
      </c>
      <c r="R147" s="368">
        <v>424283.57614817866</v>
      </c>
      <c r="S147" s="368">
        <v>396892.17025552824</v>
      </c>
      <c r="T147" s="368">
        <v>604199.42684810422</v>
      </c>
      <c r="U147" s="367">
        <v>385467.29977288953</v>
      </c>
      <c r="V147" s="367">
        <v>263135.19410634122</v>
      </c>
      <c r="W147" s="367">
        <v>199304.63800000001</v>
      </c>
    </row>
    <row r="148" spans="2:23">
      <c r="B148" s="365" t="s">
        <v>287</v>
      </c>
      <c r="C148" s="367">
        <v>585894.13059019414</v>
      </c>
      <c r="D148" s="367">
        <v>327654.82472802966</v>
      </c>
      <c r="E148" s="367">
        <v>236074.79512104506</v>
      </c>
      <c r="F148" s="367">
        <v>413265.49407409719</v>
      </c>
      <c r="G148" s="367">
        <v>424609.3705291067</v>
      </c>
      <c r="H148" s="367">
        <v>479778.41272933007</v>
      </c>
      <c r="I148" s="367">
        <v>566753.8580680351</v>
      </c>
      <c r="J148" s="367">
        <v>818233.22164007544</v>
      </c>
      <c r="K148" s="367">
        <v>1018579.0982578335</v>
      </c>
      <c r="L148" s="367">
        <v>1074288.756898006</v>
      </c>
      <c r="M148" s="367">
        <v>316031.93434971478</v>
      </c>
      <c r="N148" s="367">
        <v>609422.22092055576</v>
      </c>
      <c r="O148" s="368">
        <v>257895.41144827977</v>
      </c>
      <c r="P148" s="367">
        <v>485591.61115725397</v>
      </c>
      <c r="Q148" s="368">
        <v>846224.72549085878</v>
      </c>
      <c r="R148" s="368">
        <v>478250.36522730382</v>
      </c>
      <c r="S148" s="368">
        <v>1332420.1202431743</v>
      </c>
      <c r="T148" s="368">
        <v>367230.42157095909</v>
      </c>
      <c r="U148" s="367">
        <v>728951.1419387887</v>
      </c>
      <c r="V148" s="367">
        <v>764368.81586323609</v>
      </c>
      <c r="W148" s="367">
        <v>423555.951</v>
      </c>
    </row>
    <row r="149" spans="2:23">
      <c r="B149" s="365" t="s">
        <v>650</v>
      </c>
      <c r="C149" s="367">
        <v>350384.78944677318</v>
      </c>
      <c r="D149" s="367">
        <v>500115.99033710355</v>
      </c>
      <c r="E149" s="367">
        <v>298625.90577145584</v>
      </c>
      <c r="F149" s="367">
        <v>988848.17418136867</v>
      </c>
      <c r="G149" s="367">
        <v>338808.67664200207</v>
      </c>
      <c r="H149" s="367">
        <v>421749.91766726214</v>
      </c>
      <c r="I149" s="367">
        <v>302181.73130368663</v>
      </c>
      <c r="J149" s="367">
        <v>1402966.7559615772</v>
      </c>
      <c r="K149" s="367">
        <v>925080.76737318642</v>
      </c>
      <c r="L149" s="367">
        <v>637331.22902910551</v>
      </c>
      <c r="M149" s="367">
        <v>494209.89694596682</v>
      </c>
      <c r="N149" s="367">
        <v>756552.56546919863</v>
      </c>
      <c r="O149" s="368">
        <v>338667.75115603977</v>
      </c>
      <c r="P149" s="367">
        <v>257562.94726522081</v>
      </c>
      <c r="Q149" s="368">
        <v>642031.82131322089</v>
      </c>
      <c r="R149" s="368">
        <v>439036.34036137676</v>
      </c>
      <c r="S149" s="368">
        <v>473608.54138334829</v>
      </c>
      <c r="T149" s="368">
        <v>478825.18248170079</v>
      </c>
      <c r="U149" s="367">
        <v>947900.06402642606</v>
      </c>
      <c r="V149" s="367">
        <v>1161441.1679379062</v>
      </c>
      <c r="W149" s="367">
        <v>1481174.1569999999</v>
      </c>
    </row>
    <row r="150" spans="2:23">
      <c r="B150" s="365" t="s">
        <v>288</v>
      </c>
      <c r="C150" s="366">
        <v>939736.31105548039</v>
      </c>
      <c r="D150" s="366">
        <v>1141097.1651348569</v>
      </c>
      <c r="E150" s="366">
        <v>237859.81907978121</v>
      </c>
      <c r="F150" s="366">
        <v>370982.80475987139</v>
      </c>
      <c r="G150" s="366">
        <v>336324.08133967704</v>
      </c>
      <c r="H150" s="366">
        <v>269137.10395156208</v>
      </c>
      <c r="I150" s="366">
        <v>679472.72027998278</v>
      </c>
      <c r="J150" s="367">
        <v>527388.59266241849</v>
      </c>
      <c r="K150" s="367">
        <v>744295.30597020127</v>
      </c>
      <c r="L150" s="367">
        <v>343448.67755278863</v>
      </c>
      <c r="M150" s="367">
        <v>542179.63844722765</v>
      </c>
      <c r="N150" s="367">
        <v>484927.3816241395</v>
      </c>
      <c r="O150" s="368">
        <v>404991.65496601205</v>
      </c>
      <c r="P150" s="367">
        <v>815058.26924245048</v>
      </c>
      <c r="Q150" s="368">
        <v>774480.174592208</v>
      </c>
      <c r="R150" s="368">
        <v>1481796.0478563078</v>
      </c>
      <c r="S150" s="368">
        <v>1079647.2918083526</v>
      </c>
      <c r="T150" s="367">
        <v>1250965.5946052142</v>
      </c>
      <c r="U150" s="367">
        <v>730180.98744430894</v>
      </c>
      <c r="V150" s="367">
        <v>540587.71418927598</v>
      </c>
      <c r="W150" s="367">
        <v>954917.2</v>
      </c>
    </row>
    <row r="151" spans="2:23">
      <c r="B151" s="365" t="s">
        <v>699</v>
      </c>
      <c r="C151" s="367">
        <v>3665915.2774884854</v>
      </c>
      <c r="D151" s="367">
        <v>4167230.4554409422</v>
      </c>
      <c r="E151" s="367">
        <v>2439305.135129408</v>
      </c>
      <c r="F151" s="367">
        <v>2090055.1591503674</v>
      </c>
      <c r="G151" s="367">
        <v>1435033.0364532033</v>
      </c>
      <c r="H151" s="367">
        <v>1458172.9847710878</v>
      </c>
      <c r="I151" s="367">
        <v>1905343.7666218234</v>
      </c>
      <c r="J151" s="367">
        <v>2824034.9636981059</v>
      </c>
      <c r="K151" s="367">
        <v>2384102.7442654907</v>
      </c>
      <c r="L151" s="367">
        <v>1613943.2817630901</v>
      </c>
      <c r="M151" s="367">
        <v>1735127.7255851571</v>
      </c>
      <c r="N151" s="367">
        <v>1010351.995736745</v>
      </c>
      <c r="O151" s="368">
        <v>643892.31514708663</v>
      </c>
      <c r="P151" s="367">
        <v>1623445.8137323461</v>
      </c>
      <c r="Q151" s="368">
        <v>1997463.8859061489</v>
      </c>
      <c r="R151" s="368">
        <v>1545516.6860380617</v>
      </c>
      <c r="S151" s="368">
        <v>1832569.1793563161</v>
      </c>
      <c r="T151" s="367">
        <v>966789.83192016662</v>
      </c>
      <c r="U151" s="367">
        <v>1160081.7551546751</v>
      </c>
      <c r="V151" s="367">
        <v>1124968.6158456241</v>
      </c>
      <c r="W151" s="367">
        <v>1371543.831</v>
      </c>
    </row>
    <row r="152" spans="2:23">
      <c r="B152" s="365" t="s">
        <v>289</v>
      </c>
      <c r="C152" s="367">
        <v>1220534.5691708191</v>
      </c>
      <c r="D152" s="367">
        <v>1051326.1323590113</v>
      </c>
      <c r="E152" s="367">
        <v>1079762.0679551361</v>
      </c>
      <c r="F152" s="367">
        <v>2286687.636036993</v>
      </c>
      <c r="G152" s="367">
        <v>1842842.758585427</v>
      </c>
      <c r="H152" s="367">
        <v>2822724.0115146725</v>
      </c>
      <c r="I152" s="367">
        <v>1717073.7665581678</v>
      </c>
      <c r="J152" s="367">
        <v>1332623.6767268612</v>
      </c>
      <c r="K152" s="367">
        <v>1573558.244501546</v>
      </c>
      <c r="L152" s="367">
        <v>1472561.3907048432</v>
      </c>
      <c r="M152" s="367">
        <v>943124.68560764601</v>
      </c>
      <c r="N152" s="367">
        <v>1904501.3995022783</v>
      </c>
      <c r="O152" s="368">
        <v>1414657.9939210697</v>
      </c>
      <c r="P152" s="367">
        <v>2011183.1129425622</v>
      </c>
      <c r="Q152" s="368">
        <v>635855.96063443599</v>
      </c>
      <c r="R152" s="368">
        <v>3256279.4872875679</v>
      </c>
      <c r="S152" s="368">
        <v>2927681.139118907</v>
      </c>
      <c r="T152" s="367">
        <v>1019081.810417498</v>
      </c>
      <c r="U152" s="367">
        <v>2476798.9204458655</v>
      </c>
      <c r="V152" s="367">
        <v>1544523.3460218767</v>
      </c>
      <c r="W152" s="367">
        <v>1805905.325</v>
      </c>
    </row>
    <row r="153" spans="2:23">
      <c r="B153" s="365" t="s">
        <v>290</v>
      </c>
      <c r="C153" s="367">
        <v>508811.74310097506</v>
      </c>
      <c r="D153" s="367">
        <v>184845.10124822232</v>
      </c>
      <c r="E153" s="367">
        <v>417768.19014981057</v>
      </c>
      <c r="F153" s="367">
        <v>677749.78439702268</v>
      </c>
      <c r="G153" s="367">
        <v>333368.95646606997</v>
      </c>
      <c r="H153" s="367">
        <v>517386.81825572293</v>
      </c>
      <c r="I153" s="367">
        <v>391070.18216678011</v>
      </c>
      <c r="J153" s="367">
        <v>419975.45236743108</v>
      </c>
      <c r="K153" s="367">
        <v>316375.9112478061</v>
      </c>
      <c r="L153" s="367">
        <v>218839.28160763238</v>
      </c>
      <c r="M153" s="367">
        <v>72140.440834017136</v>
      </c>
      <c r="N153" s="367">
        <v>418266.74620725698</v>
      </c>
      <c r="O153" s="368">
        <v>692199.87898321974</v>
      </c>
      <c r="P153" s="367">
        <v>1074627.1490756294</v>
      </c>
      <c r="Q153" s="368">
        <v>1628977.6250205687</v>
      </c>
      <c r="R153" s="368">
        <v>1870265.2632921555</v>
      </c>
      <c r="S153" s="368">
        <v>1834968.4436547593</v>
      </c>
      <c r="T153" s="367">
        <v>2554647.2355292598</v>
      </c>
      <c r="U153" s="367">
        <v>3011162.4547722326</v>
      </c>
      <c r="V153" s="367">
        <v>4325372.9863212854</v>
      </c>
      <c r="W153" s="367">
        <v>4627545.0070000002</v>
      </c>
    </row>
    <row r="154" spans="2:23">
      <c r="B154" s="365" t="s">
        <v>700</v>
      </c>
      <c r="C154" s="367">
        <v>667654.16475151922</v>
      </c>
      <c r="D154" s="367">
        <v>397177.65048867738</v>
      </c>
      <c r="E154" s="367">
        <v>1276507.1936239072</v>
      </c>
      <c r="F154" s="367">
        <v>1206286.0054010011</v>
      </c>
      <c r="G154" s="367">
        <v>1277980.7217719676</v>
      </c>
      <c r="H154" s="367">
        <v>1968770.0712054439</v>
      </c>
      <c r="I154" s="367">
        <v>1406934.0429210428</v>
      </c>
      <c r="J154" s="367">
        <v>806819.95279083995</v>
      </c>
      <c r="K154" s="367">
        <v>1129324.7466374186</v>
      </c>
      <c r="L154" s="367">
        <v>470490.72546091222</v>
      </c>
      <c r="M154" s="367">
        <v>1657972.3474693152</v>
      </c>
      <c r="N154" s="367">
        <v>2037815.7467804598</v>
      </c>
      <c r="O154" s="368">
        <v>1216712.0164817541</v>
      </c>
      <c r="P154" s="367">
        <v>3015711.6828124644</v>
      </c>
      <c r="Q154" s="368">
        <v>2503965.3955876315</v>
      </c>
      <c r="R154" s="368">
        <v>1542295.3074498512</v>
      </c>
      <c r="S154" s="368">
        <v>2757367.1022772179</v>
      </c>
      <c r="T154" s="368">
        <v>1150010.0257402658</v>
      </c>
      <c r="U154" s="367">
        <v>1044010.9108271742</v>
      </c>
      <c r="V154" s="367">
        <v>880715.68762445962</v>
      </c>
      <c r="W154" s="367">
        <v>0</v>
      </c>
    </row>
    <row r="155" spans="2:23">
      <c r="B155" s="365" t="s">
        <v>291</v>
      </c>
      <c r="C155" s="366">
        <v>6150132.0746670458</v>
      </c>
      <c r="D155" s="366">
        <v>5801271.0398450969</v>
      </c>
      <c r="E155" s="366">
        <v>5404380.4747794475</v>
      </c>
      <c r="F155" s="366">
        <v>3919332.3398475978</v>
      </c>
      <c r="G155" s="366">
        <v>2386747.5576684531</v>
      </c>
      <c r="H155" s="366">
        <v>3236393.3386360966</v>
      </c>
      <c r="I155" s="366">
        <v>3404802.9550254899</v>
      </c>
      <c r="J155" s="367">
        <v>1613960.9383621141</v>
      </c>
      <c r="K155" s="367">
        <v>2234169.3132783589</v>
      </c>
      <c r="L155" s="367">
        <v>1797802.2410999096</v>
      </c>
      <c r="M155" s="367">
        <v>3697337.9785281285</v>
      </c>
      <c r="N155" s="367">
        <v>4122760.5160641577</v>
      </c>
      <c r="O155" s="368">
        <v>4477338.0624215454</v>
      </c>
      <c r="P155" s="367">
        <v>1779529.8608049229</v>
      </c>
      <c r="Q155" s="368">
        <v>4351100.7626434499</v>
      </c>
      <c r="R155" s="368">
        <v>3305951.1049157456</v>
      </c>
      <c r="S155" s="368">
        <v>3476017.6468317001</v>
      </c>
      <c r="T155" s="367">
        <v>3929787.3708715392</v>
      </c>
      <c r="U155" s="367">
        <v>3053722.3023378672</v>
      </c>
      <c r="V155" s="367">
        <v>6238475.6867180942</v>
      </c>
      <c r="W155" s="367">
        <v>6073484.7259999998</v>
      </c>
    </row>
    <row r="156" spans="2:23">
      <c r="B156" s="365" t="s">
        <v>292</v>
      </c>
      <c r="C156" s="367">
        <v>2006507.0463911847</v>
      </c>
      <c r="D156" s="367">
        <v>365809.45819678326</v>
      </c>
      <c r="E156" s="367">
        <v>2066552.3458667013</v>
      </c>
      <c r="F156" s="367">
        <v>878265.6843320349</v>
      </c>
      <c r="G156" s="367">
        <v>238588.3675333877</v>
      </c>
      <c r="H156" s="367">
        <v>313377.93235082005</v>
      </c>
      <c r="I156" s="367">
        <v>235673.57796226451</v>
      </c>
      <c r="J156" s="367">
        <v>748757.29991572816</v>
      </c>
      <c r="K156" s="367">
        <v>528885.245489466</v>
      </c>
      <c r="L156" s="367">
        <v>527592.34477170045</v>
      </c>
      <c r="M156" s="367">
        <v>414269.5245338105</v>
      </c>
      <c r="N156" s="367">
        <v>658358.76384849544</v>
      </c>
      <c r="O156" s="368">
        <v>498040.04366644175</v>
      </c>
      <c r="P156" s="367">
        <v>410024.4315989397</v>
      </c>
      <c r="Q156" s="368">
        <v>803633.79925371776</v>
      </c>
      <c r="R156" s="368">
        <v>973623.43098217878</v>
      </c>
      <c r="S156" s="368">
        <v>1232096.780241031</v>
      </c>
      <c r="T156" s="367">
        <v>1048916.2428922686</v>
      </c>
      <c r="U156" s="367">
        <v>934046.99997843441</v>
      </c>
      <c r="V156" s="367">
        <v>756419.76415875973</v>
      </c>
      <c r="W156" s="367">
        <v>1271375.797</v>
      </c>
    </row>
    <row r="157" spans="2:23">
      <c r="B157" s="365" t="s">
        <v>651</v>
      </c>
      <c r="C157" s="367">
        <v>4172190.6320523494</v>
      </c>
      <c r="D157" s="367">
        <v>3466982.5092521543</v>
      </c>
      <c r="E157" s="367">
        <v>3263324.8849482676</v>
      </c>
      <c r="F157" s="367">
        <v>2035632.5403736797</v>
      </c>
      <c r="G157" s="367">
        <v>1163300.9642506239</v>
      </c>
      <c r="H157" s="367">
        <v>968574.3295948403</v>
      </c>
      <c r="I157" s="367">
        <v>1020828.2704659201</v>
      </c>
      <c r="J157" s="367">
        <v>457805.66001125984</v>
      </c>
      <c r="K157" s="367">
        <v>2603375.6262469236</v>
      </c>
      <c r="L157" s="367">
        <v>2155920.9555595675</v>
      </c>
      <c r="M157" s="367">
        <v>1858031.0170019951</v>
      </c>
      <c r="N157" s="367">
        <v>2701167.2162965732</v>
      </c>
      <c r="O157" s="368">
        <v>1526819.5121983916</v>
      </c>
      <c r="P157" s="367">
        <v>1262712.4992373057</v>
      </c>
      <c r="Q157" s="368">
        <v>1434286.189156774</v>
      </c>
      <c r="R157" s="368">
        <v>1644304.6866968861</v>
      </c>
      <c r="S157" s="368">
        <v>1604415.0633955046</v>
      </c>
      <c r="T157" s="367">
        <v>1326357.0851259131</v>
      </c>
      <c r="U157" s="367">
        <v>847973.96074169409</v>
      </c>
      <c r="V157" s="367">
        <v>919242.14992624952</v>
      </c>
      <c r="W157" s="367">
        <v>686853.96400000004</v>
      </c>
    </row>
    <row r="158" spans="2:23">
      <c r="B158" s="365" t="s">
        <v>293</v>
      </c>
      <c r="C158" s="367">
        <v>159379.91521224583</v>
      </c>
      <c r="D158" s="367">
        <v>311162.35593269003</v>
      </c>
      <c r="E158" s="367">
        <v>260532.84930264371</v>
      </c>
      <c r="F158" s="367">
        <v>246270.48926499891</v>
      </c>
      <c r="G158" s="367">
        <v>171379.81564805005</v>
      </c>
      <c r="H158" s="367">
        <v>473550.82906216831</v>
      </c>
      <c r="I158" s="367">
        <v>610981.29251969547</v>
      </c>
      <c r="J158" s="367">
        <v>758607.84023032058</v>
      </c>
      <c r="K158" s="367">
        <v>1411955.1214573998</v>
      </c>
      <c r="L158" s="367">
        <v>679730.80285456404</v>
      </c>
      <c r="M158" s="367">
        <v>303335.54135433759</v>
      </c>
      <c r="N158" s="367">
        <v>295800.48015193542</v>
      </c>
      <c r="O158" s="368">
        <v>166028.00043408043</v>
      </c>
      <c r="P158" s="367">
        <v>293794.42157262721</v>
      </c>
      <c r="Q158" s="368">
        <v>626229.23475870176</v>
      </c>
      <c r="R158" s="368">
        <v>248920.32889821107</v>
      </c>
      <c r="S158" s="368">
        <v>461125.97937853029</v>
      </c>
      <c r="T158" s="367">
        <v>214962.31348838299</v>
      </c>
      <c r="U158" s="367">
        <v>295148.31607995613</v>
      </c>
      <c r="V158" s="367">
        <v>503994.27609270444</v>
      </c>
      <c r="W158" s="367">
        <v>339366.97899999999</v>
      </c>
    </row>
    <row r="159" spans="2:23">
      <c r="B159" s="365" t="s">
        <v>294</v>
      </c>
      <c r="C159" s="366">
        <v>745735.99972844298</v>
      </c>
      <c r="D159" s="366">
        <v>439924.17395552708</v>
      </c>
      <c r="E159" s="366">
        <v>318137.50801920734</v>
      </c>
      <c r="F159" s="366">
        <v>281984.43751414662</v>
      </c>
      <c r="G159" s="366">
        <v>108231.75969266445</v>
      </c>
      <c r="H159" s="366">
        <v>323133.40052482503</v>
      </c>
      <c r="I159" s="366">
        <v>384831.9957886131</v>
      </c>
      <c r="J159" s="367">
        <v>334822.42986520578</v>
      </c>
      <c r="K159" s="367">
        <v>1511482.3419739772</v>
      </c>
      <c r="L159" s="367">
        <v>1999353.5210150413</v>
      </c>
      <c r="M159" s="367">
        <v>1712151.5226405635</v>
      </c>
      <c r="N159" s="367">
        <v>2480841.136317627</v>
      </c>
      <c r="O159" s="368">
        <v>2693900.8115229416</v>
      </c>
      <c r="P159" s="367">
        <v>2424227.8588063912</v>
      </c>
      <c r="Q159" s="368">
        <v>3123602.8240365982</v>
      </c>
      <c r="R159" s="368">
        <v>3547342.616835759</v>
      </c>
      <c r="S159" s="368">
        <v>2847907.9580557444</v>
      </c>
      <c r="T159" s="367">
        <v>4870387.9062754931</v>
      </c>
      <c r="U159" s="367">
        <v>9690225.0700199455</v>
      </c>
      <c r="V159" s="367">
        <v>2235642.401758932</v>
      </c>
      <c r="W159" s="367">
        <v>4919900.0190000003</v>
      </c>
    </row>
    <row r="160" spans="2:23">
      <c r="B160" s="365" t="s">
        <v>701</v>
      </c>
      <c r="C160" s="367">
        <v>8783774.9873692598</v>
      </c>
      <c r="D160" s="367">
        <v>13126771.767769642</v>
      </c>
      <c r="E160" s="367">
        <v>6623170.1015448226</v>
      </c>
      <c r="F160" s="367">
        <v>3794810.1584121031</v>
      </c>
      <c r="G160" s="367">
        <v>5799540.860942455</v>
      </c>
      <c r="H160" s="367">
        <v>3731539.4476139243</v>
      </c>
      <c r="I160" s="367">
        <v>9628867.8384548333</v>
      </c>
      <c r="J160" s="367">
        <v>11508986.433236385</v>
      </c>
      <c r="K160" s="367">
        <v>5443536.7953162948</v>
      </c>
      <c r="L160" s="367">
        <v>2668117.1740919617</v>
      </c>
      <c r="M160" s="367">
        <v>2754745.6228325982</v>
      </c>
      <c r="N160" s="367">
        <v>3050786.2280989345</v>
      </c>
      <c r="O160" s="368">
        <v>2610231.2999145426</v>
      </c>
      <c r="P160" s="367">
        <v>1851583.6583760902</v>
      </c>
      <c r="Q160" s="368">
        <v>2780411.9787180983</v>
      </c>
      <c r="R160" s="368">
        <v>2210139.4898817674</v>
      </c>
      <c r="S160" s="368">
        <v>1452230.780572555</v>
      </c>
      <c r="T160" s="367">
        <v>1438866.4108531685</v>
      </c>
      <c r="U160" s="367">
        <v>2181728.7880427861</v>
      </c>
      <c r="V160" s="367">
        <v>1013959.7459502153</v>
      </c>
      <c r="W160" s="367">
        <v>663977.77300000004</v>
      </c>
    </row>
    <row r="161" spans="2:23">
      <c r="B161" s="365" t="s">
        <v>295</v>
      </c>
      <c r="C161" s="367">
        <v>2263437.6849963679</v>
      </c>
      <c r="D161" s="367">
        <v>1422119.1662706067</v>
      </c>
      <c r="E161" s="367">
        <v>1344518.2194252112</v>
      </c>
      <c r="F161" s="367">
        <v>1540755.2570318759</v>
      </c>
      <c r="G161" s="367">
        <v>2675585.4959254167</v>
      </c>
      <c r="H161" s="367">
        <v>4148301.746266922</v>
      </c>
      <c r="I161" s="367">
        <v>2016552.3529164763</v>
      </c>
      <c r="J161" s="367">
        <v>1852617.4453434122</v>
      </c>
      <c r="K161" s="367">
        <v>610345.65273478895</v>
      </c>
      <c r="L161" s="367">
        <v>1728276.2393605311</v>
      </c>
      <c r="M161" s="367">
        <v>1723273.6472982806</v>
      </c>
      <c r="N161" s="367">
        <v>1358364.735507529</v>
      </c>
      <c r="O161" s="368">
        <v>3765370.1822754606</v>
      </c>
      <c r="P161" s="367">
        <v>770238.11454347905</v>
      </c>
      <c r="Q161" s="368">
        <v>4707231.6023897156</v>
      </c>
      <c r="R161" s="368">
        <v>4709928.0242984192</v>
      </c>
      <c r="S161" s="368">
        <v>4189608.6125080371</v>
      </c>
      <c r="T161" s="367">
        <v>864227.29588261491</v>
      </c>
      <c r="U161" s="367">
        <v>680885.99772424367</v>
      </c>
      <c r="V161" s="367">
        <v>1988276.1624438167</v>
      </c>
      <c r="W161" s="367">
        <v>1454725.9040000001</v>
      </c>
    </row>
    <row r="162" spans="2:23">
      <c r="B162" s="365" t="s">
        <v>296</v>
      </c>
      <c r="C162" s="367">
        <v>14185742.172483092</v>
      </c>
      <c r="D162" s="367">
        <v>19635868.900152471</v>
      </c>
      <c r="E162" s="367">
        <v>16880780.709242079</v>
      </c>
      <c r="F162" s="367">
        <v>13604847.275563609</v>
      </c>
      <c r="G162" s="367">
        <v>10397254.593001541</v>
      </c>
      <c r="H162" s="367">
        <v>21944570.555606589</v>
      </c>
      <c r="I162" s="367">
        <v>20245667.731413297</v>
      </c>
      <c r="J162" s="367">
        <v>9785123.4280229285</v>
      </c>
      <c r="K162" s="367">
        <v>3695193.0981352772</v>
      </c>
      <c r="L162" s="367">
        <v>2275205.1348461783</v>
      </c>
      <c r="M162" s="367">
        <v>6755286.0602370352</v>
      </c>
      <c r="N162" s="367">
        <v>9663803.586381102</v>
      </c>
      <c r="O162" s="368">
        <v>5824883.6632456128</v>
      </c>
      <c r="P162" s="367">
        <v>4637386.757639287</v>
      </c>
      <c r="Q162" s="368">
        <v>13234301.259049598</v>
      </c>
      <c r="R162" s="368">
        <v>10644487.606490409</v>
      </c>
      <c r="S162" s="368">
        <v>6613620.0497833323</v>
      </c>
      <c r="T162" s="367">
        <v>8757710.1745434646</v>
      </c>
      <c r="U162" s="367">
        <v>5683017.6021578563</v>
      </c>
      <c r="V162" s="367">
        <v>4685973.4609355386</v>
      </c>
      <c r="W162" s="367">
        <v>3111409.5359999998</v>
      </c>
    </row>
    <row r="163" spans="2:23">
      <c r="B163" s="365" t="s">
        <v>297</v>
      </c>
      <c r="C163" s="366">
        <v>840776.4829197037</v>
      </c>
      <c r="D163" s="366">
        <v>1463148.9395748288</v>
      </c>
      <c r="E163" s="366">
        <v>1566167.6552652651</v>
      </c>
      <c r="F163" s="366">
        <v>1008762.7634690717</v>
      </c>
      <c r="G163" s="366">
        <v>1421009.2635694388</v>
      </c>
      <c r="H163" s="366">
        <v>1460065.3188868896</v>
      </c>
      <c r="I163" s="366">
        <v>2593685.2088062507</v>
      </c>
      <c r="J163" s="367">
        <v>1294992.7308088194</v>
      </c>
      <c r="K163" s="367">
        <v>1073326.4702747327</v>
      </c>
      <c r="L163" s="367">
        <v>1362590.0230880964</v>
      </c>
      <c r="M163" s="367">
        <v>1115193.8378709569</v>
      </c>
      <c r="N163" s="367">
        <v>1551611.2795765148</v>
      </c>
      <c r="O163" s="368">
        <v>847832.32294064155</v>
      </c>
      <c r="P163" s="367">
        <v>949761.69386350689</v>
      </c>
      <c r="Q163" s="368">
        <v>1293790.2846318167</v>
      </c>
      <c r="R163" s="368">
        <v>1777520.2239278248</v>
      </c>
      <c r="S163" s="368">
        <v>3447949.9831552827</v>
      </c>
      <c r="T163" s="367">
        <v>2857531.0357054709</v>
      </c>
      <c r="U163" s="367">
        <v>3272781.773885821</v>
      </c>
      <c r="V163" s="367">
        <v>2867261.7512238454</v>
      </c>
      <c r="W163" s="367">
        <v>3146806.0430000001</v>
      </c>
    </row>
    <row r="164" spans="2:23">
      <c r="B164" s="365"/>
      <c r="C164" s="367"/>
      <c r="D164" s="367"/>
      <c r="E164" s="367"/>
      <c r="F164" s="367"/>
      <c r="G164" s="367"/>
      <c r="H164" s="367"/>
      <c r="I164" s="367"/>
      <c r="J164" s="367"/>
      <c r="K164" s="367"/>
      <c r="L164" s="367"/>
      <c r="M164" s="367"/>
      <c r="N164" s="367"/>
      <c r="O164" s="368"/>
      <c r="P164" s="367"/>
      <c r="Q164" s="368"/>
      <c r="R164" s="368"/>
      <c r="S164" s="368"/>
      <c r="T164" s="367"/>
    </row>
    <row r="165" spans="2:23">
      <c r="B165" s="372" t="s">
        <v>2</v>
      </c>
      <c r="C165" s="373">
        <f t="shared" ref="C165:N165" si="15">SUM(C126:C163)</f>
        <v>67473617.992049962</v>
      </c>
      <c r="D165" s="373">
        <f t="shared" si="15"/>
        <v>73728602.535274133</v>
      </c>
      <c r="E165" s="373">
        <f t="shared" si="15"/>
        <v>57192447.219972126</v>
      </c>
      <c r="F165" s="373">
        <f t="shared" si="15"/>
        <v>51002057.561534911</v>
      </c>
      <c r="G165" s="373">
        <f t="shared" si="15"/>
        <v>47616024.181833915</v>
      </c>
      <c r="H165" s="373">
        <f t="shared" si="15"/>
        <v>64319145.737377651</v>
      </c>
      <c r="I165" s="373">
        <f t="shared" si="15"/>
        <v>66194739.970260993</v>
      </c>
      <c r="J165" s="373">
        <f t="shared" si="15"/>
        <v>54846926.554012053</v>
      </c>
      <c r="K165" s="373">
        <f t="shared" si="15"/>
        <v>49577144.283211477</v>
      </c>
      <c r="L165" s="373">
        <f t="shared" si="15"/>
        <v>37813133.689054295</v>
      </c>
      <c r="M165" s="373">
        <f t="shared" si="15"/>
        <v>43471576.465279058</v>
      </c>
      <c r="N165" s="373">
        <f t="shared" si="15"/>
        <v>48253470.046459891</v>
      </c>
      <c r="O165" s="373">
        <f t="shared" ref="O165:U165" si="16">SUM(O126:O163)</f>
        <v>47901119.662632257</v>
      </c>
      <c r="P165" s="373">
        <f t="shared" si="16"/>
        <v>40208675.69012592</v>
      </c>
      <c r="Q165" s="373">
        <f t="shared" si="16"/>
        <v>63741826.462216407</v>
      </c>
      <c r="R165" s="373">
        <f t="shared" si="16"/>
        <v>63834908.850246288</v>
      </c>
      <c r="S165" s="373">
        <f t="shared" si="16"/>
        <v>64287888.869609572</v>
      </c>
      <c r="T165" s="373">
        <f t="shared" si="16"/>
        <v>61822002.341293342</v>
      </c>
      <c r="U165" s="373">
        <f t="shared" si="16"/>
        <v>65423198.343489833</v>
      </c>
      <c r="V165" s="373">
        <f t="shared" ref="V165:W165" si="17">SUM(V126:V163)</f>
        <v>58790309.005264148</v>
      </c>
      <c r="W165" s="380">
        <f t="shared" si="17"/>
        <v>58787995.627999991</v>
      </c>
    </row>
    <row r="166" spans="2:23">
      <c r="B166" s="213" t="s">
        <v>687</v>
      </c>
    </row>
    <row r="167" spans="2:23">
      <c r="B167" s="225" t="s">
        <v>702</v>
      </c>
    </row>
    <row r="168" spans="2:23">
      <c r="B168" s="225" t="s">
        <v>703</v>
      </c>
    </row>
    <row r="169" spans="2:23">
      <c r="B169" s="213"/>
    </row>
    <row r="170" spans="2:23">
      <c r="B170" s="213"/>
    </row>
    <row r="173" spans="2:23">
      <c r="B173" s="212" t="s">
        <v>44</v>
      </c>
      <c r="C173" s="212"/>
      <c r="D173" s="217"/>
      <c r="E173" s="217"/>
      <c r="F173" s="217"/>
      <c r="G173" s="217"/>
      <c r="H173" s="217"/>
      <c r="I173" s="217"/>
      <c r="J173" s="249"/>
      <c r="K173" s="249"/>
    </row>
    <row r="174" spans="2:23">
      <c r="B174" s="296" t="s">
        <v>213</v>
      </c>
      <c r="C174" s="296"/>
      <c r="D174" s="277"/>
      <c r="E174" s="277"/>
      <c r="F174" s="217"/>
      <c r="G174" s="217"/>
      <c r="H174" s="217"/>
      <c r="I174" s="217"/>
      <c r="J174" s="249"/>
      <c r="K174" s="249"/>
    </row>
    <row r="175" spans="2:23">
      <c r="B175" s="375" t="s">
        <v>229</v>
      </c>
      <c r="C175" s="375"/>
      <c r="D175" s="376"/>
      <c r="E175" s="374"/>
      <c r="F175" s="217"/>
      <c r="G175" s="217"/>
      <c r="H175" s="217"/>
      <c r="I175" s="217"/>
      <c r="J175" s="249"/>
      <c r="K175" s="249"/>
    </row>
    <row r="176" spans="2:23">
      <c r="B176" s="1" t="s">
        <v>792</v>
      </c>
      <c r="C176" s="211"/>
      <c r="D176" s="217"/>
      <c r="E176" s="217"/>
      <c r="F176" s="217"/>
      <c r="G176" s="217"/>
      <c r="H176" s="217"/>
      <c r="I176" s="217"/>
      <c r="J176" s="249"/>
      <c r="K176" s="249"/>
      <c r="M176" s="249"/>
      <c r="N176" s="252"/>
      <c r="O176" s="437" t="s">
        <v>180</v>
      </c>
      <c r="P176" s="252"/>
    </row>
    <row r="177" spans="2:23">
      <c r="B177" s="211"/>
      <c r="C177" s="211"/>
      <c r="D177" s="217"/>
      <c r="E177" s="217"/>
      <c r="F177" s="217"/>
      <c r="G177" s="217"/>
      <c r="H177" s="217"/>
      <c r="I177" s="217"/>
      <c r="J177" s="249"/>
      <c r="K177" s="249"/>
    </row>
    <row r="178" spans="2:23">
      <c r="B178" s="370" t="s">
        <v>212</v>
      </c>
      <c r="C178" s="371">
        <v>2001</v>
      </c>
      <c r="D178" s="371">
        <v>2002</v>
      </c>
      <c r="E178" s="371">
        <v>2003</v>
      </c>
      <c r="F178" s="371">
        <v>2004</v>
      </c>
      <c r="G178" s="371">
        <v>2005</v>
      </c>
      <c r="H178" s="371">
        <v>2006</v>
      </c>
      <c r="I178" s="371">
        <v>2007</v>
      </c>
      <c r="J178" s="371">
        <v>2008</v>
      </c>
      <c r="K178" s="371">
        <v>2009</v>
      </c>
      <c r="L178" s="371">
        <v>2010</v>
      </c>
      <c r="M178" s="371">
        <v>2011</v>
      </c>
      <c r="N178" s="371">
        <v>2012</v>
      </c>
      <c r="O178" s="371">
        <v>2013</v>
      </c>
      <c r="P178" s="371">
        <v>2014</v>
      </c>
      <c r="Q178" s="371">
        <v>2015</v>
      </c>
      <c r="R178" s="371">
        <v>2016</v>
      </c>
      <c r="S178" s="371">
        <v>2017</v>
      </c>
      <c r="T178" s="371">
        <v>2018</v>
      </c>
      <c r="U178" s="371">
        <v>2019</v>
      </c>
      <c r="V178" s="371">
        <v>2020</v>
      </c>
      <c r="W178" s="379">
        <v>2021</v>
      </c>
    </row>
    <row r="179" spans="2:23">
      <c r="B179" s="365" t="s">
        <v>652</v>
      </c>
      <c r="C179" s="367">
        <v>65097.733748575025</v>
      </c>
      <c r="D179" s="367">
        <v>51021.925949806879</v>
      </c>
      <c r="E179" s="367">
        <v>147213.39910293737</v>
      </c>
      <c r="F179" s="367">
        <v>103164.65695744546</v>
      </c>
      <c r="G179" s="367">
        <v>89119.296630590907</v>
      </c>
      <c r="H179" s="367">
        <v>161306.44648731753</v>
      </c>
      <c r="I179" s="367">
        <v>152139.55311914076</v>
      </c>
      <c r="J179" s="367">
        <v>528988.2215166518</v>
      </c>
      <c r="K179" s="367">
        <v>373543.86440135754</v>
      </c>
      <c r="L179" s="367">
        <v>382377.84760836302</v>
      </c>
      <c r="M179" s="367">
        <v>274790.97277416446</v>
      </c>
      <c r="N179" s="367">
        <v>8157.9237815679789</v>
      </c>
      <c r="O179" s="368">
        <v>87487.442182418119</v>
      </c>
      <c r="P179" s="367">
        <v>81710.611462529603</v>
      </c>
      <c r="Q179" s="368">
        <v>57353.700531956696</v>
      </c>
      <c r="R179" s="368">
        <v>255115.71144877907</v>
      </c>
      <c r="S179" s="368">
        <v>78470.451425719773</v>
      </c>
      <c r="T179" s="367">
        <v>210755.81537994731</v>
      </c>
      <c r="U179" s="367">
        <v>402969.56096531311</v>
      </c>
      <c r="V179" s="367">
        <v>816736.63400601025</v>
      </c>
      <c r="W179" s="367">
        <v>0</v>
      </c>
    </row>
    <row r="180" spans="2:23">
      <c r="B180" s="365" t="s">
        <v>298</v>
      </c>
      <c r="C180" s="367">
        <v>925273.37618980126</v>
      </c>
      <c r="D180" s="367">
        <v>1703280.0630505818</v>
      </c>
      <c r="E180" s="367">
        <v>765140.84207151132</v>
      </c>
      <c r="F180" s="367">
        <v>942791.45401730225</v>
      </c>
      <c r="G180" s="367">
        <v>797958.40310743917</v>
      </c>
      <c r="H180" s="367">
        <v>866122.25014922547</v>
      </c>
      <c r="I180" s="367">
        <v>849936.81622531218</v>
      </c>
      <c r="J180" s="367">
        <v>1496676.9625767597</v>
      </c>
      <c r="K180" s="367">
        <v>1763859.9652277455</v>
      </c>
      <c r="L180" s="367">
        <v>1524792.6521036241</v>
      </c>
      <c r="M180" s="367">
        <v>1006973.4388776363</v>
      </c>
      <c r="N180" s="367">
        <v>1473249.8737591451</v>
      </c>
      <c r="O180" s="368">
        <v>1458329.4735412991</v>
      </c>
      <c r="P180" s="367">
        <v>951360.37817656971</v>
      </c>
      <c r="Q180" s="368">
        <v>568176.95169744641</v>
      </c>
      <c r="R180" s="368">
        <v>1209720.8769393454</v>
      </c>
      <c r="S180" s="368">
        <v>837182.78484966105</v>
      </c>
      <c r="T180" s="367">
        <v>663305.10680283303</v>
      </c>
      <c r="U180" s="367">
        <v>320475.21484846983</v>
      </c>
      <c r="V180" s="367">
        <v>587770.69793071656</v>
      </c>
      <c r="W180" s="367">
        <v>258485.41099999999</v>
      </c>
    </row>
    <row r="181" spans="2:23">
      <c r="B181" s="365" t="s">
        <v>704</v>
      </c>
      <c r="C181" s="367">
        <v>2519211.9861012418</v>
      </c>
      <c r="D181" s="367">
        <v>745333.47230439552</v>
      </c>
      <c r="E181" s="367">
        <v>2125261.8914010972</v>
      </c>
      <c r="F181" s="367">
        <v>943476.45754629327</v>
      </c>
      <c r="G181" s="367">
        <v>1168992.1314461301</v>
      </c>
      <c r="H181" s="367">
        <v>744538.62652551697</v>
      </c>
      <c r="I181" s="367">
        <v>944194.2149921956</v>
      </c>
      <c r="J181" s="367">
        <v>813253.5235113838</v>
      </c>
      <c r="K181" s="367">
        <v>567448.47845250706</v>
      </c>
      <c r="L181" s="367">
        <v>764671.46211551526</v>
      </c>
      <c r="M181" s="367">
        <v>480093.41653259721</v>
      </c>
      <c r="N181" s="367">
        <v>256112.4473209602</v>
      </c>
      <c r="O181" s="368">
        <v>188322.74049254283</v>
      </c>
      <c r="P181" s="367">
        <v>400745.72505626216</v>
      </c>
      <c r="Q181" s="368">
        <v>564062.56639862317</v>
      </c>
      <c r="R181" s="368">
        <v>816986.10057611973</v>
      </c>
      <c r="S181" s="368">
        <v>719597.79174195125</v>
      </c>
      <c r="T181" s="367">
        <v>527970.71893754741</v>
      </c>
      <c r="U181" s="367">
        <v>219952.35181620775</v>
      </c>
      <c r="V181" s="367">
        <v>189926.59737018149</v>
      </c>
      <c r="W181" s="367">
        <v>346292.94400000002</v>
      </c>
    </row>
    <row r="182" spans="2:23">
      <c r="B182" s="365" t="s">
        <v>299</v>
      </c>
      <c r="C182" s="367">
        <v>2319642.0793267339</v>
      </c>
      <c r="D182" s="367">
        <v>3888164.104975888</v>
      </c>
      <c r="E182" s="367">
        <v>1666940.8602610233</v>
      </c>
      <c r="F182" s="367">
        <v>1733652.7717109984</v>
      </c>
      <c r="G182" s="367">
        <v>1310011.5866614606</v>
      </c>
      <c r="H182" s="367">
        <v>1163692.9465424984</v>
      </c>
      <c r="I182" s="367">
        <v>1779273.0695146704</v>
      </c>
      <c r="J182" s="367">
        <v>3478875.4152089464</v>
      </c>
      <c r="K182" s="367">
        <v>2293900.4470538688</v>
      </c>
      <c r="L182" s="367">
        <v>1299676.3197937645</v>
      </c>
      <c r="M182" s="367">
        <v>1851855.6654300392</v>
      </c>
      <c r="N182" s="367">
        <v>2026985.1921011093</v>
      </c>
      <c r="O182" s="368">
        <v>779927.83932540088</v>
      </c>
      <c r="P182" s="367">
        <v>1087329.2496847897</v>
      </c>
      <c r="Q182" s="368">
        <v>1391767.4876856206</v>
      </c>
      <c r="R182" s="368">
        <v>1878597.0227499036</v>
      </c>
      <c r="S182" s="368">
        <v>1405381.0334510361</v>
      </c>
      <c r="T182" s="367">
        <v>1119827.8603096914</v>
      </c>
      <c r="U182" s="367">
        <v>1465045.0660029955</v>
      </c>
      <c r="V182" s="367">
        <v>919557.43077745277</v>
      </c>
      <c r="W182" s="367">
        <v>1401312.7309999999</v>
      </c>
    </row>
    <row r="183" spans="2:23">
      <c r="B183" s="365" t="s">
        <v>705</v>
      </c>
      <c r="C183" s="366">
        <v>2955833.9858097839</v>
      </c>
      <c r="D183" s="366">
        <v>1857748.6869066802</v>
      </c>
      <c r="E183" s="366">
        <v>2160663.9704863327</v>
      </c>
      <c r="F183" s="366">
        <v>6426447.8605311494</v>
      </c>
      <c r="G183" s="366">
        <v>1874938.352410652</v>
      </c>
      <c r="H183" s="366">
        <v>3171688.4667302584</v>
      </c>
      <c r="I183" s="366">
        <v>2560907.2424693569</v>
      </c>
      <c r="J183" s="367">
        <v>934517.19876453653</v>
      </c>
      <c r="K183" s="367">
        <v>2593084.9975667936</v>
      </c>
      <c r="L183" s="367">
        <v>2508850.9109846419</v>
      </c>
      <c r="M183" s="367">
        <v>1833884.6620249758</v>
      </c>
      <c r="N183" s="367">
        <v>1632357.6811640963</v>
      </c>
      <c r="O183" s="368">
        <v>873362.96676455112</v>
      </c>
      <c r="P183" s="367">
        <v>725883.45956221188</v>
      </c>
      <c r="Q183" s="368">
        <v>436574.13975047576</v>
      </c>
      <c r="R183" s="368">
        <v>571859.93332940317</v>
      </c>
      <c r="S183" s="368">
        <v>215203.55589439027</v>
      </c>
      <c r="T183" s="367">
        <v>331738.38176113163</v>
      </c>
      <c r="U183" s="367">
        <v>672688.74608455086</v>
      </c>
      <c r="V183" s="367">
        <v>685480.90234464209</v>
      </c>
      <c r="W183" s="367">
        <v>526481.33600000001</v>
      </c>
    </row>
    <row r="184" spans="2:23">
      <c r="B184" s="365" t="s">
        <v>300</v>
      </c>
      <c r="C184" s="367">
        <v>6150849.7012061831</v>
      </c>
      <c r="D184" s="367">
        <v>4613329.9297387367</v>
      </c>
      <c r="E184" s="367">
        <v>1696598.0655513504</v>
      </c>
      <c r="F184" s="367">
        <v>2548726.2293495662</v>
      </c>
      <c r="G184" s="367">
        <v>2793118.3057678672</v>
      </c>
      <c r="H184" s="367">
        <v>3681114.9895184096</v>
      </c>
      <c r="I184" s="367">
        <v>4487311.8897400498</v>
      </c>
      <c r="J184" s="367">
        <v>4384728.4457158493</v>
      </c>
      <c r="K184" s="367">
        <v>1289000.0690447679</v>
      </c>
      <c r="L184" s="367">
        <v>1207161.4200719397</v>
      </c>
      <c r="M184" s="367">
        <v>2926051.985282816</v>
      </c>
      <c r="N184" s="367">
        <v>2636127.4079349414</v>
      </c>
      <c r="O184" s="368">
        <v>1490034.8104393405</v>
      </c>
      <c r="P184" s="367">
        <v>2226812.3014486907</v>
      </c>
      <c r="Q184" s="368">
        <v>1446562.4432575614</v>
      </c>
      <c r="R184" s="368">
        <v>5474638.6199163822</v>
      </c>
      <c r="S184" s="368">
        <v>2291624.2200446138</v>
      </c>
      <c r="T184" s="367">
        <v>2314382.2996376562</v>
      </c>
      <c r="U184" s="367">
        <v>2491837.3517773701</v>
      </c>
      <c r="V184" s="367">
        <v>1563587.0358174881</v>
      </c>
      <c r="W184" s="367">
        <v>1564516.5759999999</v>
      </c>
    </row>
    <row r="185" spans="2:23">
      <c r="B185" s="365" t="s">
        <v>706</v>
      </c>
      <c r="C185" s="367">
        <v>1325232.5042490861</v>
      </c>
      <c r="D185" s="367">
        <v>558549.38786278479</v>
      </c>
      <c r="E185" s="367">
        <v>444374.18731790048</v>
      </c>
      <c r="F185" s="367">
        <v>1149982.8826397827</v>
      </c>
      <c r="G185" s="367">
        <v>553273.06774299534</v>
      </c>
      <c r="H185" s="367">
        <v>1157157.6850790021</v>
      </c>
      <c r="I185" s="367">
        <v>768846.61697363527</v>
      </c>
      <c r="J185" s="367">
        <v>990793.87617148471</v>
      </c>
      <c r="K185" s="367">
        <v>539334.71916588629</v>
      </c>
      <c r="L185" s="367">
        <v>557281.14362445218</v>
      </c>
      <c r="M185" s="367">
        <v>678957.58967711439</v>
      </c>
      <c r="N185" s="367">
        <v>1125482.429953618</v>
      </c>
      <c r="O185" s="368">
        <v>1102715.4075381677</v>
      </c>
      <c r="P185" s="367">
        <v>643260.7789051946</v>
      </c>
      <c r="Q185" s="368">
        <v>1317388.2050980153</v>
      </c>
      <c r="R185" s="368">
        <v>1631839.9037154841</v>
      </c>
      <c r="S185" s="368">
        <v>993231.88216076</v>
      </c>
      <c r="T185" s="367">
        <v>876686.32810844516</v>
      </c>
      <c r="U185" s="367">
        <v>1491973.0665808113</v>
      </c>
      <c r="V185" s="367">
        <v>892765.44465945684</v>
      </c>
      <c r="W185" s="367">
        <v>769643.478</v>
      </c>
    </row>
    <row r="186" spans="2:23">
      <c r="B186" s="365" t="s">
        <v>461</v>
      </c>
      <c r="C186" s="367">
        <v>589630.4371866713</v>
      </c>
      <c r="D186" s="367">
        <v>1141727.7513596409</v>
      </c>
      <c r="E186" s="367">
        <v>1143982.6061332203</v>
      </c>
      <c r="F186" s="367">
        <v>2796215.6602555076</v>
      </c>
      <c r="G186" s="367">
        <v>3322986.8840948725</v>
      </c>
      <c r="H186" s="367">
        <v>4739658.470821864</v>
      </c>
      <c r="I186" s="367">
        <v>1981805.6340445378</v>
      </c>
      <c r="J186" s="367">
        <v>629403.21620136604</v>
      </c>
      <c r="K186" s="367">
        <v>887306.34422126925</v>
      </c>
      <c r="L186" s="367">
        <v>720890.46543019987</v>
      </c>
      <c r="M186" s="367">
        <v>947485.57119866973</v>
      </c>
      <c r="N186" s="367">
        <v>829548.22855457372</v>
      </c>
      <c r="O186" s="368">
        <v>654574.52447521768</v>
      </c>
      <c r="P186" s="367">
        <v>834419.3506236691</v>
      </c>
      <c r="Q186" s="368">
        <v>1268316.0838481789</v>
      </c>
      <c r="R186" s="368">
        <v>1495700.2601769704</v>
      </c>
      <c r="S186" s="368">
        <v>1305430.1040486635</v>
      </c>
      <c r="T186" s="367">
        <v>990015.22373453819</v>
      </c>
      <c r="U186" s="367">
        <v>1329229.5257401809</v>
      </c>
      <c r="V186" s="367">
        <v>1240888.3675429909</v>
      </c>
      <c r="W186" s="367">
        <v>1671659.105</v>
      </c>
    </row>
    <row r="187" spans="2:23">
      <c r="B187" s="365" t="s">
        <v>301</v>
      </c>
      <c r="C187" s="366">
        <v>1930403.7687954435</v>
      </c>
      <c r="D187" s="366">
        <v>1468146.4048540634</v>
      </c>
      <c r="E187" s="366">
        <v>1447283.4466399807</v>
      </c>
      <c r="F187" s="366">
        <v>2307078.8627612181</v>
      </c>
      <c r="G187" s="366">
        <v>1149877.1788096053</v>
      </c>
      <c r="H187" s="366">
        <v>930163.18575771002</v>
      </c>
      <c r="I187" s="366">
        <v>1040295.8930042371</v>
      </c>
      <c r="J187" s="367">
        <v>2761909.5856361175</v>
      </c>
      <c r="K187" s="367">
        <v>3750346.6079267822</v>
      </c>
      <c r="L187" s="367">
        <v>1448465.6697724874</v>
      </c>
      <c r="M187" s="367">
        <v>1550569.9188287582</v>
      </c>
      <c r="N187" s="367">
        <v>3087102.6806113208</v>
      </c>
      <c r="O187" s="368">
        <v>3221498.2065295475</v>
      </c>
      <c r="P187" s="367">
        <v>3173754.9068955928</v>
      </c>
      <c r="Q187" s="368">
        <v>5306597.193434678</v>
      </c>
      <c r="R187" s="368">
        <v>5077771.8768535322</v>
      </c>
      <c r="S187" s="368">
        <v>7552742.665734007</v>
      </c>
      <c r="T187" s="367">
        <v>4835795.7332718642</v>
      </c>
      <c r="U187" s="367">
        <v>4492073.1715170396</v>
      </c>
      <c r="V187" s="367">
        <v>3942358.7616709042</v>
      </c>
      <c r="W187" s="367">
        <v>3241406.2650000001</v>
      </c>
    </row>
    <row r="188" spans="2:23">
      <c r="B188" s="365" t="s">
        <v>462</v>
      </c>
      <c r="C188" s="367">
        <v>299816.81408776448</v>
      </c>
      <c r="D188" s="367">
        <v>1428069.4556692285</v>
      </c>
      <c r="E188" s="367">
        <v>1189129.7331859537</v>
      </c>
      <c r="F188" s="367">
        <v>1013745.3176552312</v>
      </c>
      <c r="G188" s="367">
        <v>2432647.8418257344</v>
      </c>
      <c r="H188" s="367">
        <v>1246418.9465193581</v>
      </c>
      <c r="I188" s="367">
        <v>592337.26824946364</v>
      </c>
      <c r="J188" s="367">
        <v>593521.34543189756</v>
      </c>
      <c r="K188" s="367">
        <v>0</v>
      </c>
      <c r="L188" s="367">
        <v>0</v>
      </c>
      <c r="M188" s="367">
        <v>0</v>
      </c>
      <c r="N188" s="367">
        <v>0</v>
      </c>
      <c r="O188" s="368">
        <v>636187.05730033712</v>
      </c>
      <c r="P188" s="367">
        <v>822065.7651714402</v>
      </c>
      <c r="Q188" s="368">
        <v>569789.57463416783</v>
      </c>
      <c r="R188" s="368">
        <v>560974.75864191214</v>
      </c>
      <c r="S188" s="368">
        <v>673115.28745744121</v>
      </c>
      <c r="T188" s="367">
        <v>672777.94622540823</v>
      </c>
      <c r="U188" s="367">
        <v>500844.03828717169</v>
      </c>
      <c r="V188" s="367">
        <v>364099.00701161457</v>
      </c>
      <c r="W188" s="367">
        <v>1346430.9750000001</v>
      </c>
    </row>
    <row r="189" spans="2:23">
      <c r="B189" s="365" t="s">
        <v>707</v>
      </c>
      <c r="C189" s="367">
        <v>791559.50489145855</v>
      </c>
      <c r="D189" s="367">
        <v>292964.24862626084</v>
      </c>
      <c r="E189" s="367">
        <v>493526.86512141221</v>
      </c>
      <c r="F189" s="367">
        <v>6160283.6185876951</v>
      </c>
      <c r="G189" s="367">
        <v>3017170.0480805375</v>
      </c>
      <c r="H189" s="367">
        <v>1308023.9067929536</v>
      </c>
      <c r="I189" s="367">
        <v>2188174.0504577542</v>
      </c>
      <c r="J189" s="367">
        <v>613377.40740336094</v>
      </c>
      <c r="K189" s="367">
        <v>1542226.0689832692</v>
      </c>
      <c r="L189" s="367">
        <v>2463498.1246307334</v>
      </c>
      <c r="M189" s="367">
        <v>1874601.4084736556</v>
      </c>
      <c r="N189" s="367">
        <v>1454038.8153318702</v>
      </c>
      <c r="O189" s="368">
        <v>3961238.2178176548</v>
      </c>
      <c r="P189" s="367">
        <v>1222788.243744062</v>
      </c>
      <c r="Q189" s="368">
        <v>1578872.1091296452</v>
      </c>
      <c r="R189" s="368">
        <v>1223275.0704382192</v>
      </c>
      <c r="S189" s="368">
        <v>963619.89842229115</v>
      </c>
      <c r="T189" s="367">
        <v>911028.99362557963</v>
      </c>
      <c r="U189" s="367">
        <v>1376320.0855565707</v>
      </c>
      <c r="V189" s="367">
        <v>2237713.6506581758</v>
      </c>
      <c r="W189" s="367">
        <v>3158209.9640000002</v>
      </c>
    </row>
    <row r="190" spans="2:23">
      <c r="B190" s="365" t="s">
        <v>302</v>
      </c>
      <c r="C190" s="367">
        <v>2638582.0427286606</v>
      </c>
      <c r="D190" s="367">
        <v>3344270.9854917815</v>
      </c>
      <c r="E190" s="367">
        <v>2975833.8726061569</v>
      </c>
      <c r="F190" s="367">
        <v>8144113.743797482</v>
      </c>
      <c r="G190" s="367">
        <v>4460274.2849046206</v>
      </c>
      <c r="H190" s="367">
        <v>3849273.6287331167</v>
      </c>
      <c r="I190" s="367">
        <v>5913904.414243903</v>
      </c>
      <c r="J190" s="367">
        <v>7617286.8475965802</v>
      </c>
      <c r="K190" s="367">
        <v>4128036.6877426738</v>
      </c>
      <c r="L190" s="367">
        <v>3881806.659507737</v>
      </c>
      <c r="M190" s="367">
        <v>2470002.6774331424</v>
      </c>
      <c r="N190" s="367">
        <v>3044970.0746073886</v>
      </c>
      <c r="O190" s="368">
        <v>3198262.6562682879</v>
      </c>
      <c r="P190" s="367">
        <v>3985601.7833518381</v>
      </c>
      <c r="Q190" s="368">
        <v>4561280.3191586919</v>
      </c>
      <c r="R190" s="368">
        <v>2752766.3090081802</v>
      </c>
      <c r="S190" s="368">
        <v>3279397.2204850879</v>
      </c>
      <c r="T190" s="368">
        <v>6464437.2753918581</v>
      </c>
      <c r="U190" s="367">
        <v>5671042.9812988555</v>
      </c>
      <c r="V190" s="367">
        <v>2212157.2658188711</v>
      </c>
      <c r="W190" s="367">
        <v>2208804.2140000002</v>
      </c>
    </row>
    <row r="191" spans="2:23">
      <c r="B191" s="365" t="s">
        <v>708</v>
      </c>
      <c r="C191" s="366">
        <v>452662.55081208097</v>
      </c>
      <c r="D191" s="366">
        <v>503146.69329410465</v>
      </c>
      <c r="E191" s="366">
        <v>722897.06724081875</v>
      </c>
      <c r="F191" s="366">
        <v>1424416.6538780921</v>
      </c>
      <c r="G191" s="366">
        <v>2013961.1689160981</v>
      </c>
      <c r="H191" s="366">
        <v>993905.69703741896</v>
      </c>
      <c r="I191" s="366">
        <v>1248975.3634996878</v>
      </c>
      <c r="J191" s="367">
        <v>730189.05909796129</v>
      </c>
      <c r="K191" s="367">
        <v>1838120.0009934967</v>
      </c>
      <c r="L191" s="367">
        <v>643375.79637199105</v>
      </c>
      <c r="M191" s="367">
        <v>638953.32137300435</v>
      </c>
      <c r="N191" s="367">
        <v>626313.21028696711</v>
      </c>
      <c r="O191" s="368">
        <v>929396.943533791</v>
      </c>
      <c r="P191" s="367">
        <v>1634014.546389682</v>
      </c>
      <c r="Q191" s="368">
        <v>3413226.5710773161</v>
      </c>
      <c r="R191" s="368">
        <v>6289401.9031600244</v>
      </c>
      <c r="S191" s="368">
        <v>2336571.7956820913</v>
      </c>
      <c r="T191" s="368">
        <v>2740863.7218895783</v>
      </c>
      <c r="U191" s="367">
        <v>2683454.1243755938</v>
      </c>
      <c r="V191" s="367">
        <v>3174850.5323174205</v>
      </c>
      <c r="W191" s="367">
        <v>3953813.452</v>
      </c>
    </row>
    <row r="192" spans="2:23">
      <c r="B192" s="365" t="s">
        <v>709</v>
      </c>
      <c r="C192" s="367">
        <v>270751.4865674242</v>
      </c>
      <c r="D192" s="367">
        <v>181100.47467990199</v>
      </c>
      <c r="E192" s="367">
        <v>335643.64660247514</v>
      </c>
      <c r="F192" s="367">
        <v>325233.42458219634</v>
      </c>
      <c r="G192" s="367">
        <v>246198.99663079018</v>
      </c>
      <c r="H192" s="367">
        <v>668796.68118876172</v>
      </c>
      <c r="I192" s="367">
        <v>570977.65170486516</v>
      </c>
      <c r="J192" s="367">
        <v>1172762.2671824044</v>
      </c>
      <c r="K192" s="367">
        <v>467296.70829142438</v>
      </c>
      <c r="L192" s="367">
        <v>1030977.7809174467</v>
      </c>
      <c r="M192" s="367">
        <v>804369.97269191395</v>
      </c>
      <c r="N192" s="367">
        <v>435558.34697197098</v>
      </c>
      <c r="O192" s="368">
        <v>802121.60177680443</v>
      </c>
      <c r="P192" s="367">
        <v>211740.91490967575</v>
      </c>
      <c r="Q192" s="368">
        <v>305160.58407603198</v>
      </c>
      <c r="R192" s="368">
        <v>181167.21978486265</v>
      </c>
      <c r="S192" s="368">
        <v>885213.05271506298</v>
      </c>
      <c r="T192" s="368">
        <v>1197923.8564659054</v>
      </c>
      <c r="U192" s="367">
        <v>377261.5171959711</v>
      </c>
      <c r="V192" s="367">
        <v>722626.3986390268</v>
      </c>
      <c r="W192" s="367">
        <v>965358.54299999995</v>
      </c>
    </row>
    <row r="193" spans="2:23">
      <c r="B193" s="365" t="s">
        <v>303</v>
      </c>
      <c r="C193" s="367">
        <v>570638.02954967972</v>
      </c>
      <c r="D193" s="367">
        <v>277332.93282511947</v>
      </c>
      <c r="E193" s="367">
        <v>408001.63586955686</v>
      </c>
      <c r="F193" s="367">
        <v>2954516.5898563461</v>
      </c>
      <c r="G193" s="367">
        <v>628629.9968072006</v>
      </c>
      <c r="H193" s="367">
        <v>439625.30362423073</v>
      </c>
      <c r="I193" s="367">
        <v>1576356.712340985</v>
      </c>
      <c r="J193" s="367">
        <v>3102794.738009986</v>
      </c>
      <c r="K193" s="367">
        <v>1486751.259085631</v>
      </c>
      <c r="L193" s="367">
        <v>1805558.4250593982</v>
      </c>
      <c r="M193" s="367">
        <v>612341.69463835016</v>
      </c>
      <c r="N193" s="367">
        <v>1116787.4503470771</v>
      </c>
      <c r="O193" s="368">
        <v>1994309.4169331046</v>
      </c>
      <c r="P193" s="367">
        <v>751788.08762405114</v>
      </c>
      <c r="Q193" s="368">
        <v>1442333.7455845112</v>
      </c>
      <c r="R193" s="368">
        <v>2356743.0839840234</v>
      </c>
      <c r="S193" s="368">
        <v>1915260.1277225157</v>
      </c>
      <c r="T193" s="367">
        <v>1330280.2355136753</v>
      </c>
      <c r="U193" s="367">
        <v>1512568.2752514521</v>
      </c>
      <c r="V193" s="367">
        <v>1771524.6206943467</v>
      </c>
      <c r="W193" s="367">
        <v>1412961.4240000001</v>
      </c>
    </row>
    <row r="194" spans="2:23">
      <c r="B194" s="365" t="s">
        <v>304</v>
      </c>
      <c r="C194" s="367">
        <v>5232244.1505520856</v>
      </c>
      <c r="D194" s="367">
        <v>3813271.5736094816</v>
      </c>
      <c r="E194" s="367">
        <v>5881944.2792578246</v>
      </c>
      <c r="F194" s="367">
        <v>4543196.0481560398</v>
      </c>
      <c r="G194" s="367">
        <v>2489581.9199508564</v>
      </c>
      <c r="H194" s="367">
        <v>3668851.8316359338</v>
      </c>
      <c r="I194" s="367">
        <v>2348896.0369145991</v>
      </c>
      <c r="J194" s="367">
        <v>1323000.0733777483</v>
      </c>
      <c r="K194" s="367">
        <v>954995.97332228208</v>
      </c>
      <c r="L194" s="367">
        <v>1367495.7589026124</v>
      </c>
      <c r="M194" s="367">
        <v>1474646.3651132092</v>
      </c>
      <c r="N194" s="367">
        <v>1839754.7896612631</v>
      </c>
      <c r="O194" s="368">
        <v>2699166.5529810241</v>
      </c>
      <c r="P194" s="367">
        <v>3589771.8536516316</v>
      </c>
      <c r="Q194" s="368">
        <v>4336031.0580304414</v>
      </c>
      <c r="R194" s="368">
        <v>3987229.8289156691</v>
      </c>
      <c r="S194" s="368">
        <v>4447616.15853085</v>
      </c>
      <c r="T194" s="367">
        <v>2582385.0411690534</v>
      </c>
      <c r="U194" s="367">
        <v>4807789.9220579481</v>
      </c>
      <c r="V194" s="367">
        <v>5251626.405188432</v>
      </c>
      <c r="W194" s="367">
        <v>5328692.1260000002</v>
      </c>
    </row>
    <row r="195" spans="2:23">
      <c r="B195" s="365" t="s">
        <v>653</v>
      </c>
      <c r="C195" s="367">
        <v>4234351.0361204902</v>
      </c>
      <c r="D195" s="367">
        <v>3579537.9835067564</v>
      </c>
      <c r="E195" s="367">
        <v>1948587.5321117297</v>
      </c>
      <c r="F195" s="367">
        <v>3392160.9167492897</v>
      </c>
      <c r="G195" s="367">
        <v>1801246.9486543178</v>
      </c>
      <c r="H195" s="367">
        <v>1807757.4223131223</v>
      </c>
      <c r="I195" s="367">
        <v>1773526.5526315568</v>
      </c>
      <c r="J195" s="367">
        <v>3181196.8470431925</v>
      </c>
      <c r="K195" s="367">
        <v>2430952.9928872716</v>
      </c>
      <c r="L195" s="367">
        <v>1920605.6793551065</v>
      </c>
      <c r="M195" s="367">
        <v>845193.8343058367</v>
      </c>
      <c r="N195" s="367">
        <v>960857.86038492655</v>
      </c>
      <c r="O195" s="368">
        <v>1261802.7705207763</v>
      </c>
      <c r="P195" s="367">
        <v>2141096.1705583581</v>
      </c>
      <c r="Q195" s="368">
        <v>3534523.4634964899</v>
      </c>
      <c r="R195" s="368">
        <v>4394808.1967096496</v>
      </c>
      <c r="S195" s="368">
        <v>2220694.1730050691</v>
      </c>
      <c r="T195" s="367">
        <v>2274621.6779729952</v>
      </c>
      <c r="U195" s="367">
        <v>2767043.1572822044</v>
      </c>
      <c r="V195" s="367">
        <v>2785422.0770817222</v>
      </c>
      <c r="W195" s="367">
        <v>2729390.821</v>
      </c>
    </row>
    <row r="196" spans="2:23">
      <c r="B196" s="365" t="s">
        <v>305</v>
      </c>
      <c r="C196" s="366">
        <v>4243264.7131329263</v>
      </c>
      <c r="D196" s="366">
        <v>6587848.1847458212</v>
      </c>
      <c r="E196" s="366">
        <v>6038789.8181862915</v>
      </c>
      <c r="F196" s="366">
        <v>7297827.045507092</v>
      </c>
      <c r="G196" s="366">
        <v>5196147.6803473486</v>
      </c>
      <c r="H196" s="366">
        <v>5616815.4810351171</v>
      </c>
      <c r="I196" s="366">
        <v>3804629.8331358158</v>
      </c>
      <c r="J196" s="367">
        <v>5191360.206876779</v>
      </c>
      <c r="K196" s="367">
        <v>3976736.8287760899</v>
      </c>
      <c r="L196" s="367">
        <v>3144576.6571046696</v>
      </c>
      <c r="M196" s="367">
        <v>2308096.4822115107</v>
      </c>
      <c r="N196" s="367">
        <v>4042228.113858276</v>
      </c>
      <c r="O196" s="368">
        <v>4517060.2409578748</v>
      </c>
      <c r="P196" s="367">
        <v>4643793.397217839</v>
      </c>
      <c r="Q196" s="368">
        <v>4402808.5003689816</v>
      </c>
      <c r="R196" s="368">
        <v>10826574.479732437</v>
      </c>
      <c r="S196" s="368">
        <v>2132483.5819541118</v>
      </c>
      <c r="T196" s="367">
        <v>4400192.1258091824</v>
      </c>
      <c r="U196" s="367">
        <v>5257628.7969508441</v>
      </c>
      <c r="V196" s="367">
        <v>4566190.5513324365</v>
      </c>
      <c r="W196" s="367">
        <v>4462835.4460000005</v>
      </c>
    </row>
    <row r="197" spans="2:23">
      <c r="B197" s="365" t="s">
        <v>306</v>
      </c>
      <c r="C197" s="367">
        <v>1888859.8745318144</v>
      </c>
      <c r="D197" s="367">
        <v>914180.57325072109</v>
      </c>
      <c r="E197" s="367">
        <v>725335.3454495141</v>
      </c>
      <c r="F197" s="367">
        <v>1789182.3353539265</v>
      </c>
      <c r="G197" s="367">
        <v>1699893.8831703949</v>
      </c>
      <c r="H197" s="367">
        <v>1039506.7851678401</v>
      </c>
      <c r="I197" s="367">
        <v>1660085.7453382649</v>
      </c>
      <c r="J197" s="367">
        <v>809487.8458972082</v>
      </c>
      <c r="K197" s="367">
        <v>639589.37756320252</v>
      </c>
      <c r="L197" s="367">
        <v>5789435.387290311</v>
      </c>
      <c r="M197" s="367">
        <v>1788303.9133000404</v>
      </c>
      <c r="N197" s="367">
        <v>2226863.8530235044</v>
      </c>
      <c r="O197" s="368">
        <v>1463783.077319029</v>
      </c>
      <c r="P197" s="367">
        <v>1073100.0542203032</v>
      </c>
      <c r="Q197" s="368">
        <v>959188.4593176943</v>
      </c>
      <c r="R197" s="368">
        <v>1123953.6926368796</v>
      </c>
      <c r="S197" s="368">
        <v>833872.82286278124</v>
      </c>
      <c r="T197" s="367">
        <v>558508.97183386912</v>
      </c>
      <c r="U197" s="367">
        <v>1292024.5212429108</v>
      </c>
      <c r="V197" s="367">
        <v>1590112.111755254</v>
      </c>
      <c r="W197" s="367">
        <v>1646363.45</v>
      </c>
    </row>
    <row r="198" spans="2:23">
      <c r="B198" s="365" t="s">
        <v>710</v>
      </c>
      <c r="C198" s="367">
        <v>4540925.7422326766</v>
      </c>
      <c r="D198" s="367">
        <v>2237817.1719396566</v>
      </c>
      <c r="E198" s="367">
        <v>3707879.1876354986</v>
      </c>
      <c r="F198" s="367">
        <v>5229363.8226888012</v>
      </c>
      <c r="G198" s="367">
        <v>2463757.5641682735</v>
      </c>
      <c r="H198" s="367">
        <v>3155774.8158957837</v>
      </c>
      <c r="I198" s="367">
        <v>6897141.7511639688</v>
      </c>
      <c r="J198" s="367">
        <v>4690451.2835522573</v>
      </c>
      <c r="K198" s="367">
        <v>587385.3305437254</v>
      </c>
      <c r="L198" s="367">
        <v>1914908.1523892095</v>
      </c>
      <c r="M198" s="367">
        <v>643411.58438697609</v>
      </c>
      <c r="N198" s="367">
        <v>1472903.9899920214</v>
      </c>
      <c r="O198" s="368">
        <v>1473588.6817020574</v>
      </c>
      <c r="P198" s="367">
        <v>705241.22866822244</v>
      </c>
      <c r="Q198" s="368">
        <v>574016.15425989521</v>
      </c>
      <c r="R198" s="368">
        <v>970458.17558514897</v>
      </c>
      <c r="S198" s="368">
        <v>852860.26649187924</v>
      </c>
      <c r="T198" s="367">
        <v>297670.24727533455</v>
      </c>
      <c r="U198" s="367">
        <v>728214.43909618689</v>
      </c>
      <c r="V198" s="367">
        <v>1600998.7752525567</v>
      </c>
      <c r="W198" s="367">
        <v>490384.141</v>
      </c>
    </row>
    <row r="199" spans="2:23">
      <c r="B199" s="365" t="s">
        <v>307</v>
      </c>
      <c r="C199" s="367">
        <v>16165830.683973992</v>
      </c>
      <c r="D199" s="367">
        <v>27134297.483050689</v>
      </c>
      <c r="E199" s="367">
        <v>21389167.870276097</v>
      </c>
      <c r="F199" s="367">
        <v>20327555.25551917</v>
      </c>
      <c r="G199" s="367">
        <v>28512921.919697002</v>
      </c>
      <c r="H199" s="367">
        <v>28148039.686309818</v>
      </c>
      <c r="I199" s="367">
        <v>28219337.475712761</v>
      </c>
      <c r="J199" s="367">
        <v>29234204.394662544</v>
      </c>
      <c r="K199" s="367">
        <v>18268273.852969941</v>
      </c>
      <c r="L199" s="367">
        <v>23287822.727361053</v>
      </c>
      <c r="M199" s="367">
        <v>19587682.856331673</v>
      </c>
      <c r="N199" s="367">
        <v>25444137.700335596</v>
      </c>
      <c r="O199" s="368">
        <v>25554176.500078235</v>
      </c>
      <c r="P199" s="367">
        <v>26025868.823241942</v>
      </c>
      <c r="Q199" s="368">
        <v>32533215.270523187</v>
      </c>
      <c r="R199" s="368">
        <v>34277572.154410668</v>
      </c>
      <c r="S199" s="368">
        <v>35525778.4593281</v>
      </c>
      <c r="T199" s="367">
        <v>29017202.625480261</v>
      </c>
      <c r="U199" s="367">
        <v>22688810.956381824</v>
      </c>
      <c r="V199" s="367">
        <v>19898718.733189233</v>
      </c>
      <c r="W199" s="367">
        <v>28154435.015999999</v>
      </c>
    </row>
    <row r="200" spans="2:23">
      <c r="B200" s="365" t="s">
        <v>308</v>
      </c>
      <c r="C200" s="366">
        <v>4303705.1378036216</v>
      </c>
      <c r="D200" s="366">
        <v>8624530.574282486</v>
      </c>
      <c r="E200" s="366">
        <v>7305207.8628386073</v>
      </c>
      <c r="F200" s="366">
        <v>6115698.4839516887</v>
      </c>
      <c r="G200" s="366">
        <v>6902586.6547500202</v>
      </c>
      <c r="H200" s="366">
        <v>2445666.0287901661</v>
      </c>
      <c r="I200" s="366">
        <v>3459672.8557624831</v>
      </c>
      <c r="J200" s="367">
        <v>3709891.7110191025</v>
      </c>
      <c r="K200" s="367">
        <v>3459958.0990834371</v>
      </c>
      <c r="L200" s="367">
        <v>3405901.4303009957</v>
      </c>
      <c r="M200" s="367">
        <v>1258663.241014424</v>
      </c>
      <c r="N200" s="367">
        <v>4125453.2082889411</v>
      </c>
      <c r="O200" s="368">
        <v>8252558.098707553</v>
      </c>
      <c r="P200" s="367">
        <v>15678897.099076778</v>
      </c>
      <c r="Q200" s="368">
        <v>12832810.381314278</v>
      </c>
      <c r="R200" s="368">
        <v>32567222.313310016</v>
      </c>
      <c r="S200" s="368">
        <v>10525085.185813446</v>
      </c>
      <c r="T200" s="367">
        <v>8895587.0006652176</v>
      </c>
      <c r="U200" s="367">
        <v>10456805.106584914</v>
      </c>
      <c r="V200" s="367">
        <v>10835039.552985154</v>
      </c>
      <c r="W200" s="367">
        <v>12425031.233999999</v>
      </c>
    </row>
    <row r="201" spans="2:23">
      <c r="B201" s="365" t="s">
        <v>309</v>
      </c>
      <c r="C201" s="367">
        <v>1408177.9296167586</v>
      </c>
      <c r="D201" s="367">
        <v>512474.92476029141</v>
      </c>
      <c r="E201" s="367">
        <v>1276767.9576660721</v>
      </c>
      <c r="F201" s="367">
        <v>870855.66516861413</v>
      </c>
      <c r="G201" s="367">
        <v>689851.12213733606</v>
      </c>
      <c r="H201" s="367">
        <v>1144242.1577336215</v>
      </c>
      <c r="I201" s="367">
        <v>1020071.0579524412</v>
      </c>
      <c r="J201" s="367">
        <v>1126625.7975988314</v>
      </c>
      <c r="K201" s="367">
        <v>624009.93252931337</v>
      </c>
      <c r="L201" s="367">
        <v>1449366.9639554427</v>
      </c>
      <c r="M201" s="367">
        <v>464094.30594223179</v>
      </c>
      <c r="N201" s="367">
        <v>266119.03037821682</v>
      </c>
      <c r="O201" s="368">
        <v>301950.9947250929</v>
      </c>
      <c r="P201" s="367">
        <v>486197.45276143495</v>
      </c>
      <c r="Q201" s="368">
        <v>817468.53589259495</v>
      </c>
      <c r="R201" s="368">
        <v>910139.09476322751</v>
      </c>
      <c r="S201" s="368">
        <v>920078.9902930524</v>
      </c>
      <c r="T201" s="367">
        <v>620847.50608819129</v>
      </c>
      <c r="U201" s="367">
        <v>924217.4112704139</v>
      </c>
      <c r="V201" s="367">
        <v>662955.61028096103</v>
      </c>
      <c r="W201" s="367">
        <v>711603.37699999998</v>
      </c>
    </row>
    <row r="202" spans="2:23">
      <c r="B202" s="365" t="s">
        <v>310</v>
      </c>
      <c r="C202" s="367">
        <v>581294.92892439058</v>
      </c>
      <c r="D202" s="367">
        <v>549010.03501737525</v>
      </c>
      <c r="E202" s="367">
        <v>845985.76000987331</v>
      </c>
      <c r="F202" s="367">
        <v>1179656.8187834918</v>
      </c>
      <c r="G202" s="367">
        <v>1024766.1043376183</v>
      </c>
      <c r="H202" s="367">
        <v>848110.3755457626</v>
      </c>
      <c r="I202" s="367">
        <v>949874.3461207028</v>
      </c>
      <c r="J202" s="367">
        <v>857323.57519790798</v>
      </c>
      <c r="K202" s="367">
        <v>1231014.4251716763</v>
      </c>
      <c r="L202" s="367">
        <v>1256591.0885244501</v>
      </c>
      <c r="M202" s="367">
        <v>552326.36591841502</v>
      </c>
      <c r="N202" s="367">
        <v>434505.93512394006</v>
      </c>
      <c r="O202" s="368">
        <v>348463.10004558024</v>
      </c>
      <c r="P202" s="367">
        <v>438998.52446336683</v>
      </c>
      <c r="Q202" s="368">
        <v>673507.4774477703</v>
      </c>
      <c r="R202" s="368">
        <v>526474.11837473523</v>
      </c>
      <c r="S202" s="368">
        <v>795170.23261919245</v>
      </c>
      <c r="T202" s="367">
        <v>728816.02277006675</v>
      </c>
      <c r="U202" s="367">
        <v>549399.30553392624</v>
      </c>
      <c r="V202" s="367">
        <v>340369.94609793479</v>
      </c>
      <c r="W202" s="367">
        <v>746465.06700000004</v>
      </c>
    </row>
    <row r="203" spans="2:23">
      <c r="B203" s="365" t="s">
        <v>311</v>
      </c>
      <c r="C203" s="367">
        <v>1380053.942172047</v>
      </c>
      <c r="D203" s="367">
        <v>1535905.2559330468</v>
      </c>
      <c r="E203" s="367">
        <v>1092055.613984203</v>
      </c>
      <c r="F203" s="367">
        <v>1657049.5823910099</v>
      </c>
      <c r="G203" s="367">
        <v>1023792.6807271884</v>
      </c>
      <c r="H203" s="367">
        <v>1009238.6927825707</v>
      </c>
      <c r="I203" s="367">
        <v>1306809.8030908217</v>
      </c>
      <c r="J203" s="367">
        <v>1384380.0649840152</v>
      </c>
      <c r="K203" s="367">
        <v>822631.15993622143</v>
      </c>
      <c r="L203" s="367">
        <v>758106.33420714701</v>
      </c>
      <c r="M203" s="367">
        <v>577754.85696425033</v>
      </c>
      <c r="N203" s="367">
        <v>1486557.3300916674</v>
      </c>
      <c r="O203" s="368">
        <v>634787.90740889113</v>
      </c>
      <c r="P203" s="367">
        <v>3791769.4200073662</v>
      </c>
      <c r="Q203" s="368">
        <v>310504.58328807802</v>
      </c>
      <c r="R203" s="368">
        <v>1189277.063459679</v>
      </c>
      <c r="S203" s="368">
        <v>809545.48897773714</v>
      </c>
      <c r="T203" s="367">
        <v>861600.40580836497</v>
      </c>
      <c r="U203" s="367">
        <v>813938.20507636934</v>
      </c>
      <c r="V203" s="367">
        <v>332072.6249116828</v>
      </c>
      <c r="W203" s="367">
        <v>430110.88199999998</v>
      </c>
    </row>
    <row r="204" spans="2:23">
      <c r="B204" s="365" t="s">
        <v>312</v>
      </c>
      <c r="C204" s="366">
        <v>13097977.229164384</v>
      </c>
      <c r="D204" s="366">
        <v>15213398.253056923</v>
      </c>
      <c r="E204" s="366">
        <v>20339468.939264555</v>
      </c>
      <c r="F204" s="366">
        <v>31418343.210367706</v>
      </c>
      <c r="G204" s="366">
        <v>21464209.692532182</v>
      </c>
      <c r="H204" s="366">
        <v>21443833.038856275</v>
      </c>
      <c r="I204" s="366">
        <v>30794337.169152152</v>
      </c>
      <c r="J204" s="367">
        <v>10582646.345293028</v>
      </c>
      <c r="K204" s="367">
        <v>8519590.0041039791</v>
      </c>
      <c r="L204" s="367">
        <v>8820009.2805542853</v>
      </c>
      <c r="M204" s="367">
        <v>5659181.4431779953</v>
      </c>
      <c r="N204" s="367">
        <v>7446168.7744333884</v>
      </c>
      <c r="O204" s="368">
        <v>8934673.227792399</v>
      </c>
      <c r="P204" s="367">
        <v>16314313.751438826</v>
      </c>
      <c r="Q204" s="368">
        <v>11521369.217830326</v>
      </c>
      <c r="R204" s="368">
        <v>16996783.035851922</v>
      </c>
      <c r="S204" s="368">
        <v>6506815.7153949244</v>
      </c>
      <c r="T204" s="367">
        <v>6260717.5697197905</v>
      </c>
      <c r="U204" s="367">
        <v>11474582.387190206</v>
      </c>
      <c r="V204" s="367">
        <v>7048215.948999742</v>
      </c>
      <c r="W204" s="367">
        <v>8975351.8660000004</v>
      </c>
    </row>
    <row r="205" spans="2:23">
      <c r="B205" s="365" t="s">
        <v>313</v>
      </c>
      <c r="C205" s="367">
        <v>208771.21547671853</v>
      </c>
      <c r="D205" s="367">
        <v>204168.26327287831</v>
      </c>
      <c r="E205" s="367">
        <v>527299.84101539152</v>
      </c>
      <c r="F205" s="367">
        <v>2011118.2695947285</v>
      </c>
      <c r="G205" s="367">
        <v>719175.81959834485</v>
      </c>
      <c r="H205" s="367">
        <v>218342.50715368989</v>
      </c>
      <c r="I205" s="367">
        <v>214521.41690081093</v>
      </c>
      <c r="J205" s="367">
        <v>961262.55040348216</v>
      </c>
      <c r="K205" s="367">
        <v>423623.35959545086</v>
      </c>
      <c r="L205" s="367">
        <v>451967.86650466156</v>
      </c>
      <c r="M205" s="367">
        <v>125144.59510169241</v>
      </c>
      <c r="N205" s="367">
        <v>1157366.2840243552</v>
      </c>
      <c r="O205" s="368">
        <v>357758.73945885489</v>
      </c>
      <c r="P205" s="367">
        <v>534454.75913819834</v>
      </c>
      <c r="Q205" s="368">
        <v>269664.04763089289</v>
      </c>
      <c r="R205" s="368">
        <v>357420.41401139944</v>
      </c>
      <c r="S205" s="368">
        <v>282384.65813420806</v>
      </c>
      <c r="T205" s="367">
        <v>525160.97869994282</v>
      </c>
      <c r="U205" s="367">
        <v>551444.31679845531</v>
      </c>
      <c r="V205" s="367">
        <v>493848.51456956228</v>
      </c>
      <c r="W205" s="367">
        <v>234355.723</v>
      </c>
    </row>
    <row r="206" spans="2:23">
      <c r="B206" s="365" t="s">
        <v>314</v>
      </c>
      <c r="C206" s="367">
        <v>1156192.2317792301</v>
      </c>
      <c r="D206" s="367">
        <v>1566156.7272453676</v>
      </c>
      <c r="E206" s="367">
        <v>4840331.7218424845</v>
      </c>
      <c r="F206" s="367">
        <v>2385458.373019503</v>
      </c>
      <c r="G206" s="367">
        <v>1166592.1816751468</v>
      </c>
      <c r="H206" s="367">
        <v>1631724.0822057633</v>
      </c>
      <c r="I206" s="367">
        <v>1882061.0377484718</v>
      </c>
      <c r="J206" s="367">
        <v>1116247.5827140997</v>
      </c>
      <c r="K206" s="367">
        <v>1307505.5111125968</v>
      </c>
      <c r="L206" s="367">
        <v>1782289.8731809321</v>
      </c>
      <c r="M206" s="367">
        <v>916560.12462741672</v>
      </c>
      <c r="N206" s="367">
        <v>1172718.6212759968</v>
      </c>
      <c r="O206" s="368">
        <v>825765.33785486163</v>
      </c>
      <c r="P206" s="367">
        <v>618841.54269198515</v>
      </c>
      <c r="Q206" s="368">
        <v>1589615.7208696816</v>
      </c>
      <c r="R206" s="368">
        <v>1883464.2109046241</v>
      </c>
      <c r="S206" s="368">
        <v>1922087.2417155004</v>
      </c>
      <c r="T206" s="367">
        <v>1310569.6191964059</v>
      </c>
      <c r="U206" s="367">
        <v>1394772.6825290003</v>
      </c>
      <c r="V206" s="367">
        <v>1564779.3164026493</v>
      </c>
      <c r="W206" s="367">
        <v>876933.33</v>
      </c>
    </row>
    <row r="207" spans="2:23">
      <c r="B207" s="365" t="s">
        <v>315</v>
      </c>
      <c r="C207" s="367">
        <v>3866072.0691249594</v>
      </c>
      <c r="D207" s="367">
        <v>2938640.1460955385</v>
      </c>
      <c r="E207" s="367">
        <v>2534768.969163564</v>
      </c>
      <c r="F207" s="367">
        <v>3942627.6689856066</v>
      </c>
      <c r="G207" s="367">
        <v>2311231.2958393693</v>
      </c>
      <c r="H207" s="367">
        <v>2693545.6043919697</v>
      </c>
      <c r="I207" s="367">
        <v>2249188.7826054995</v>
      </c>
      <c r="J207" s="367">
        <v>6965306.1708539771</v>
      </c>
      <c r="K207" s="367">
        <v>3499826.3880955456</v>
      </c>
      <c r="L207" s="367">
        <v>2022955.635974302</v>
      </c>
      <c r="M207" s="367">
        <v>8256014.9680868806</v>
      </c>
      <c r="N207" s="367">
        <v>2477261.870740179</v>
      </c>
      <c r="O207" s="368">
        <v>3805157.8714442314</v>
      </c>
      <c r="P207" s="367">
        <v>10279438.366784617</v>
      </c>
      <c r="Q207" s="368">
        <v>14657059.673166217</v>
      </c>
      <c r="R207" s="368">
        <v>2156316.8684575548</v>
      </c>
      <c r="S207" s="368">
        <v>2565548.6890406045</v>
      </c>
      <c r="T207" s="367">
        <v>1723697.3698651572</v>
      </c>
      <c r="U207" s="367">
        <v>1763734.3055127119</v>
      </c>
      <c r="V207" s="367">
        <v>2609989.8141221572</v>
      </c>
      <c r="W207" s="367">
        <v>3877913.213</v>
      </c>
    </row>
    <row r="208" spans="2:23">
      <c r="B208" s="365" t="s">
        <v>316</v>
      </c>
      <c r="C208" s="367">
        <v>1273235.0865530116</v>
      </c>
      <c r="D208" s="367">
        <v>2425379.0719889305</v>
      </c>
      <c r="E208" s="367">
        <v>2320646.7427880601</v>
      </c>
      <c r="F208" s="367">
        <v>1381527.098319551</v>
      </c>
      <c r="G208" s="367">
        <v>723686.9285039691</v>
      </c>
      <c r="H208" s="367">
        <v>649644.31670866045</v>
      </c>
      <c r="I208" s="367">
        <v>894427.71914056654</v>
      </c>
      <c r="J208" s="367">
        <v>1491723.0946717812</v>
      </c>
      <c r="K208" s="367">
        <v>1026311.9614863333</v>
      </c>
      <c r="L208" s="367">
        <v>1242278.1999667143</v>
      </c>
      <c r="M208" s="367">
        <v>1361031.2568885665</v>
      </c>
      <c r="N208" s="367">
        <v>2678041.1305317758</v>
      </c>
      <c r="O208" s="368">
        <v>2326516.4619689258</v>
      </c>
      <c r="P208" s="367">
        <v>3185704.3542684354</v>
      </c>
      <c r="Q208" s="368">
        <v>1068892.6141773886</v>
      </c>
      <c r="R208" s="368">
        <v>1530674.7933060534</v>
      </c>
      <c r="S208" s="368">
        <v>1403579.9662640262</v>
      </c>
      <c r="T208" s="367">
        <v>1461338.0315906785</v>
      </c>
      <c r="U208" s="367">
        <v>1173266.6001374726</v>
      </c>
      <c r="V208" s="367">
        <v>1077045.8678934118</v>
      </c>
      <c r="W208" s="367">
        <v>1360206.9550000001</v>
      </c>
    </row>
    <row r="209" spans="2:23">
      <c r="B209" s="365" t="s">
        <v>317</v>
      </c>
      <c r="C209" s="366">
        <v>1892360.8461093844</v>
      </c>
      <c r="D209" s="366">
        <v>1227351.3601989124</v>
      </c>
      <c r="E209" s="366">
        <v>1080783.6178110393</v>
      </c>
      <c r="F209" s="366">
        <v>557405.34311552695</v>
      </c>
      <c r="G209" s="366">
        <v>771770.56945497706</v>
      </c>
      <c r="H209" s="366">
        <v>454407.71804962592</v>
      </c>
      <c r="I209" s="366">
        <v>359175.97618808382</v>
      </c>
      <c r="J209" s="367">
        <v>142604.97508811997</v>
      </c>
      <c r="K209" s="367">
        <v>107122.89943009893</v>
      </c>
      <c r="L209" s="367">
        <v>377332.28484583728</v>
      </c>
      <c r="M209" s="367">
        <v>1307808.0034192579</v>
      </c>
      <c r="N209" s="367">
        <v>1464867.0336145002</v>
      </c>
      <c r="O209" s="368">
        <v>894490.93224381446</v>
      </c>
      <c r="P209" s="367">
        <v>901586.63889531244</v>
      </c>
      <c r="Q209" s="368">
        <v>1217909.8156009479</v>
      </c>
      <c r="R209" s="368">
        <v>1494202.5939984706</v>
      </c>
      <c r="S209" s="368">
        <v>2570091.0419478375</v>
      </c>
      <c r="T209" s="367">
        <v>1064160.9220497906</v>
      </c>
      <c r="U209" s="367">
        <v>1104100.4088002027</v>
      </c>
      <c r="V209" s="367">
        <v>584874.33738190006</v>
      </c>
      <c r="W209" s="367">
        <v>1387828.6629999999</v>
      </c>
    </row>
    <row r="210" spans="2:23">
      <c r="B210" s="365" t="s">
        <v>711</v>
      </c>
      <c r="C210" s="367">
        <v>2094600.7884687774</v>
      </c>
      <c r="D210" s="367">
        <v>1726350.6295564426</v>
      </c>
      <c r="E210" s="367">
        <v>2089738.8393066099</v>
      </c>
      <c r="F210" s="367">
        <v>1664201.7485150006</v>
      </c>
      <c r="G210" s="367">
        <v>1467723.6385722717</v>
      </c>
      <c r="H210" s="367">
        <v>1609529.6402656629</v>
      </c>
      <c r="I210" s="367">
        <v>1581157.2322209578</v>
      </c>
      <c r="J210" s="367">
        <v>326366.72163112136</v>
      </c>
      <c r="K210" s="367">
        <v>1110207.3903225167</v>
      </c>
      <c r="L210" s="367">
        <v>1709175.5413299745</v>
      </c>
      <c r="M210" s="367">
        <v>1477530.3597895207</v>
      </c>
      <c r="N210" s="367">
        <v>1430140.1287007234</v>
      </c>
      <c r="O210" s="368">
        <v>929639.94362317119</v>
      </c>
      <c r="P210" s="367">
        <v>1664760.472065232</v>
      </c>
      <c r="Q210" s="368">
        <v>2727247.4014080209</v>
      </c>
      <c r="R210" s="368">
        <v>2775502.771899404</v>
      </c>
      <c r="S210" s="368">
        <v>9820861.690774437</v>
      </c>
      <c r="T210" s="367">
        <v>5102081.0808605794</v>
      </c>
      <c r="U210" s="367">
        <v>838593.46155176417</v>
      </c>
      <c r="V210" s="367">
        <v>704558.18347774167</v>
      </c>
      <c r="W210" s="367">
        <v>523636.87400000001</v>
      </c>
    </row>
    <row r="211" spans="2:23">
      <c r="B211" s="365" t="s">
        <v>712</v>
      </c>
      <c r="C211" s="367">
        <v>1440735.5126028573</v>
      </c>
      <c r="D211" s="367">
        <v>1406540.630814271</v>
      </c>
      <c r="E211" s="367">
        <v>1064981.8545136731</v>
      </c>
      <c r="F211" s="367">
        <v>1307671.7368439944</v>
      </c>
      <c r="G211" s="367">
        <v>805083.56518685224</v>
      </c>
      <c r="H211" s="367">
        <v>816528.29076712485</v>
      </c>
      <c r="I211" s="367">
        <v>762681.04001456907</v>
      </c>
      <c r="J211" s="367">
        <v>1315448.4229736228</v>
      </c>
      <c r="K211" s="367">
        <v>2295663.987524047</v>
      </c>
      <c r="L211" s="367">
        <v>1722422.038826382</v>
      </c>
      <c r="M211" s="367">
        <v>1046268.4749512747</v>
      </c>
      <c r="N211" s="367">
        <v>1144759.4541231135</v>
      </c>
      <c r="O211" s="368">
        <v>3488863.2687113797</v>
      </c>
      <c r="P211" s="367">
        <v>1857272.1918142086</v>
      </c>
      <c r="Q211" s="368">
        <v>834805.88933239703</v>
      </c>
      <c r="R211" s="368">
        <v>969889.69632426184</v>
      </c>
      <c r="S211" s="368">
        <v>1091417.9510139718</v>
      </c>
      <c r="T211" s="367">
        <v>1928427.499652721</v>
      </c>
      <c r="U211" s="367">
        <v>1815363.1600070996</v>
      </c>
      <c r="V211" s="367">
        <v>1816244.0798832003</v>
      </c>
      <c r="W211" s="367">
        <v>950846.37300000002</v>
      </c>
    </row>
    <row r="212" spans="2:23">
      <c r="B212" s="365" t="s">
        <v>318</v>
      </c>
      <c r="C212" s="367">
        <v>838202.32456474355</v>
      </c>
      <c r="D212" s="367">
        <v>1109512.295637971</v>
      </c>
      <c r="E212" s="367">
        <v>902765.11397443095</v>
      </c>
      <c r="F212" s="367">
        <v>2350525.7976171132</v>
      </c>
      <c r="G212" s="367">
        <v>1869413.9867033781</v>
      </c>
      <c r="H212" s="367">
        <v>2811365.3800860825</v>
      </c>
      <c r="I212" s="367">
        <v>2643810.6026437203</v>
      </c>
      <c r="J212" s="367">
        <v>5096201.6627176823</v>
      </c>
      <c r="K212" s="367">
        <v>2599816.0542845982</v>
      </c>
      <c r="L212" s="367">
        <v>1424759.1057677253</v>
      </c>
      <c r="M212" s="367">
        <v>1759553.2291746275</v>
      </c>
      <c r="N212" s="367">
        <v>4353557.5639957013</v>
      </c>
      <c r="O212" s="368">
        <v>7435508.2542275889</v>
      </c>
      <c r="P212" s="367">
        <v>3624401.1837901478</v>
      </c>
      <c r="Q212" s="368">
        <v>3814869.2732947092</v>
      </c>
      <c r="R212" s="368">
        <v>3222029.3026448865</v>
      </c>
      <c r="S212" s="368">
        <v>2572314.8768497794</v>
      </c>
      <c r="T212" s="367">
        <v>2050774.9241183896</v>
      </c>
      <c r="U212" s="367">
        <v>2045013.6216725409</v>
      </c>
      <c r="V212" s="367">
        <v>2803143.1084629968</v>
      </c>
      <c r="W212" s="367">
        <v>2015631.871</v>
      </c>
    </row>
    <row r="213" spans="2:23">
      <c r="B213" s="365" t="s">
        <v>319</v>
      </c>
      <c r="C213" s="366">
        <v>550866.98259087163</v>
      </c>
      <c r="D213" s="366">
        <v>849941.33779641264</v>
      </c>
      <c r="E213" s="366">
        <v>929137.22999130085</v>
      </c>
      <c r="F213" s="366">
        <v>720503.90199545911</v>
      </c>
      <c r="G213" s="366">
        <v>541457.54739746952</v>
      </c>
      <c r="H213" s="366">
        <v>873675.39304420433</v>
      </c>
      <c r="I213" s="366">
        <v>877580.25935436948</v>
      </c>
      <c r="J213" s="367">
        <v>2194528.4266018872</v>
      </c>
      <c r="K213" s="367">
        <v>907546.44585086009</v>
      </c>
      <c r="L213" s="367">
        <v>1631782.1679375092</v>
      </c>
      <c r="M213" s="367">
        <v>1375473.951668812</v>
      </c>
      <c r="N213" s="367">
        <v>1190827.8324409458</v>
      </c>
      <c r="O213" s="368">
        <v>642198.26220675546</v>
      </c>
      <c r="P213" s="367">
        <v>277950.70457553701</v>
      </c>
      <c r="Q213" s="368">
        <v>384614.15360005025</v>
      </c>
      <c r="R213" s="368">
        <v>333343.08909985889</v>
      </c>
      <c r="S213" s="368">
        <v>102120.19471715196</v>
      </c>
      <c r="T213" s="367">
        <v>235315.01811347393</v>
      </c>
      <c r="U213" s="367">
        <v>336791.60002139444</v>
      </c>
      <c r="V213" s="367">
        <v>229169.29202908865</v>
      </c>
      <c r="W213" s="367">
        <v>293352.84899999999</v>
      </c>
    </row>
    <row r="214" spans="2:23">
      <c r="B214" s="365" t="s">
        <v>320</v>
      </c>
      <c r="C214" s="367">
        <v>11268811.09905809</v>
      </c>
      <c r="D214" s="367">
        <v>10028962.769217413</v>
      </c>
      <c r="E214" s="367">
        <v>14168904.566244937</v>
      </c>
      <c r="F214" s="367">
        <v>16086117.587052565</v>
      </c>
      <c r="G214" s="367">
        <v>10429101.229381643</v>
      </c>
      <c r="H214" s="367">
        <v>9231640.9423282221</v>
      </c>
      <c r="I214" s="367">
        <v>6626588.682820553</v>
      </c>
      <c r="J214" s="367">
        <v>9403055.6739704646</v>
      </c>
      <c r="K214" s="367">
        <v>6761367.2311877655</v>
      </c>
      <c r="L214" s="367">
        <v>5690822.0110408254</v>
      </c>
      <c r="M214" s="367">
        <v>3200679.039395018</v>
      </c>
      <c r="N214" s="367">
        <v>7889992.7577856341</v>
      </c>
      <c r="O214" s="368">
        <v>7970670.1298574274</v>
      </c>
      <c r="P214" s="367">
        <v>14565326.773443064</v>
      </c>
      <c r="Q214" s="368">
        <v>10700562.448927009</v>
      </c>
      <c r="R214" s="368">
        <v>6820580.8905955954</v>
      </c>
      <c r="S214" s="368">
        <v>5496053.937215996</v>
      </c>
      <c r="T214" s="367">
        <v>8282748.1849635411</v>
      </c>
      <c r="U214" s="367">
        <v>10693543.863621132</v>
      </c>
      <c r="V214" s="367">
        <v>8647418.6568236593</v>
      </c>
      <c r="W214" s="367">
        <v>6710789.7050000001</v>
      </c>
    </row>
    <row r="215" spans="2:23">
      <c r="B215" s="365" t="s">
        <v>321</v>
      </c>
      <c r="C215" s="367">
        <v>529669.3986656015</v>
      </c>
      <c r="D215" s="367">
        <v>1178060.0739761556</v>
      </c>
      <c r="E215" s="367">
        <v>2559546.9297474059</v>
      </c>
      <c r="F215" s="367">
        <v>2446413.268795087</v>
      </c>
      <c r="G215" s="367">
        <v>1730637.6380686034</v>
      </c>
      <c r="H215" s="367">
        <v>3018927.5975336158</v>
      </c>
      <c r="I215" s="367">
        <v>3361048.5190753997</v>
      </c>
      <c r="J215" s="367">
        <v>2485000.3623516834</v>
      </c>
      <c r="K215" s="367">
        <v>1023669.3583662297</v>
      </c>
      <c r="L215" s="367">
        <v>1507516.443045293</v>
      </c>
      <c r="M215" s="367">
        <v>2827781.9359577377</v>
      </c>
      <c r="N215" s="367">
        <v>5481549.6137200333</v>
      </c>
      <c r="O215" s="368">
        <v>6265181.746048525</v>
      </c>
      <c r="P215" s="367">
        <v>6201699.3520333041</v>
      </c>
      <c r="Q215" s="368">
        <v>5823349.6130038863</v>
      </c>
      <c r="R215" s="368">
        <v>7279247.612816507</v>
      </c>
      <c r="S215" s="368">
        <v>4206095.0353600625</v>
      </c>
      <c r="T215" s="367">
        <v>10437538.904127097</v>
      </c>
      <c r="U215" s="367">
        <v>12602126.897920413</v>
      </c>
      <c r="V215" s="367">
        <v>7459498.3605842507</v>
      </c>
      <c r="W215" s="367">
        <v>5277916.9589999998</v>
      </c>
    </row>
    <row r="216" spans="2:23">
      <c r="B216" s="365" t="s">
        <v>322</v>
      </c>
      <c r="C216" s="367">
        <v>9407552.2452623043</v>
      </c>
      <c r="D216" s="367">
        <v>7385320.3039795971</v>
      </c>
      <c r="E216" s="367">
        <v>9124913.4391826726</v>
      </c>
      <c r="F216" s="367">
        <v>11023678.445616655</v>
      </c>
      <c r="G216" s="367">
        <v>7331936.1750342641</v>
      </c>
      <c r="H216" s="367">
        <v>8502164.6476217583</v>
      </c>
      <c r="I216" s="367">
        <v>9289339.9710754026</v>
      </c>
      <c r="J216" s="367">
        <v>8404173.2477448173</v>
      </c>
      <c r="K216" s="367">
        <v>7331122.5722000357</v>
      </c>
      <c r="L216" s="367">
        <v>6392497.2214228222</v>
      </c>
      <c r="M216" s="367">
        <v>4908141.839120633</v>
      </c>
      <c r="N216" s="367">
        <v>14134925.579041839</v>
      </c>
      <c r="O216" s="368">
        <v>13437690.459061267</v>
      </c>
      <c r="P216" s="367">
        <v>12188153.283771673</v>
      </c>
      <c r="Q216" s="368">
        <v>12942571.653497832</v>
      </c>
      <c r="R216" s="368">
        <v>10094499.511357432</v>
      </c>
      <c r="S216" s="368">
        <v>5159525.5491115348</v>
      </c>
      <c r="T216" s="367">
        <v>2195968.5028020195</v>
      </c>
      <c r="U216" s="367">
        <v>2595468.3192286636</v>
      </c>
      <c r="V216" s="367">
        <v>2629187.9476364148</v>
      </c>
      <c r="W216" s="367">
        <v>2865899.2179999999</v>
      </c>
    </row>
    <row r="217" spans="2:23">
      <c r="B217" s="365" t="s">
        <v>713</v>
      </c>
      <c r="C217" s="367">
        <v>3765470.7065980397</v>
      </c>
      <c r="D217" s="367">
        <v>5253699.9637018973</v>
      </c>
      <c r="E217" s="367">
        <v>5725811.1369393952</v>
      </c>
      <c r="F217" s="367">
        <v>7774456.6683009425</v>
      </c>
      <c r="G217" s="367">
        <v>2678754.7242018292</v>
      </c>
      <c r="H217" s="367">
        <v>2315259.2238490153</v>
      </c>
      <c r="I217" s="367">
        <v>4172402.7645454244</v>
      </c>
      <c r="J217" s="367">
        <v>1784292.8135902779</v>
      </c>
      <c r="K217" s="367">
        <v>1710034.9772233961</v>
      </c>
      <c r="L217" s="367">
        <v>2107023.6403067093</v>
      </c>
      <c r="M217" s="367">
        <v>2291284.2701395289</v>
      </c>
      <c r="N217" s="367">
        <v>1730306.0812035634</v>
      </c>
      <c r="O217" s="368">
        <v>3587057.8325546794</v>
      </c>
      <c r="P217" s="367">
        <v>4369322.0870220736</v>
      </c>
      <c r="Q217" s="368">
        <v>6245629.9322730051</v>
      </c>
      <c r="R217" s="368">
        <v>3654471.8196426155</v>
      </c>
      <c r="S217" s="368">
        <v>3061766.7763642417</v>
      </c>
      <c r="T217" s="367">
        <v>2077291.4930380431</v>
      </c>
      <c r="U217" s="367">
        <v>1853616.0509749835</v>
      </c>
      <c r="V217" s="367">
        <v>2141976.9169075545</v>
      </c>
      <c r="W217" s="367">
        <v>1963278.0349999999</v>
      </c>
    </row>
    <row r="218" spans="2:23">
      <c r="B218" s="365" t="s">
        <v>323</v>
      </c>
      <c r="C218" s="367">
        <v>1248155.9275010745</v>
      </c>
      <c r="D218" s="367">
        <v>806789.23904842441</v>
      </c>
      <c r="E218" s="367">
        <v>768175.92045918177</v>
      </c>
      <c r="F218" s="367">
        <v>828921.9890592735</v>
      </c>
      <c r="G218" s="367">
        <v>393574.33542010467</v>
      </c>
      <c r="H218" s="367">
        <v>930063.71098145144</v>
      </c>
      <c r="I218" s="367">
        <v>1199397.6521377205</v>
      </c>
      <c r="J218" s="367">
        <v>1496885.4493824441</v>
      </c>
      <c r="K218" s="367">
        <v>425284.01182939572</v>
      </c>
      <c r="L218" s="367">
        <v>1057324.2103141546</v>
      </c>
      <c r="M218" s="367">
        <v>303202.45887630858</v>
      </c>
      <c r="N218" s="367">
        <v>393364.27389561769</v>
      </c>
      <c r="O218" s="368">
        <v>434367.62792030437</v>
      </c>
      <c r="P218" s="367">
        <v>327750.76884678268</v>
      </c>
      <c r="Q218" s="368">
        <v>751960.57468829292</v>
      </c>
      <c r="R218" s="368">
        <v>1173588.259181635</v>
      </c>
      <c r="S218" s="368">
        <v>1053402.6906091999</v>
      </c>
      <c r="T218" s="367">
        <v>730214.03663985885</v>
      </c>
      <c r="U218" s="367">
        <v>435553.46665442985</v>
      </c>
      <c r="V218" s="367">
        <v>355376.65148028248</v>
      </c>
      <c r="W218" s="367">
        <v>324431.76400000002</v>
      </c>
    </row>
    <row r="219" spans="2:23">
      <c r="B219" s="365" t="s">
        <v>714</v>
      </c>
      <c r="C219" s="367">
        <v>2028919.0752288401</v>
      </c>
      <c r="D219" s="367">
        <v>3369802.782813319</v>
      </c>
      <c r="E219" s="367">
        <v>2711720.2222296628</v>
      </c>
      <c r="F219" s="367">
        <v>6232310.5676018381</v>
      </c>
      <c r="G219" s="367">
        <v>3717778.6214216277</v>
      </c>
      <c r="H219" s="367">
        <v>6079426.3980757371</v>
      </c>
      <c r="I219" s="367">
        <v>5521842.5948676905</v>
      </c>
      <c r="J219" s="367">
        <v>3326344.2541510742</v>
      </c>
      <c r="K219" s="367">
        <v>2428348.2959594647</v>
      </c>
      <c r="L219" s="367">
        <v>13545006.129802179</v>
      </c>
      <c r="M219" s="367">
        <v>1972077.8318017074</v>
      </c>
      <c r="N219" s="367">
        <v>1390858.514719642</v>
      </c>
      <c r="O219" s="368">
        <v>1626737.8305515076</v>
      </c>
      <c r="P219" s="367">
        <v>1307725.1061074473</v>
      </c>
      <c r="Q219" s="368">
        <v>1741886.4878196039</v>
      </c>
      <c r="R219" s="368">
        <v>1816477.728425716</v>
      </c>
      <c r="S219" s="368">
        <v>1583861.4398194226</v>
      </c>
      <c r="T219" s="367">
        <v>1873294.2668689466</v>
      </c>
      <c r="U219" s="367">
        <v>1495670.8887107999</v>
      </c>
      <c r="V219" s="367">
        <v>1464813.2883662288</v>
      </c>
      <c r="W219" s="367">
        <v>996483.28</v>
      </c>
    </row>
    <row r="220" spans="2:23">
      <c r="B220" s="365" t="s">
        <v>324</v>
      </c>
      <c r="C220" s="367">
        <v>1307986.2243449737</v>
      </c>
      <c r="D220" s="367">
        <v>1617881.4651549559</v>
      </c>
      <c r="E220" s="367">
        <v>1598609.9280574757</v>
      </c>
      <c r="F220" s="367">
        <v>2774053.3217452974</v>
      </c>
      <c r="G220" s="367">
        <v>1322008.8459419259</v>
      </c>
      <c r="H220" s="367">
        <v>1230697.3051367311</v>
      </c>
      <c r="I220" s="367">
        <v>2233071.5661199726</v>
      </c>
      <c r="J220" s="367">
        <v>1606555.0442203698</v>
      </c>
      <c r="K220" s="367">
        <v>2116427.2648348934</v>
      </c>
      <c r="L220" s="367">
        <v>1909271.2732561841</v>
      </c>
      <c r="M220" s="367">
        <v>1787403.172137771</v>
      </c>
      <c r="N220" s="367">
        <v>2119945.1810470158</v>
      </c>
      <c r="O220" s="368">
        <v>1509580.1951112566</v>
      </c>
      <c r="P220" s="367">
        <v>1415181.722722217</v>
      </c>
      <c r="Q220" s="368">
        <v>1300003.1832867526</v>
      </c>
      <c r="R220" s="368">
        <v>1421818.7568926294</v>
      </c>
      <c r="S220" s="368">
        <v>1467722.5420137721</v>
      </c>
      <c r="T220" s="367">
        <v>3005349.2758884151</v>
      </c>
      <c r="U220" s="367">
        <v>1528901.9495342351</v>
      </c>
      <c r="V220" s="367">
        <v>2088578.1669112516</v>
      </c>
      <c r="W220" s="367">
        <v>1860603.852</v>
      </c>
    </row>
    <row r="221" spans="2:23">
      <c r="B221" s="365" t="s">
        <v>715</v>
      </c>
      <c r="C221" s="367">
        <v>3841797.6977302725</v>
      </c>
      <c r="D221" s="367">
        <v>3325942.3162797806</v>
      </c>
      <c r="E221" s="367">
        <v>1553137.51802431</v>
      </c>
      <c r="F221" s="367">
        <v>1408632.9223735826</v>
      </c>
      <c r="G221" s="367">
        <v>1039514.34338669</v>
      </c>
      <c r="H221" s="367">
        <v>1007418.0730403507</v>
      </c>
      <c r="I221" s="367">
        <v>1492422.2984153915</v>
      </c>
      <c r="J221" s="367">
        <v>1548328.1849230819</v>
      </c>
      <c r="K221" s="367">
        <v>2247210.8484851541</v>
      </c>
      <c r="L221" s="367">
        <v>2352509.2211513603</v>
      </c>
      <c r="M221" s="367">
        <v>2886404.7675295155</v>
      </c>
      <c r="N221" s="367">
        <v>5000761.9645645358</v>
      </c>
      <c r="O221" s="368">
        <v>3589858.0760863712</v>
      </c>
      <c r="P221" s="367">
        <v>3232966.1260576411</v>
      </c>
      <c r="Q221" s="368">
        <v>3066171.5317233279</v>
      </c>
      <c r="R221" s="368">
        <v>3778532.6375220958</v>
      </c>
      <c r="S221" s="368">
        <v>2357843.9879744342</v>
      </c>
      <c r="T221" s="367">
        <v>2502711.1798536167</v>
      </c>
      <c r="U221" s="367">
        <v>3388519.101075517</v>
      </c>
      <c r="V221" s="367">
        <v>1725238.8756428561</v>
      </c>
      <c r="W221" s="367">
        <v>2583181.0260000001</v>
      </c>
    </row>
    <row r="222" spans="2:23">
      <c r="B222" s="365" t="s">
        <v>325</v>
      </c>
      <c r="C222" s="367">
        <v>412199.45441306266</v>
      </c>
      <c r="D222" s="367">
        <v>312206.85117726604</v>
      </c>
      <c r="E222" s="367">
        <v>514745.53094415989</v>
      </c>
      <c r="F222" s="367">
        <v>364203.09302616864</v>
      </c>
      <c r="G222" s="367">
        <v>448230.45292235329</v>
      </c>
      <c r="H222" s="367">
        <v>781645.03143683763</v>
      </c>
      <c r="I222" s="367">
        <v>1111973.83698563</v>
      </c>
      <c r="J222" s="367">
        <v>1941547.2155556902</v>
      </c>
      <c r="K222" s="367">
        <v>2275423.8858944564</v>
      </c>
      <c r="L222" s="367">
        <v>1961103.2697552259</v>
      </c>
      <c r="M222" s="367">
        <v>394230.87384815002</v>
      </c>
      <c r="N222" s="367">
        <v>855908.97922111361</v>
      </c>
      <c r="O222" s="368">
        <v>785333.89711810963</v>
      </c>
      <c r="P222" s="367">
        <v>571999.24213422905</v>
      </c>
      <c r="Q222" s="368">
        <v>812777.87331453001</v>
      </c>
      <c r="R222" s="368">
        <v>1419695.86324466</v>
      </c>
      <c r="S222" s="368">
        <v>1686816.2754281161</v>
      </c>
      <c r="T222" s="368">
        <v>6404737.1527677979</v>
      </c>
      <c r="U222" s="367">
        <v>1428710.1752733369</v>
      </c>
      <c r="V222" s="367">
        <v>875308.65530022664</v>
      </c>
      <c r="W222" s="367">
        <v>844315.76</v>
      </c>
    </row>
    <row r="223" spans="2:23">
      <c r="B223" s="365" t="s">
        <v>716</v>
      </c>
      <c r="C223" s="366">
        <v>200211.99367794581</v>
      </c>
      <c r="D223" s="366">
        <v>421601.0605692949</v>
      </c>
      <c r="E223" s="366">
        <v>302419.08168377017</v>
      </c>
      <c r="F223" s="366">
        <v>349940.43399668112</v>
      </c>
      <c r="G223" s="366">
        <v>242305.30218907038</v>
      </c>
      <c r="H223" s="366">
        <v>838789.8203470275</v>
      </c>
      <c r="I223" s="366">
        <v>519412.51681436988</v>
      </c>
      <c r="J223" s="367">
        <v>555964.20015303593</v>
      </c>
      <c r="K223" s="367">
        <v>1380792.6212760694</v>
      </c>
      <c r="L223" s="367">
        <v>446496.08425000927</v>
      </c>
      <c r="M223" s="367">
        <v>836256.20983625436</v>
      </c>
      <c r="N223" s="367">
        <v>1660362.4301752911</v>
      </c>
      <c r="O223" s="368">
        <v>1218652.6363907082</v>
      </c>
      <c r="P223" s="367">
        <v>782992.62893345766</v>
      </c>
      <c r="Q223" s="368">
        <v>868687.96849524335</v>
      </c>
      <c r="R223" s="368">
        <v>2048888.9566080698</v>
      </c>
      <c r="S223" s="368">
        <v>982721.89743860904</v>
      </c>
      <c r="T223" s="368">
        <v>325809.32223863265</v>
      </c>
      <c r="U223" s="367">
        <v>164065.57269841537</v>
      </c>
      <c r="V223" s="367">
        <v>300614.02687360061</v>
      </c>
      <c r="W223" s="367">
        <v>882347.87399999995</v>
      </c>
    </row>
    <row r="224" spans="2:23">
      <c r="B224" s="365" t="s">
        <v>717</v>
      </c>
      <c r="C224" s="367">
        <v>327089.52794556477</v>
      </c>
      <c r="D224" s="367">
        <v>294894.89808099571</v>
      </c>
      <c r="E224" s="367">
        <v>1653166.0669408967</v>
      </c>
      <c r="F224" s="367">
        <v>567628.30452727608</v>
      </c>
      <c r="G224" s="367">
        <v>724847.07019824104</v>
      </c>
      <c r="H224" s="367">
        <v>1365675.3230519951</v>
      </c>
      <c r="I224" s="367">
        <v>1315595.5428020081</v>
      </c>
      <c r="J224" s="367">
        <v>294680.41719905369</v>
      </c>
      <c r="K224" s="367">
        <v>762017.35339723446</v>
      </c>
      <c r="L224" s="367">
        <v>517196.29542026587</v>
      </c>
      <c r="M224" s="367">
        <v>710042.0860391825</v>
      </c>
      <c r="N224" s="367">
        <v>658856.94585705409</v>
      </c>
      <c r="O224" s="368">
        <v>571286.87792021851</v>
      </c>
      <c r="P224" s="367">
        <v>821902.48821473855</v>
      </c>
      <c r="Q224" s="368">
        <v>1120047.6387097961</v>
      </c>
      <c r="R224" s="368">
        <v>722178.83055981819</v>
      </c>
      <c r="S224" s="368">
        <v>1806379.6471290928</v>
      </c>
      <c r="T224" s="368">
        <v>1071626.1847285216</v>
      </c>
      <c r="U224" s="367">
        <v>1445228.9209247371</v>
      </c>
      <c r="V224" s="367">
        <v>817475.37867666245</v>
      </c>
      <c r="W224" s="367">
        <v>532940.46900000004</v>
      </c>
    </row>
    <row r="225" spans="2:23">
      <c r="B225" s="365" t="s">
        <v>718</v>
      </c>
      <c r="C225" s="367">
        <v>208309.26155071551</v>
      </c>
      <c r="D225" s="367">
        <v>225110.948509204</v>
      </c>
      <c r="E225" s="367">
        <v>465442.30895135715</v>
      </c>
      <c r="F225" s="367">
        <v>375783.03861512075</v>
      </c>
      <c r="G225" s="367">
        <v>417509.10419420589</v>
      </c>
      <c r="H225" s="367">
        <v>375993.83395522891</v>
      </c>
      <c r="I225" s="367">
        <v>266951.6411560204</v>
      </c>
      <c r="J225" s="367">
        <v>498589.73823828064</v>
      </c>
      <c r="K225" s="367">
        <v>357484.27426504524</v>
      </c>
      <c r="L225" s="367">
        <v>544494.55886065564</v>
      </c>
      <c r="M225" s="367">
        <v>809474.17261144111</v>
      </c>
      <c r="N225" s="367">
        <v>491914.10983535345</v>
      </c>
      <c r="O225" s="368">
        <v>510461.89528913709</v>
      </c>
      <c r="P225" s="367">
        <v>314704.34528586396</v>
      </c>
      <c r="Q225" s="368">
        <v>188698.85299368651</v>
      </c>
      <c r="R225" s="368">
        <v>865278.70807831443</v>
      </c>
      <c r="S225" s="368">
        <v>285327.63070321485</v>
      </c>
      <c r="T225" s="368">
        <v>593314.09546284412</v>
      </c>
      <c r="U225" s="367">
        <v>863404.53707657207</v>
      </c>
      <c r="V225" s="367">
        <v>551464.00223893602</v>
      </c>
      <c r="W225" s="367">
        <v>329811.43300000002</v>
      </c>
    </row>
    <row r="226" spans="2:23">
      <c r="B226" s="365" t="s">
        <v>654</v>
      </c>
      <c r="C226" s="367">
        <v>1351465.0954307287</v>
      </c>
      <c r="D226" s="367">
        <v>1998313.856775803</v>
      </c>
      <c r="E226" s="367">
        <v>1536408.2949893477</v>
      </c>
      <c r="F226" s="367">
        <v>5752146.5349644851</v>
      </c>
      <c r="G226" s="367">
        <v>1324224.5672035185</v>
      </c>
      <c r="H226" s="367">
        <v>1702520.0491322689</v>
      </c>
      <c r="I226" s="367">
        <v>1118722.3638523335</v>
      </c>
      <c r="J226" s="367">
        <v>1179719.8224411285</v>
      </c>
      <c r="K226" s="367">
        <v>1540247.7267567436</v>
      </c>
      <c r="L226" s="367">
        <v>1551940.9806238587</v>
      </c>
      <c r="M226" s="367">
        <v>980394.27128396486</v>
      </c>
      <c r="N226" s="367">
        <v>1304136.4352679895</v>
      </c>
      <c r="O226" s="368">
        <v>1741299.0656010385</v>
      </c>
      <c r="P226" s="367">
        <v>2412927.6701377593</v>
      </c>
      <c r="Q226" s="368">
        <v>2802265.6464075311</v>
      </c>
      <c r="R226" s="368">
        <v>4581337.008974324</v>
      </c>
      <c r="S226" s="368">
        <v>1781807.2942076081</v>
      </c>
      <c r="T226" s="367">
        <v>796905.41405010084</v>
      </c>
      <c r="U226" s="367">
        <v>1249114.1274502287</v>
      </c>
      <c r="V226" s="367">
        <v>1014361.1150337316</v>
      </c>
      <c r="W226" s="367">
        <v>1316992.3529999999</v>
      </c>
    </row>
    <row r="227" spans="2:23">
      <c r="B227" s="365" t="s">
        <v>326</v>
      </c>
      <c r="C227" s="366">
        <v>11784049.521934655</v>
      </c>
      <c r="D227" s="366">
        <v>9011418.8354469351</v>
      </c>
      <c r="E227" s="366">
        <v>10630715.562831342</v>
      </c>
      <c r="F227" s="366">
        <v>8511291.2627936415</v>
      </c>
      <c r="G227" s="366">
        <v>6012063.3839714909</v>
      </c>
      <c r="H227" s="366">
        <v>6744308.8624870703</v>
      </c>
      <c r="I227" s="366">
        <v>8653887.2297639344</v>
      </c>
      <c r="J227" s="367">
        <v>10466081.925739681</v>
      </c>
      <c r="K227" s="367">
        <v>7979551.3127954425</v>
      </c>
      <c r="L227" s="367">
        <v>8657028.3376835696</v>
      </c>
      <c r="M227" s="367">
        <v>12004104.436498486</v>
      </c>
      <c r="N227" s="367">
        <v>11190736.176778147</v>
      </c>
      <c r="O227" s="368">
        <v>6976859.65122166</v>
      </c>
      <c r="P227" s="367">
        <v>7443515.3381274613</v>
      </c>
      <c r="Q227" s="368">
        <v>8545872.6677564792</v>
      </c>
      <c r="R227" s="368">
        <v>9800766.7068592589</v>
      </c>
      <c r="S227" s="368">
        <v>18720498.788935851</v>
      </c>
      <c r="T227" s="367">
        <v>9490252.6403883528</v>
      </c>
      <c r="U227" s="367">
        <v>7706087.2848374182</v>
      </c>
      <c r="V227" s="367">
        <v>5744977.8364649722</v>
      </c>
      <c r="W227" s="367">
        <v>6223508.5039999997</v>
      </c>
    </row>
    <row r="228" spans="2:23">
      <c r="B228" s="365" t="s">
        <v>327</v>
      </c>
      <c r="C228" s="367">
        <v>563261.29358665051</v>
      </c>
      <c r="D228" s="367">
        <v>793194.13339162932</v>
      </c>
      <c r="E228" s="367">
        <v>1232395.0578725494</v>
      </c>
      <c r="F228" s="367">
        <v>1818014.9933992929</v>
      </c>
      <c r="G228" s="367">
        <v>1126154.0238638583</v>
      </c>
      <c r="H228" s="367">
        <v>893831.7587544499</v>
      </c>
      <c r="I228" s="367">
        <v>1152023.1180067521</v>
      </c>
      <c r="J228" s="367">
        <v>1380702.9481368561</v>
      </c>
      <c r="K228" s="367">
        <v>1134813.9242933169</v>
      </c>
      <c r="L228" s="367">
        <v>2855550.9862441667</v>
      </c>
      <c r="M228" s="367">
        <v>1251320.9833241408</v>
      </c>
      <c r="N228" s="367">
        <v>915058.12487263884</v>
      </c>
      <c r="O228" s="368">
        <v>1381794.6665280627</v>
      </c>
      <c r="P228" s="367">
        <v>1109591.1061244793</v>
      </c>
      <c r="Q228" s="368">
        <v>1983836.8940849921</v>
      </c>
      <c r="R228" s="368">
        <v>1231677.0380228614</v>
      </c>
      <c r="S228" s="368">
        <v>1488668.2683471481</v>
      </c>
      <c r="T228" s="367">
        <v>1772371.9890326401</v>
      </c>
      <c r="U228" s="367">
        <v>1266991.6673522976</v>
      </c>
      <c r="V228" s="367">
        <v>1410423.0724805803</v>
      </c>
      <c r="W228" s="367">
        <v>1561092.0390000001</v>
      </c>
    </row>
    <row r="229" spans="2:23">
      <c r="B229" s="365" t="s">
        <v>719</v>
      </c>
      <c r="C229" s="367">
        <v>480318.77358958189</v>
      </c>
      <c r="D229" s="367">
        <v>312926.33061435429</v>
      </c>
      <c r="E229" s="367">
        <v>235819.40765706924</v>
      </c>
      <c r="F229" s="367">
        <v>493634.90051545884</v>
      </c>
      <c r="G229" s="367">
        <v>411222.92870485643</v>
      </c>
      <c r="H229" s="367">
        <v>1286537.3551211115</v>
      </c>
      <c r="I229" s="367">
        <v>431970.03066879633</v>
      </c>
      <c r="J229" s="367">
        <v>352147.12991278438</v>
      </c>
      <c r="K229" s="367">
        <v>293123.16985902615</v>
      </c>
      <c r="L229" s="367">
        <v>316035.85709475219</v>
      </c>
      <c r="M229" s="367">
        <v>240046.70826629861</v>
      </c>
      <c r="N229" s="367">
        <v>28840.411180347412</v>
      </c>
      <c r="O229" s="368">
        <v>714471.65475172852</v>
      </c>
      <c r="P229" s="367">
        <v>896645.69822551135</v>
      </c>
      <c r="Q229" s="368">
        <v>446828.74164729629</v>
      </c>
      <c r="R229" s="368">
        <v>529840.38559228857</v>
      </c>
      <c r="S229" s="368">
        <v>391738.33809276385</v>
      </c>
      <c r="T229" s="367">
        <v>278177.7949199237</v>
      </c>
      <c r="U229" s="367">
        <v>223149.24649216532</v>
      </c>
      <c r="V229" s="367">
        <v>285435.1038111751</v>
      </c>
      <c r="W229" s="367">
        <v>216831.04500000001</v>
      </c>
    </row>
    <row r="230" spans="2:23">
      <c r="B230" s="365" t="s">
        <v>328</v>
      </c>
      <c r="C230" s="367">
        <v>7007259.9833448939</v>
      </c>
      <c r="D230" s="367">
        <v>8111836.194404318</v>
      </c>
      <c r="E230" s="367">
        <v>8239544.243938636</v>
      </c>
      <c r="F230" s="367">
        <v>11237873.579522241</v>
      </c>
      <c r="G230" s="367">
        <v>13908453.305609213</v>
      </c>
      <c r="H230" s="367">
        <v>10466641.109879857</v>
      </c>
      <c r="I230" s="367">
        <v>8607558.2712680157</v>
      </c>
      <c r="J230" s="367">
        <v>8063723.5191421127</v>
      </c>
      <c r="K230" s="367">
        <v>6174786.9559661485</v>
      </c>
      <c r="L230" s="367">
        <v>5751346.8635848202</v>
      </c>
      <c r="M230" s="367">
        <v>8550284.6713647544</v>
      </c>
      <c r="N230" s="367">
        <v>8113368.4534807578</v>
      </c>
      <c r="O230" s="368">
        <v>10502160.714059131</v>
      </c>
      <c r="P230" s="367">
        <v>8842147.6111172233</v>
      </c>
      <c r="Q230" s="368">
        <v>7313043.3306998499</v>
      </c>
      <c r="R230" s="368">
        <v>7831176.593158707</v>
      </c>
      <c r="S230" s="368">
        <v>18742361.088803302</v>
      </c>
      <c r="T230" s="367">
        <v>7426631.5035479255</v>
      </c>
      <c r="U230" s="367">
        <v>7947447.3125215005</v>
      </c>
      <c r="V230" s="367">
        <v>4987383.7584041161</v>
      </c>
      <c r="W230" s="367">
        <v>5687227.7889999999</v>
      </c>
    </row>
    <row r="231" spans="2:23">
      <c r="B231" s="365"/>
      <c r="C231" s="366"/>
      <c r="D231" s="366"/>
      <c r="E231" s="366"/>
      <c r="F231" s="366"/>
      <c r="G231" s="366"/>
      <c r="H231" s="366"/>
      <c r="I231" s="366"/>
      <c r="J231" s="367"/>
      <c r="K231" s="367"/>
      <c r="L231" s="367"/>
      <c r="M231" s="367"/>
      <c r="N231" s="367"/>
      <c r="O231" s="368"/>
      <c r="P231" s="367"/>
      <c r="Q231" s="368"/>
      <c r="R231" s="368"/>
      <c r="S231" s="368"/>
      <c r="T231" s="367"/>
    </row>
    <row r="232" spans="2:23">
      <c r="B232" s="372" t="s">
        <v>2</v>
      </c>
      <c r="C232" s="373">
        <f t="shared" ref="C232:N232" si="18">SUM(C179:C230)</f>
        <v>149935435.70660928</v>
      </c>
      <c r="D232" s="373">
        <f t="shared" si="18"/>
        <v>160658461.01649025</v>
      </c>
      <c r="E232" s="373">
        <f t="shared" si="18"/>
        <v>167585611.4033727</v>
      </c>
      <c r="F232" s="373">
        <f t="shared" si="18"/>
        <v>217160876.2186752</v>
      </c>
      <c r="G232" s="373">
        <f t="shared" si="18"/>
        <v>162762365.29895443</v>
      </c>
      <c r="H232" s="373">
        <f t="shared" si="18"/>
        <v>163979627.52297914</v>
      </c>
      <c r="I232" s="373">
        <f t="shared" si="18"/>
        <v>177428631.68474776</v>
      </c>
      <c r="J232" s="373">
        <f t="shared" si="18"/>
        <v>166337127.81003648</v>
      </c>
      <c r="K232" s="373">
        <f t="shared" si="18"/>
        <v>124254723.97733647</v>
      </c>
      <c r="L232" s="373">
        <f t="shared" si="18"/>
        <v>142882330.23612845</v>
      </c>
      <c r="M232" s="373">
        <f t="shared" si="18"/>
        <v>116688802.23564239</v>
      </c>
      <c r="N232" s="373">
        <f t="shared" si="18"/>
        <v>149928768.30039215</v>
      </c>
      <c r="O232" s="373">
        <f t="shared" ref="O232:U232" si="19">SUM(O179:O230)</f>
        <v>160349144.48496768</v>
      </c>
      <c r="P232" s="373">
        <f t="shared" si="19"/>
        <v>183391285.44064093</v>
      </c>
      <c r="Q232" s="373">
        <f t="shared" si="19"/>
        <v>189941778.40554208</v>
      </c>
      <c r="R232" s="373">
        <f t="shared" si="19"/>
        <v>219339951.85265213</v>
      </c>
      <c r="S232" s="373">
        <f t="shared" si="19"/>
        <v>183625040.44511834</v>
      </c>
      <c r="T232" s="373">
        <f t="shared" si="19"/>
        <v>156352406.07711342</v>
      </c>
      <c r="U232" s="373">
        <f t="shared" si="19"/>
        <v>154678868.82534379</v>
      </c>
      <c r="V232" s="373">
        <f t="shared" ref="V232:W232" si="20">SUM(V179:V230)</f>
        <v>130616950.01219362</v>
      </c>
      <c r="W232" s="380">
        <f t="shared" si="20"/>
        <v>140624396.79999998</v>
      </c>
    </row>
    <row r="233" spans="2:23">
      <c r="B233" s="213" t="s">
        <v>687</v>
      </c>
    </row>
    <row r="234" spans="2:23">
      <c r="B234" s="225" t="s">
        <v>720</v>
      </c>
    </row>
    <row r="235" spans="2:23">
      <c r="B235" s="225" t="s">
        <v>721</v>
      </c>
    </row>
    <row r="236" spans="2:23">
      <c r="B236" s="225" t="s">
        <v>722</v>
      </c>
    </row>
    <row r="237" spans="2:23">
      <c r="B237" s="225"/>
    </row>
    <row r="238" spans="2:23">
      <c r="B238" s="225"/>
    </row>
    <row r="240" spans="2:23">
      <c r="B240" s="212" t="s">
        <v>51</v>
      </c>
      <c r="C240" s="212"/>
      <c r="D240" s="217"/>
      <c r="E240" s="217"/>
      <c r="F240" s="217"/>
      <c r="G240" s="217"/>
      <c r="H240" s="217"/>
      <c r="I240" s="217"/>
      <c r="J240" s="249"/>
      <c r="K240" s="249"/>
    </row>
    <row r="241" spans="2:23">
      <c r="B241" s="296" t="s">
        <v>213</v>
      </c>
      <c r="C241" s="296"/>
      <c r="D241" s="277"/>
      <c r="E241" s="277"/>
      <c r="F241" s="217"/>
      <c r="G241" s="217"/>
      <c r="H241" s="217"/>
      <c r="I241" s="217"/>
      <c r="J241" s="249"/>
      <c r="K241" s="249"/>
    </row>
    <row r="242" spans="2:23">
      <c r="B242" s="375" t="s">
        <v>215</v>
      </c>
      <c r="C242" s="375"/>
      <c r="D242" s="376"/>
      <c r="E242" s="374"/>
      <c r="F242" s="217"/>
      <c r="G242" s="217"/>
      <c r="H242" s="217"/>
      <c r="I242" s="217"/>
      <c r="J242" s="249"/>
      <c r="K242" s="249"/>
    </row>
    <row r="243" spans="2:23">
      <c r="B243" s="1" t="s">
        <v>792</v>
      </c>
      <c r="C243" s="211"/>
      <c r="D243" s="217"/>
      <c r="E243" s="217"/>
      <c r="F243" s="217"/>
      <c r="G243" s="217"/>
      <c r="H243" s="217"/>
      <c r="I243" s="217"/>
      <c r="J243" s="249"/>
      <c r="K243" s="249"/>
      <c r="M243" s="249"/>
      <c r="N243" s="252"/>
      <c r="O243" s="437" t="s">
        <v>180</v>
      </c>
      <c r="P243" s="252"/>
    </row>
    <row r="244" spans="2:23">
      <c r="B244" s="211"/>
      <c r="C244" s="211"/>
      <c r="D244" s="217"/>
      <c r="E244" s="217"/>
      <c r="F244" s="217"/>
      <c r="G244" s="217"/>
      <c r="H244" s="217"/>
      <c r="I244" s="217"/>
      <c r="J244" s="249"/>
      <c r="K244" s="249"/>
    </row>
    <row r="245" spans="2:23">
      <c r="B245" s="370" t="s">
        <v>212</v>
      </c>
      <c r="C245" s="371">
        <v>2001</v>
      </c>
      <c r="D245" s="371">
        <v>2002</v>
      </c>
      <c r="E245" s="371">
        <v>2003</v>
      </c>
      <c r="F245" s="371">
        <v>2004</v>
      </c>
      <c r="G245" s="371">
        <v>2005</v>
      </c>
      <c r="H245" s="371">
        <v>2006</v>
      </c>
      <c r="I245" s="371">
        <v>2007</v>
      </c>
      <c r="J245" s="371">
        <v>2008</v>
      </c>
      <c r="K245" s="371">
        <v>2009</v>
      </c>
      <c r="L245" s="371">
        <v>2010</v>
      </c>
      <c r="M245" s="371">
        <v>2011</v>
      </c>
      <c r="N245" s="371">
        <v>2012</v>
      </c>
      <c r="O245" s="371">
        <v>2013</v>
      </c>
      <c r="P245" s="371">
        <v>2014</v>
      </c>
      <c r="Q245" s="371">
        <v>2015</v>
      </c>
      <c r="R245" s="371">
        <v>2016</v>
      </c>
      <c r="S245" s="371">
        <v>2017</v>
      </c>
      <c r="T245" s="371">
        <v>2018</v>
      </c>
      <c r="U245" s="371">
        <v>2019</v>
      </c>
      <c r="V245" s="371">
        <v>2020</v>
      </c>
      <c r="W245" s="379">
        <v>2021</v>
      </c>
    </row>
    <row r="246" spans="2:23">
      <c r="B246" s="365" t="s">
        <v>329</v>
      </c>
      <c r="C246" s="367">
        <v>1491843.8868941714</v>
      </c>
      <c r="D246" s="367">
        <v>1756224.30471647</v>
      </c>
      <c r="E246" s="367">
        <v>686250.310304838</v>
      </c>
      <c r="F246" s="367">
        <v>390605.68151811807</v>
      </c>
      <c r="G246" s="367">
        <v>235232.42117313304</v>
      </c>
      <c r="H246" s="367">
        <v>486683.81289518374</v>
      </c>
      <c r="I246" s="367">
        <v>406596.15052534413</v>
      </c>
      <c r="J246" s="367">
        <v>582700.32671208412</v>
      </c>
      <c r="K246" s="367">
        <v>776307.98789304029</v>
      </c>
      <c r="L246" s="367">
        <v>851247.92820197984</v>
      </c>
      <c r="M246" s="367">
        <v>742588.86670252064</v>
      </c>
      <c r="N246" s="367">
        <v>1405144.353235269</v>
      </c>
      <c r="O246" s="368">
        <v>235967.48169366983</v>
      </c>
      <c r="P246" s="367">
        <v>896144.34505903628</v>
      </c>
      <c r="Q246" s="368">
        <v>855568.65771978803</v>
      </c>
      <c r="R246" s="368">
        <v>684979.10192001262</v>
      </c>
      <c r="S246" s="368">
        <v>725797.92070661823</v>
      </c>
      <c r="T246" s="367">
        <v>588034.38740320713</v>
      </c>
      <c r="U246" s="367">
        <v>564216.0444194813</v>
      </c>
      <c r="V246" s="367">
        <v>534182.09112564905</v>
      </c>
      <c r="W246" s="367">
        <v>882510.69799999997</v>
      </c>
    </row>
    <row r="247" spans="2:23">
      <c r="B247" s="365" t="s">
        <v>723</v>
      </c>
      <c r="C247" s="367">
        <v>382846.49520294688</v>
      </c>
      <c r="D247" s="367">
        <v>371170.8300638888</v>
      </c>
      <c r="E247" s="367">
        <v>326403.99698474002</v>
      </c>
      <c r="F247" s="367">
        <v>190298.1476755747</v>
      </c>
      <c r="G247" s="367">
        <v>130349.13911736959</v>
      </c>
      <c r="H247" s="367">
        <v>265773.46849388996</v>
      </c>
      <c r="I247" s="367">
        <v>410017.09144240344</v>
      </c>
      <c r="J247" s="367">
        <v>808225.85496722488</v>
      </c>
      <c r="K247" s="367">
        <v>921302.78354096191</v>
      </c>
      <c r="L247" s="367">
        <v>734820.93570843874</v>
      </c>
      <c r="M247" s="367">
        <v>808511.75908130454</v>
      </c>
      <c r="N247" s="367">
        <v>863226.9120056408</v>
      </c>
      <c r="O247" s="368">
        <v>750840.23109560402</v>
      </c>
      <c r="P247" s="367">
        <v>537892.15889108367</v>
      </c>
      <c r="Q247" s="368">
        <v>934382.96169852291</v>
      </c>
      <c r="R247" s="368">
        <v>1549515.9234199051</v>
      </c>
      <c r="S247" s="368">
        <v>1362981.0294497593</v>
      </c>
      <c r="T247" s="367">
        <v>1582140.5761582286</v>
      </c>
      <c r="U247" s="367">
        <v>1546194.8285610497</v>
      </c>
      <c r="V247" s="367">
        <v>2529846.0668765837</v>
      </c>
      <c r="W247" s="367">
        <v>584360.69700000004</v>
      </c>
    </row>
    <row r="248" spans="2:23">
      <c r="B248" s="365" t="s">
        <v>330</v>
      </c>
      <c r="C248" s="367">
        <v>208852.56585362472</v>
      </c>
      <c r="D248" s="367">
        <v>643567.41169323283</v>
      </c>
      <c r="E248" s="367">
        <v>597563.65307787166</v>
      </c>
      <c r="F248" s="367">
        <v>394588.07846042752</v>
      </c>
      <c r="G248" s="367">
        <v>246594.83896853536</v>
      </c>
      <c r="H248" s="367">
        <v>204251.7894283249</v>
      </c>
      <c r="I248" s="367">
        <v>337048.77435584925</v>
      </c>
      <c r="J248" s="367">
        <v>369254.11807478109</v>
      </c>
      <c r="K248" s="367">
        <v>339101.57605798612</v>
      </c>
      <c r="L248" s="367">
        <v>912567.94122140389</v>
      </c>
      <c r="M248" s="367">
        <v>1079250.2081037809</v>
      </c>
      <c r="N248" s="367">
        <v>633439.75407271564</v>
      </c>
      <c r="O248" s="368">
        <v>526160.78858911933</v>
      </c>
      <c r="P248" s="367">
        <v>316312.84967789892</v>
      </c>
      <c r="Q248" s="368">
        <v>906977.26368668873</v>
      </c>
      <c r="R248" s="368">
        <v>641968.71487452043</v>
      </c>
      <c r="S248" s="368">
        <v>315277.00599523948</v>
      </c>
      <c r="T248" s="367">
        <v>629589.13419801521</v>
      </c>
      <c r="U248" s="367">
        <v>301122.14839739684</v>
      </c>
      <c r="V248" s="367">
        <v>201894.81614180363</v>
      </c>
      <c r="W248" s="367">
        <v>663009.14899999998</v>
      </c>
    </row>
    <row r="249" spans="2:23">
      <c r="B249" s="365" t="s">
        <v>331</v>
      </c>
      <c r="C249" s="367">
        <v>643914.38154793065</v>
      </c>
      <c r="D249" s="367">
        <v>1225304.0384030279</v>
      </c>
      <c r="E249" s="367">
        <v>1789034.8860651192</v>
      </c>
      <c r="F249" s="367">
        <v>628380.04336270271</v>
      </c>
      <c r="G249" s="367">
        <v>921389.01482484746</v>
      </c>
      <c r="H249" s="367">
        <v>462127.42336066568</v>
      </c>
      <c r="I249" s="367">
        <v>250446.48291701253</v>
      </c>
      <c r="J249" s="367">
        <v>383750.40862577414</v>
      </c>
      <c r="K249" s="367">
        <v>625648.92408194591</v>
      </c>
      <c r="L249" s="367">
        <v>335077.59195446124</v>
      </c>
      <c r="M249" s="367">
        <v>877964.58304195537</v>
      </c>
      <c r="N249" s="367">
        <v>1505617.1307376232</v>
      </c>
      <c r="O249" s="368">
        <v>394888.61837052664</v>
      </c>
      <c r="P249" s="367">
        <v>490542.05257532146</v>
      </c>
      <c r="Q249" s="368">
        <v>623719.06109307276</v>
      </c>
      <c r="R249" s="368">
        <v>460436.71574280661</v>
      </c>
      <c r="S249" s="368">
        <v>400513.21292690316</v>
      </c>
      <c r="T249" s="367">
        <v>524126.89640925941</v>
      </c>
      <c r="U249" s="367">
        <v>471068.81084297661</v>
      </c>
      <c r="V249" s="367">
        <v>533328.62649919686</v>
      </c>
      <c r="W249" s="367">
        <v>640941.36699999997</v>
      </c>
    </row>
    <row r="250" spans="2:23">
      <c r="B250" s="365" t="s">
        <v>332</v>
      </c>
      <c r="C250" s="366">
        <v>1248315.7228842832</v>
      </c>
      <c r="D250" s="366">
        <v>1439292.2237226514</v>
      </c>
      <c r="E250" s="366">
        <v>2130748.6894429349</v>
      </c>
      <c r="F250" s="366">
        <v>762083.35574760276</v>
      </c>
      <c r="G250" s="366">
        <v>466436.71088417998</v>
      </c>
      <c r="H250" s="366">
        <v>837436.50071653363</v>
      </c>
      <c r="I250" s="366">
        <v>524791.83749231708</v>
      </c>
      <c r="J250" s="367">
        <v>590927.25296470954</v>
      </c>
      <c r="K250" s="367">
        <v>1711289.4916827348</v>
      </c>
      <c r="L250" s="367">
        <v>1219120.8357818464</v>
      </c>
      <c r="M250" s="367">
        <v>1636586.6424328731</v>
      </c>
      <c r="N250" s="367">
        <v>546422.69918296533</v>
      </c>
      <c r="O250" s="368">
        <v>725796.83557192341</v>
      </c>
      <c r="P250" s="367">
        <v>529898.21214551805</v>
      </c>
      <c r="Q250" s="368">
        <v>354627.69070869376</v>
      </c>
      <c r="R250" s="368">
        <v>790062.38676973106</v>
      </c>
      <c r="S250" s="368">
        <v>762219.18717204244</v>
      </c>
      <c r="T250" s="367">
        <v>468972.48804749572</v>
      </c>
      <c r="U250" s="367">
        <v>644947.94706584851</v>
      </c>
      <c r="V250" s="367">
        <v>594941.94247793639</v>
      </c>
      <c r="W250" s="367">
        <v>843296.86699999997</v>
      </c>
    </row>
    <row r="251" spans="2:23">
      <c r="B251" s="365" t="s">
        <v>333</v>
      </c>
      <c r="C251" s="367">
        <v>1010970.1875192652</v>
      </c>
      <c r="D251" s="367">
        <v>660045.99092414998</v>
      </c>
      <c r="E251" s="367">
        <v>406001.54878326214</v>
      </c>
      <c r="F251" s="367">
        <v>470878.71864171297</v>
      </c>
      <c r="G251" s="367">
        <v>454362.27479572658</v>
      </c>
      <c r="H251" s="367">
        <v>424010.07711853151</v>
      </c>
      <c r="I251" s="367">
        <v>399024.02539055544</v>
      </c>
      <c r="J251" s="367">
        <v>593139.42712413939</v>
      </c>
      <c r="K251" s="367">
        <v>725558.81663504092</v>
      </c>
      <c r="L251" s="367">
        <v>565670.760505046</v>
      </c>
      <c r="M251" s="367">
        <v>926718.21279794804</v>
      </c>
      <c r="N251" s="367">
        <v>1236915.9909189164</v>
      </c>
      <c r="O251" s="368">
        <v>1134094.9976149348</v>
      </c>
      <c r="P251" s="367">
        <v>439368.72111957119</v>
      </c>
      <c r="Q251" s="368">
        <v>561954.84115595836</v>
      </c>
      <c r="R251" s="368">
        <v>821318.66674038884</v>
      </c>
      <c r="S251" s="368">
        <v>464243.3092817156</v>
      </c>
      <c r="T251" s="367">
        <v>857520.26378267445</v>
      </c>
      <c r="U251" s="367">
        <v>494370.45313056582</v>
      </c>
      <c r="V251" s="367">
        <v>1024700.6303950528</v>
      </c>
      <c r="W251" s="367">
        <v>738662.36699999997</v>
      </c>
    </row>
    <row r="252" spans="2:23">
      <c r="B252" s="365" t="s">
        <v>724</v>
      </c>
      <c r="C252" s="367">
        <v>673354.50187616015</v>
      </c>
      <c r="D252" s="367">
        <v>594501.13641412149</v>
      </c>
      <c r="E252" s="367">
        <v>536047.53372883645</v>
      </c>
      <c r="F252" s="367">
        <v>880456.13287911285</v>
      </c>
      <c r="G252" s="367">
        <v>644451.24244475132</v>
      </c>
      <c r="H252" s="367">
        <v>874741.85518037144</v>
      </c>
      <c r="I252" s="367">
        <v>1263700.5536933125</v>
      </c>
      <c r="J252" s="367">
        <v>1772833.4193415549</v>
      </c>
      <c r="K252" s="367">
        <v>1473559.9041664256</v>
      </c>
      <c r="L252" s="367">
        <v>1306019.0723149362</v>
      </c>
      <c r="M252" s="367">
        <v>798064.78455602739</v>
      </c>
      <c r="N252" s="367">
        <v>1527943.1355001808</v>
      </c>
      <c r="O252" s="368">
        <v>544300.36338198313</v>
      </c>
      <c r="P252" s="367">
        <v>2055784.7372359203</v>
      </c>
      <c r="Q252" s="368">
        <v>382395.47765459755</v>
      </c>
      <c r="R252" s="368">
        <v>502008.29716972291</v>
      </c>
      <c r="S252" s="368">
        <v>462714.18194528314</v>
      </c>
      <c r="T252" s="367">
        <v>483836.62186437083</v>
      </c>
      <c r="U252" s="367">
        <v>415766.86217910092</v>
      </c>
      <c r="V252" s="367">
        <v>647794.88275581913</v>
      </c>
      <c r="W252" s="367">
        <v>246854.522</v>
      </c>
    </row>
    <row r="253" spans="2:23">
      <c r="B253" s="365" t="s">
        <v>334</v>
      </c>
      <c r="C253" s="367">
        <v>238827.27437295206</v>
      </c>
      <c r="D253" s="367">
        <v>38462.981798934285</v>
      </c>
      <c r="E253" s="367">
        <v>108174.0648728675</v>
      </c>
      <c r="F253" s="367">
        <v>167625.31223881632</v>
      </c>
      <c r="G253" s="367">
        <v>191684.78487226157</v>
      </c>
      <c r="H253" s="367">
        <v>67906.571681228757</v>
      </c>
      <c r="I253" s="367">
        <v>67225.949313103469</v>
      </c>
      <c r="J253" s="367">
        <v>7184.4922242035291</v>
      </c>
      <c r="K253" s="367">
        <v>89494.714955419156</v>
      </c>
      <c r="L253" s="367">
        <v>25248.029756919394</v>
      </c>
      <c r="M253" s="367">
        <v>157077.89800045779</v>
      </c>
      <c r="N253" s="367">
        <v>158783.57205899621</v>
      </c>
      <c r="O253" s="368">
        <v>922814.18773740996</v>
      </c>
      <c r="P253" s="367">
        <v>756514.11213122529</v>
      </c>
      <c r="Q253" s="368">
        <v>499955.76798627514</v>
      </c>
      <c r="R253" s="368">
        <v>399037.9056895519</v>
      </c>
      <c r="S253" s="368">
        <v>295199.09734188492</v>
      </c>
      <c r="T253" s="367">
        <v>178051.32884480394</v>
      </c>
      <c r="U253" s="367">
        <v>141120.70469686881</v>
      </c>
      <c r="V253" s="367">
        <v>210386.00830488672</v>
      </c>
      <c r="W253" s="367">
        <v>424215.32699999999</v>
      </c>
    </row>
    <row r="254" spans="2:23">
      <c r="B254" s="365" t="s">
        <v>335</v>
      </c>
      <c r="C254" s="366">
        <v>533844.41622325138</v>
      </c>
      <c r="D254" s="366">
        <v>592209.35828440019</v>
      </c>
      <c r="E254" s="366">
        <v>782821.71944592055</v>
      </c>
      <c r="F254" s="366">
        <v>1306567.3965539099</v>
      </c>
      <c r="G254" s="366">
        <v>907900.50044809689</v>
      </c>
      <c r="H254" s="366">
        <v>957146.29715955816</v>
      </c>
      <c r="I254" s="366">
        <v>1042310.285745574</v>
      </c>
      <c r="J254" s="367">
        <v>1078013.3165707588</v>
      </c>
      <c r="K254" s="367">
        <v>907311.78846997651</v>
      </c>
      <c r="L254" s="367">
        <v>422725.50308832695</v>
      </c>
      <c r="M254" s="367">
        <v>834018.15206549829</v>
      </c>
      <c r="N254" s="367">
        <v>791442.91396465979</v>
      </c>
      <c r="O254" s="368">
        <v>856754.11705348419</v>
      </c>
      <c r="P254" s="367">
        <v>874422.60088010388</v>
      </c>
      <c r="Q254" s="368">
        <v>1576645.9507124268</v>
      </c>
      <c r="R254" s="368">
        <v>1042117.8262941631</v>
      </c>
      <c r="S254" s="368">
        <v>763946.23485324555</v>
      </c>
      <c r="T254" s="367">
        <v>1157850.7333219154</v>
      </c>
      <c r="U254" s="367">
        <v>444151.48015457712</v>
      </c>
      <c r="V254" s="367">
        <v>1106658.2588213126</v>
      </c>
      <c r="W254" s="367">
        <v>1559859.6429999999</v>
      </c>
    </row>
    <row r="255" spans="2:23">
      <c r="B255" s="365" t="s">
        <v>336</v>
      </c>
      <c r="C255" s="367">
        <v>293456.95783606265</v>
      </c>
      <c r="D255" s="367">
        <v>810217.18354791054</v>
      </c>
      <c r="E255" s="367">
        <v>523573.87233043928</v>
      </c>
      <c r="F255" s="367">
        <v>427173.93074638781</v>
      </c>
      <c r="G255" s="367">
        <v>314425.78446667991</v>
      </c>
      <c r="H255" s="367">
        <v>317324.53626470489</v>
      </c>
      <c r="I255" s="367">
        <v>462899.56865086884</v>
      </c>
      <c r="J255" s="367">
        <v>604382.9545032602</v>
      </c>
      <c r="K255" s="367">
        <v>569796.85731811821</v>
      </c>
      <c r="L255" s="367">
        <v>565785.31752269261</v>
      </c>
      <c r="M255" s="367">
        <v>757359.3988066914</v>
      </c>
      <c r="N255" s="367">
        <v>709937.40323839965</v>
      </c>
      <c r="O255" s="368">
        <v>174809.94625784783</v>
      </c>
      <c r="P255" s="367">
        <v>606040.99717665534</v>
      </c>
      <c r="Q255" s="368">
        <v>345810.30245333619</v>
      </c>
      <c r="R255" s="368">
        <v>384074.36019296304</v>
      </c>
      <c r="S255" s="368">
        <v>384521.25925587781</v>
      </c>
      <c r="T255" s="367">
        <v>441888.2957996226</v>
      </c>
      <c r="U255" s="367">
        <v>438608.02717618056</v>
      </c>
      <c r="V255" s="367">
        <v>1322642.4426151349</v>
      </c>
      <c r="W255" s="367">
        <v>922155.17799999996</v>
      </c>
    </row>
    <row r="256" spans="2:23">
      <c r="B256" s="365" t="s">
        <v>725</v>
      </c>
      <c r="C256" s="367">
        <v>341372.32983380876</v>
      </c>
      <c r="D256" s="367">
        <v>598812.45721088198</v>
      </c>
      <c r="E256" s="367">
        <v>213632.957760308</v>
      </c>
      <c r="F256" s="367">
        <v>265231.80367965729</v>
      </c>
      <c r="G256" s="367">
        <v>272956.94283258339</v>
      </c>
      <c r="H256" s="367">
        <v>242470.92381360731</v>
      </c>
      <c r="I256" s="367">
        <v>450427.34500419768</v>
      </c>
      <c r="J256" s="367">
        <v>1166387.7369732049</v>
      </c>
      <c r="K256" s="367">
        <v>688930.60453590087</v>
      </c>
      <c r="L256" s="367">
        <v>538308.47990773595</v>
      </c>
      <c r="M256" s="367">
        <v>476402.8122028659</v>
      </c>
      <c r="N256" s="367">
        <v>538373.58412269526</v>
      </c>
      <c r="O256" s="368">
        <v>361311.06348653027</v>
      </c>
      <c r="P256" s="367">
        <v>1018933.1583842273</v>
      </c>
      <c r="Q256" s="368">
        <v>630273.06122967636</v>
      </c>
      <c r="R256" s="368">
        <v>529701.41517751</v>
      </c>
      <c r="S256" s="368">
        <v>374258.62900141563</v>
      </c>
      <c r="T256" s="368">
        <v>264367.27135510667</v>
      </c>
      <c r="U256" s="367">
        <v>222551.95652868538</v>
      </c>
      <c r="V256" s="367">
        <v>832440.31002953451</v>
      </c>
      <c r="W256" s="367">
        <v>195726.014</v>
      </c>
    </row>
    <row r="257" spans="2:23">
      <c r="B257" s="365" t="s">
        <v>726</v>
      </c>
      <c r="C257" s="367">
        <v>391062.88327047211</v>
      </c>
      <c r="D257" s="367">
        <v>446982.85059506859</v>
      </c>
      <c r="E257" s="367">
        <v>561080.88177665428</v>
      </c>
      <c r="F257" s="367">
        <v>2415468.2994873179</v>
      </c>
      <c r="G257" s="367">
        <v>1255061.6993739672</v>
      </c>
      <c r="H257" s="367">
        <v>884025.39650887076</v>
      </c>
      <c r="I257" s="367">
        <v>1303600.4667665702</v>
      </c>
      <c r="J257" s="367">
        <v>787991.56471996242</v>
      </c>
      <c r="K257" s="367">
        <v>1903569.55463546</v>
      </c>
      <c r="L257" s="367">
        <v>1310405.9322259936</v>
      </c>
      <c r="M257" s="367">
        <v>2777986.3677762006</v>
      </c>
      <c r="N257" s="367">
        <v>1409792.9934432895</v>
      </c>
      <c r="O257" s="368">
        <v>1004498.7224594388</v>
      </c>
      <c r="P257" s="367">
        <v>1489138.3948140698</v>
      </c>
      <c r="Q257" s="368">
        <v>1054361.7913255375</v>
      </c>
      <c r="R257" s="368">
        <v>1300666.478237937</v>
      </c>
      <c r="S257" s="368">
        <v>1248911.7411261306</v>
      </c>
      <c r="T257" s="368">
        <v>1218897.276247958</v>
      </c>
      <c r="U257" s="367">
        <v>952346.02877555857</v>
      </c>
      <c r="V257" s="367">
        <v>1248602.8154736231</v>
      </c>
      <c r="W257" s="367">
        <v>652627.60800000001</v>
      </c>
    </row>
    <row r="258" spans="2:23">
      <c r="B258" s="365" t="s">
        <v>622</v>
      </c>
      <c r="C258" s="366">
        <v>1528149.3979591627</v>
      </c>
      <c r="D258" s="366">
        <v>975511.333914947</v>
      </c>
      <c r="E258" s="366">
        <v>527197.68602980126</v>
      </c>
      <c r="F258" s="366">
        <v>1038921.1507777708</v>
      </c>
      <c r="G258" s="366">
        <v>376279.26170742721</v>
      </c>
      <c r="H258" s="366">
        <v>493341.68280383595</v>
      </c>
      <c r="I258" s="366">
        <v>594268.67879754258</v>
      </c>
      <c r="J258" s="367">
        <v>1364642.0840352403</v>
      </c>
      <c r="K258" s="367">
        <v>1089292.1974586917</v>
      </c>
      <c r="L258" s="367">
        <v>2101243.5649016257</v>
      </c>
      <c r="M258" s="367">
        <v>955329.32261713559</v>
      </c>
      <c r="N258" s="367">
        <v>1467672.609339223</v>
      </c>
      <c r="O258" s="368">
        <v>1156037.1576718835</v>
      </c>
      <c r="P258" s="367">
        <v>1181222.030668498</v>
      </c>
      <c r="Q258" s="368">
        <v>1930816.9826456679</v>
      </c>
      <c r="R258" s="368">
        <v>2486541.1194278109</v>
      </c>
      <c r="S258" s="368">
        <v>1761973.3151368622</v>
      </c>
      <c r="T258" s="368">
        <v>1609418.8331819025</v>
      </c>
      <c r="U258" s="367">
        <v>555794.49334454106</v>
      </c>
      <c r="V258" s="367">
        <v>897913.51379330689</v>
      </c>
      <c r="W258" s="367">
        <v>802227.71</v>
      </c>
    </row>
    <row r="259" spans="2:23">
      <c r="B259" s="365" t="s">
        <v>655</v>
      </c>
      <c r="C259" s="367">
        <v>646096.31487137883</v>
      </c>
      <c r="D259" s="367">
        <v>884993.04257316783</v>
      </c>
      <c r="E259" s="367">
        <v>568860.79041608563</v>
      </c>
      <c r="F259" s="367">
        <v>403167.55231782928</v>
      </c>
      <c r="G259" s="367">
        <v>271771.90539379913</v>
      </c>
      <c r="H259" s="367">
        <v>371878.35425839358</v>
      </c>
      <c r="I259" s="367">
        <v>490416.46393520781</v>
      </c>
      <c r="J259" s="367">
        <v>512838.79664801969</v>
      </c>
      <c r="K259" s="367">
        <v>395755.08803036989</v>
      </c>
      <c r="L259" s="367">
        <v>523133.04439360171</v>
      </c>
      <c r="M259" s="367">
        <v>747694.68957909697</v>
      </c>
      <c r="N259" s="367">
        <v>577814.20295986533</v>
      </c>
      <c r="O259" s="368">
        <v>316539.18587537855</v>
      </c>
      <c r="P259" s="367">
        <v>478734.51075377455</v>
      </c>
      <c r="Q259" s="368">
        <v>451798.61597562348</v>
      </c>
      <c r="R259" s="368">
        <v>176798.88109973905</v>
      </c>
      <c r="S259" s="368">
        <v>408054.56887708645</v>
      </c>
      <c r="T259" s="368">
        <v>535700.28119540506</v>
      </c>
      <c r="U259" s="367">
        <v>697197.03325564275</v>
      </c>
      <c r="V259" s="367">
        <v>330526.73418990645</v>
      </c>
      <c r="W259" s="367">
        <v>804137.45400000003</v>
      </c>
    </row>
    <row r="260" spans="2:23">
      <c r="B260" s="365" t="s">
        <v>727</v>
      </c>
      <c r="C260" s="367">
        <v>176573.8984454899</v>
      </c>
      <c r="D260" s="367">
        <v>989387.00877307763</v>
      </c>
      <c r="E260" s="367">
        <v>529552.62727656763</v>
      </c>
      <c r="F260" s="367">
        <v>287800.45607018127</v>
      </c>
      <c r="G260" s="367">
        <v>396332.78391206474</v>
      </c>
      <c r="H260" s="367">
        <v>634665.26609763794</v>
      </c>
      <c r="I260" s="367">
        <v>748804.34274700691</v>
      </c>
      <c r="J260" s="367">
        <v>994673.94477638963</v>
      </c>
      <c r="K260" s="367">
        <v>2599292.5878195507</v>
      </c>
      <c r="L260" s="367">
        <v>3484049.5322803096</v>
      </c>
      <c r="M260" s="367">
        <v>2839730.1457534637</v>
      </c>
      <c r="N260" s="367">
        <v>7969650.3000217965</v>
      </c>
      <c r="O260" s="368">
        <v>3350717.7937593404</v>
      </c>
      <c r="P260" s="367">
        <v>4067790.1980010769</v>
      </c>
      <c r="Q260" s="368">
        <v>5319479.8477225965</v>
      </c>
      <c r="R260" s="368">
        <v>5187230.5999117615</v>
      </c>
      <c r="S260" s="368">
        <v>5390184.63620653</v>
      </c>
      <c r="T260" s="368">
        <v>3935014.2963980585</v>
      </c>
      <c r="U260" s="367">
        <v>5070401.9546591891</v>
      </c>
      <c r="V260" s="367">
        <v>3927250.8734393874</v>
      </c>
      <c r="W260" s="367">
        <v>2508855.7459999998</v>
      </c>
    </row>
    <row r="261" spans="2:23">
      <c r="B261" s="365" t="s">
        <v>728</v>
      </c>
      <c r="C261" s="368">
        <v>1002655.0168512111</v>
      </c>
      <c r="D261" s="367">
        <v>1469710.3698080429</v>
      </c>
      <c r="E261" s="367">
        <v>1065129.7104138697</v>
      </c>
      <c r="F261" s="367">
        <v>591454.96720108029</v>
      </c>
      <c r="G261" s="367">
        <v>354114.58036814875</v>
      </c>
      <c r="H261" s="367">
        <v>432365.95832424791</v>
      </c>
      <c r="I261" s="367">
        <v>424922.76790636423</v>
      </c>
      <c r="J261" s="367">
        <v>701772.12298158149</v>
      </c>
      <c r="K261" s="367">
        <v>911853.3113184605</v>
      </c>
      <c r="L261" s="367">
        <v>799454.67892949504</v>
      </c>
      <c r="M261" s="367">
        <v>870701.85024707962</v>
      </c>
      <c r="N261" s="367">
        <v>1028540.1320099623</v>
      </c>
      <c r="O261" s="368">
        <v>1563847.3428666987</v>
      </c>
      <c r="P261" s="367">
        <v>1472972.2870786847</v>
      </c>
      <c r="Q261" s="368">
        <v>2896974.0067899702</v>
      </c>
      <c r="R261" s="368">
        <v>1170001.2376333172</v>
      </c>
      <c r="S261" s="368">
        <v>443851.08015413466</v>
      </c>
      <c r="T261" s="368">
        <v>1092938.9641399714</v>
      </c>
      <c r="U261" s="367">
        <v>308826.92099200201</v>
      </c>
      <c r="V261" s="367">
        <v>407100.91637644521</v>
      </c>
      <c r="W261" s="367">
        <v>239892.78099999999</v>
      </c>
    </row>
    <row r="262" spans="2:23">
      <c r="B262" s="365" t="s">
        <v>729</v>
      </c>
      <c r="C262" s="367">
        <v>415860.22137384122</v>
      </c>
      <c r="D262" s="367">
        <v>396835.96720388258</v>
      </c>
      <c r="E262" s="367">
        <v>743758.19061400031</v>
      </c>
      <c r="F262" s="367">
        <v>458335.07987509284</v>
      </c>
      <c r="G262" s="367">
        <v>323532.64780927013</v>
      </c>
      <c r="H262" s="367">
        <v>434607.61084039934</v>
      </c>
      <c r="I262" s="367">
        <v>201543.00187526623</v>
      </c>
      <c r="J262" s="367">
        <v>470670.956436368</v>
      </c>
      <c r="K262" s="367">
        <v>586379.91391947831</v>
      </c>
      <c r="L262" s="367">
        <v>694961.83221549739</v>
      </c>
      <c r="M262" s="367">
        <v>932396.93951286876</v>
      </c>
      <c r="N262" s="367">
        <v>456854.79860969394</v>
      </c>
      <c r="O262" s="368">
        <v>352730.86533374648</v>
      </c>
      <c r="P262" s="367">
        <v>486051.64530560834</v>
      </c>
      <c r="Q262" s="368">
        <v>860325.65857635741</v>
      </c>
      <c r="R262" s="368">
        <v>653594.93716479279</v>
      </c>
      <c r="S262" s="368">
        <v>914998.2720353608</v>
      </c>
      <c r="T262" s="368">
        <v>923897.30981247919</v>
      </c>
      <c r="U262" s="367">
        <v>1374408.5168717345</v>
      </c>
      <c r="V262" s="367">
        <v>630199.73204080248</v>
      </c>
      <c r="W262" s="367">
        <v>739776.64300000004</v>
      </c>
    </row>
    <row r="263" spans="2:23">
      <c r="B263" s="365" t="s">
        <v>337</v>
      </c>
      <c r="C263" s="366">
        <v>824334.9906728419</v>
      </c>
      <c r="D263" s="366">
        <v>391155.13535505836</v>
      </c>
      <c r="E263" s="366">
        <v>1158026.2283627952</v>
      </c>
      <c r="F263" s="366">
        <v>555561.30319717829</v>
      </c>
      <c r="G263" s="366">
        <v>3923452.3251353363</v>
      </c>
      <c r="H263" s="366">
        <v>3031063.5202371562</v>
      </c>
      <c r="I263" s="366">
        <v>575466.98836012068</v>
      </c>
      <c r="J263" s="367">
        <v>420167.33402929991</v>
      </c>
      <c r="K263" s="367">
        <v>333036.58529053541</v>
      </c>
      <c r="L263" s="367">
        <v>447938.15494273783</v>
      </c>
      <c r="M263" s="367">
        <v>1008797.6426008632</v>
      </c>
      <c r="N263" s="367">
        <v>265396.48577684857</v>
      </c>
      <c r="O263" s="368">
        <v>405538.24056394218</v>
      </c>
      <c r="P263" s="367">
        <v>383159.37685348454</v>
      </c>
      <c r="Q263" s="368">
        <v>700309.18349875719</v>
      </c>
      <c r="R263" s="368">
        <v>697504.90319776186</v>
      </c>
      <c r="S263" s="368">
        <v>731787.00122149859</v>
      </c>
      <c r="T263" s="368">
        <v>1860817.3813470232</v>
      </c>
      <c r="U263" s="367">
        <v>240505.60220375925</v>
      </c>
      <c r="V263" s="367">
        <v>751987.08029603399</v>
      </c>
      <c r="W263" s="367">
        <v>270027.45299999998</v>
      </c>
    </row>
    <row r="264" spans="2:23">
      <c r="B264" s="365" t="s">
        <v>338</v>
      </c>
      <c r="C264" s="367">
        <v>578627.79871010908</v>
      </c>
      <c r="D264" s="367">
        <v>529914.66184924915</v>
      </c>
      <c r="E264" s="367">
        <v>829245.78381853283</v>
      </c>
      <c r="F264" s="367">
        <v>325829.87252188823</v>
      </c>
      <c r="G264" s="367">
        <v>247849.58449195404</v>
      </c>
      <c r="H264" s="367">
        <v>459666.00098998955</v>
      </c>
      <c r="I264" s="367">
        <v>954637.52401370963</v>
      </c>
      <c r="J264" s="367">
        <v>943598.36741567415</v>
      </c>
      <c r="K264" s="367">
        <v>833317.09605030133</v>
      </c>
      <c r="L264" s="367">
        <v>509669.22549607052</v>
      </c>
      <c r="M264" s="367">
        <v>586541.54642826307</v>
      </c>
      <c r="N264" s="367">
        <v>835750.53975499899</v>
      </c>
      <c r="O264" s="368">
        <v>981750.75256742234</v>
      </c>
      <c r="P264" s="367">
        <v>2748014.8666530983</v>
      </c>
      <c r="Q264" s="368">
        <v>929706.56193453993</v>
      </c>
      <c r="R264" s="368">
        <v>1153985.2250752014</v>
      </c>
      <c r="S264" s="368">
        <v>1270939.0739942789</v>
      </c>
      <c r="T264" s="368">
        <v>505754.14948718838</v>
      </c>
      <c r="U264" s="367">
        <v>214886.11693383855</v>
      </c>
      <c r="V264" s="367">
        <v>337749.84838302032</v>
      </c>
      <c r="W264" s="367">
        <v>304556.13199999998</v>
      </c>
    </row>
    <row r="265" spans="2:23">
      <c r="B265" s="365" t="s">
        <v>339</v>
      </c>
      <c r="C265" s="367">
        <v>138217.19573422117</v>
      </c>
      <c r="D265" s="367">
        <v>291450.28610420256</v>
      </c>
      <c r="E265" s="367">
        <v>181144.98405349115</v>
      </c>
      <c r="F265" s="367">
        <v>166346.46534628922</v>
      </c>
      <c r="G265" s="367">
        <v>314709.59595411981</v>
      </c>
      <c r="H265" s="367">
        <v>353813.2722164669</v>
      </c>
      <c r="I265" s="367">
        <v>531434.56206261658</v>
      </c>
      <c r="J265" s="367">
        <v>2519087.0325730909</v>
      </c>
      <c r="K265" s="367">
        <v>1401906.3703852575</v>
      </c>
      <c r="L265" s="367">
        <v>397571.81440476363</v>
      </c>
      <c r="M265" s="367">
        <v>935446.47580819193</v>
      </c>
      <c r="N265" s="367">
        <v>1092500.102622905</v>
      </c>
      <c r="O265" s="368">
        <v>558020.99989914417</v>
      </c>
      <c r="P265" s="367">
        <v>1755147.618130276</v>
      </c>
      <c r="Q265" s="368">
        <v>1723656.796508648</v>
      </c>
      <c r="R265" s="368">
        <v>1740240.2778056867</v>
      </c>
      <c r="S265" s="368">
        <v>1285088.1897997216</v>
      </c>
      <c r="T265" s="368">
        <v>818671.1645475307</v>
      </c>
      <c r="U265" s="367">
        <v>788532.37761539023</v>
      </c>
      <c r="V265" s="367">
        <v>1134884.6446105361</v>
      </c>
      <c r="W265" s="367">
        <v>972651.52399999998</v>
      </c>
    </row>
    <row r="266" spans="2:23">
      <c r="B266" s="365" t="s">
        <v>340</v>
      </c>
      <c r="C266" s="367">
        <v>316641.81525432691</v>
      </c>
      <c r="D266" s="367">
        <v>802236.23983071151</v>
      </c>
      <c r="E266" s="367">
        <v>400194.84433918068</v>
      </c>
      <c r="F266" s="367">
        <v>1455101.1655702749</v>
      </c>
      <c r="G266" s="367">
        <v>483520.1707685031</v>
      </c>
      <c r="H266" s="367">
        <v>516387.4437593582</v>
      </c>
      <c r="I266" s="367">
        <v>1386084.7668649808</v>
      </c>
      <c r="J266" s="367">
        <v>1416357.8819408449</v>
      </c>
      <c r="K266" s="367">
        <v>1130035.9390071733</v>
      </c>
      <c r="L266" s="367">
        <v>571885.47871237737</v>
      </c>
      <c r="M266" s="367">
        <v>1459491.1921883936</v>
      </c>
      <c r="N266" s="367">
        <v>1893945.8502775738</v>
      </c>
      <c r="O266" s="368">
        <v>1670777.9812071365</v>
      </c>
      <c r="P266" s="367">
        <v>695109.8933069479</v>
      </c>
      <c r="Q266" s="368">
        <v>720716.79486108443</v>
      </c>
      <c r="R266" s="368">
        <v>1702380.3246120845</v>
      </c>
      <c r="S266" s="368">
        <v>1298404.1032398916</v>
      </c>
      <c r="T266" s="368">
        <v>431464.9356502014</v>
      </c>
      <c r="U266" s="367">
        <v>750018.5231749987</v>
      </c>
      <c r="V266" s="367">
        <v>706950.6471686085</v>
      </c>
      <c r="W266" s="367">
        <v>321630.85700000002</v>
      </c>
    </row>
    <row r="267" spans="2:23">
      <c r="B267" s="365" t="s">
        <v>341</v>
      </c>
      <c r="C267" s="367">
        <v>550341.11051158526</v>
      </c>
      <c r="D267" s="367">
        <v>211440.83920452715</v>
      </c>
      <c r="E267" s="367">
        <v>15764.127250043366</v>
      </c>
      <c r="F267" s="367">
        <v>61551.343715275601</v>
      </c>
      <c r="G267" s="367">
        <v>260705.74695809284</v>
      </c>
      <c r="H267" s="367">
        <v>194049.84144460142</v>
      </c>
      <c r="I267" s="367">
        <v>307127.47002186097</v>
      </c>
      <c r="J267" s="367">
        <v>30404.018326309695</v>
      </c>
      <c r="K267" s="367">
        <v>285843.37588130921</v>
      </c>
      <c r="L267" s="367">
        <v>887094.1667532397</v>
      </c>
      <c r="M267" s="367">
        <v>1541661.5075860603</v>
      </c>
      <c r="N267" s="367">
        <v>1065577.1466832501</v>
      </c>
      <c r="O267" s="368">
        <v>654205.20790910465</v>
      </c>
      <c r="P267" s="367">
        <v>385972.20797171694</v>
      </c>
      <c r="Q267" s="368">
        <v>1034550.3422738927</v>
      </c>
      <c r="R267" s="368">
        <v>626656.48747095745</v>
      </c>
      <c r="S267" s="368">
        <v>223152.59863644591</v>
      </c>
      <c r="T267" s="368">
        <v>514240.83920864429</v>
      </c>
      <c r="U267" s="367">
        <v>401215.46641763201</v>
      </c>
      <c r="V267" s="367">
        <v>438198.00501121965</v>
      </c>
      <c r="W267" s="367">
        <v>290302.69199999998</v>
      </c>
    </row>
    <row r="268" spans="2:23">
      <c r="B268" s="365" t="s">
        <v>342</v>
      </c>
      <c r="C268" s="367">
        <v>498648.75672890886</v>
      </c>
      <c r="D268" s="367">
        <v>1815510.5214976959</v>
      </c>
      <c r="E268" s="367">
        <v>2181785.8579016789</v>
      </c>
      <c r="F268" s="367">
        <v>713958.60211578372</v>
      </c>
      <c r="G268" s="367">
        <v>728668.56698087533</v>
      </c>
      <c r="H268" s="367">
        <v>927391.77222380962</v>
      </c>
      <c r="I268" s="367">
        <v>1527054.9167716003</v>
      </c>
      <c r="J268" s="367">
        <v>773843.98218909628</v>
      </c>
      <c r="K268" s="367">
        <v>272901.11879719555</v>
      </c>
      <c r="L268" s="367">
        <v>4171154.1008148654</v>
      </c>
      <c r="M268" s="367">
        <v>1150012.7584030828</v>
      </c>
      <c r="N268" s="367">
        <v>2135717.3946223911</v>
      </c>
      <c r="O268" s="368">
        <v>742113.16683314892</v>
      </c>
      <c r="P268" s="367">
        <v>718505.86330404878</v>
      </c>
      <c r="Q268" s="368">
        <v>802417.68513936421</v>
      </c>
      <c r="R268" s="368">
        <v>447946.29019063228</v>
      </c>
      <c r="S268" s="368">
        <v>567930.43674975354</v>
      </c>
      <c r="T268" s="368">
        <v>253641.6282422482</v>
      </c>
      <c r="U268" s="367">
        <v>574670.48866776039</v>
      </c>
      <c r="V268" s="367">
        <v>432729.96188776469</v>
      </c>
      <c r="W268" s="367">
        <v>801103.13600000006</v>
      </c>
    </row>
    <row r="269" spans="2:23">
      <c r="B269" s="365" t="s">
        <v>730</v>
      </c>
      <c r="C269" s="367">
        <v>420154.35912624653</v>
      </c>
      <c r="D269" s="367">
        <v>182161.63740178503</v>
      </c>
      <c r="E269" s="367">
        <v>392533.22041990655</v>
      </c>
      <c r="F269" s="367">
        <v>1098539.8989853985</v>
      </c>
      <c r="G269" s="367">
        <v>1298527.1797179482</v>
      </c>
      <c r="H269" s="367">
        <v>741794.97339429334</v>
      </c>
      <c r="I269" s="367">
        <v>764602.0777884908</v>
      </c>
      <c r="J269" s="367">
        <v>659351.51558073726</v>
      </c>
      <c r="K269" s="367">
        <v>1003940.0878042545</v>
      </c>
      <c r="L269" s="367">
        <v>904276.03473821469</v>
      </c>
      <c r="M269" s="367">
        <v>795708.25092068443</v>
      </c>
      <c r="N269" s="367">
        <v>920793.99452062196</v>
      </c>
      <c r="O269" s="368">
        <v>5329016.7436202485</v>
      </c>
      <c r="P269" s="367">
        <v>949552.38050326041</v>
      </c>
      <c r="Q269" s="368">
        <v>2379223.1073267357</v>
      </c>
      <c r="R269" s="368">
        <v>3036375.6457105218</v>
      </c>
      <c r="S269" s="368">
        <v>2592346.7998680584</v>
      </c>
      <c r="T269" s="368">
        <v>2620981.0083963573</v>
      </c>
      <c r="U269" s="367">
        <v>2686176.9946869924</v>
      </c>
      <c r="V269" s="367">
        <v>3404479.3690400212</v>
      </c>
      <c r="W269" s="367">
        <v>2326294.9500000002</v>
      </c>
    </row>
    <row r="270" spans="2:23">
      <c r="B270" s="365" t="s">
        <v>656</v>
      </c>
      <c r="C270" s="367">
        <v>399831.29175271792</v>
      </c>
      <c r="D270" s="367">
        <v>316590.39770902379</v>
      </c>
      <c r="E270" s="367">
        <v>281334.83031574666</v>
      </c>
      <c r="F270" s="367">
        <v>264703.07472001773</v>
      </c>
      <c r="G270" s="367">
        <v>140369.67628356029</v>
      </c>
      <c r="H270" s="367">
        <v>167804.69408057811</v>
      </c>
      <c r="I270" s="367">
        <v>237312.47627910916</v>
      </c>
      <c r="J270" s="367">
        <v>1064688.6111667531</v>
      </c>
      <c r="K270" s="367">
        <v>1476018.3914953745</v>
      </c>
      <c r="L270" s="367">
        <v>523572.74118192197</v>
      </c>
      <c r="M270" s="367">
        <v>984818.45219990483</v>
      </c>
      <c r="N270" s="367">
        <v>623525.27813967632</v>
      </c>
      <c r="O270" s="368">
        <v>362385.37545249582</v>
      </c>
      <c r="P270" s="367">
        <v>1979156.2211714648</v>
      </c>
      <c r="Q270" s="368">
        <v>1468626.7653269698</v>
      </c>
      <c r="R270" s="368">
        <v>1635587.3874595149</v>
      </c>
      <c r="S270" s="368">
        <v>793532.38102015667</v>
      </c>
      <c r="T270" s="368">
        <v>576335.65674321854</v>
      </c>
      <c r="U270" s="367">
        <v>467523.18217060651</v>
      </c>
      <c r="V270" s="367">
        <v>889626.41295444546</v>
      </c>
      <c r="W270" s="367">
        <v>314714.41899999999</v>
      </c>
    </row>
    <row r="271" spans="2:23">
      <c r="B271" s="365" t="s">
        <v>343</v>
      </c>
      <c r="C271" s="366">
        <v>303692.57847322372</v>
      </c>
      <c r="D271" s="366">
        <v>277938.51783394278</v>
      </c>
      <c r="E271" s="366">
        <v>264369.03784046974</v>
      </c>
      <c r="F271" s="366">
        <v>297565.01207849913</v>
      </c>
      <c r="G271" s="366">
        <v>221034.3780777826</v>
      </c>
      <c r="H271" s="366">
        <v>145850.84229700992</v>
      </c>
      <c r="I271" s="366">
        <v>307011.29495129979</v>
      </c>
      <c r="J271" s="367">
        <v>302744.98204548244</v>
      </c>
      <c r="K271" s="367">
        <v>608681.39038729202</v>
      </c>
      <c r="L271" s="367">
        <v>432875.59178422601</v>
      </c>
      <c r="M271" s="367">
        <v>390121.54659974214</v>
      </c>
      <c r="N271" s="367">
        <v>631240.20426161052</v>
      </c>
      <c r="O271" s="368">
        <v>878627.43147452641</v>
      </c>
      <c r="P271" s="367">
        <v>461339.20676405594</v>
      </c>
      <c r="Q271" s="368">
        <v>585370.638052113</v>
      </c>
      <c r="R271" s="368">
        <v>888642.24107329664</v>
      </c>
      <c r="S271" s="368">
        <v>740753.30191393802</v>
      </c>
      <c r="T271" s="368">
        <v>432211.10487567325</v>
      </c>
      <c r="U271" s="367">
        <v>725815.18026767974</v>
      </c>
      <c r="V271" s="367">
        <v>445847.40085913439</v>
      </c>
      <c r="W271" s="367">
        <v>580374.52800000005</v>
      </c>
    </row>
    <row r="272" spans="2:23">
      <c r="B272" s="365" t="s">
        <v>731</v>
      </c>
      <c r="C272" s="367">
        <v>348528.25763094972</v>
      </c>
      <c r="D272" s="367">
        <v>199201.3550353733</v>
      </c>
      <c r="E272" s="367">
        <v>113846.35486222485</v>
      </c>
      <c r="F272" s="367">
        <v>35344.09843501565</v>
      </c>
      <c r="G272" s="367">
        <v>52089.366243033037</v>
      </c>
      <c r="H272" s="367">
        <v>86175.230009451945</v>
      </c>
      <c r="I272" s="367">
        <v>86824.268805801781</v>
      </c>
      <c r="J272" s="367">
        <v>109132.69518788873</v>
      </c>
      <c r="K272" s="367">
        <v>114312.44056901452</v>
      </c>
      <c r="L272" s="367">
        <v>169202.39972614354</v>
      </c>
      <c r="M272" s="367">
        <v>120248.13368445438</v>
      </c>
      <c r="N272" s="367">
        <v>407076.90452217543</v>
      </c>
      <c r="O272" s="368">
        <v>385419.70620426501</v>
      </c>
      <c r="P272" s="367">
        <v>439357.59732680919</v>
      </c>
      <c r="Q272" s="368">
        <v>879562.24497119233</v>
      </c>
      <c r="R272" s="368">
        <v>788641.99971374671</v>
      </c>
      <c r="S272" s="368">
        <v>55763.206197468913</v>
      </c>
      <c r="T272" s="368">
        <v>345041.48056965612</v>
      </c>
      <c r="U272" s="367">
        <v>0</v>
      </c>
      <c r="V272" s="367">
        <v>392467.37677790062</v>
      </c>
      <c r="W272" s="367">
        <v>0</v>
      </c>
    </row>
    <row r="273" spans="2:23">
      <c r="B273" s="365" t="s">
        <v>344</v>
      </c>
      <c r="C273" s="367">
        <v>3212308.4812301719</v>
      </c>
      <c r="D273" s="367">
        <v>2631722.4410503805</v>
      </c>
      <c r="E273" s="367">
        <v>2607702.252296865</v>
      </c>
      <c r="F273" s="367">
        <v>1978235.4956270002</v>
      </c>
      <c r="G273" s="367">
        <v>1919153.1946644522</v>
      </c>
      <c r="H273" s="367">
        <v>1544829.3950936042</v>
      </c>
      <c r="I273" s="367">
        <v>1323808.7053797145</v>
      </c>
      <c r="J273" s="367">
        <v>1338481.6024617986</v>
      </c>
      <c r="K273" s="367">
        <v>3821090.393092833</v>
      </c>
      <c r="L273" s="367">
        <v>1708004.7012231448</v>
      </c>
      <c r="M273" s="367">
        <v>3588609.5939784287</v>
      </c>
      <c r="N273" s="367">
        <v>5446122.2222447861</v>
      </c>
      <c r="O273" s="368">
        <v>6636508.4246684667</v>
      </c>
      <c r="P273" s="367">
        <v>3853594.8716601678</v>
      </c>
      <c r="Q273" s="368">
        <v>4484171.5549743408</v>
      </c>
      <c r="R273" s="368">
        <v>8431803.9002864622</v>
      </c>
      <c r="S273" s="368">
        <v>5843889.2436574986</v>
      </c>
      <c r="T273" s="367">
        <v>2247894.1447409582</v>
      </c>
      <c r="U273" s="367">
        <v>2436243.7323368625</v>
      </c>
      <c r="V273" s="367">
        <v>2788906.1656325152</v>
      </c>
      <c r="W273" s="367">
        <v>1476164.787</v>
      </c>
    </row>
    <row r="274" spans="2:23">
      <c r="B274" s="365" t="s">
        <v>345</v>
      </c>
      <c r="C274" s="367">
        <v>2496823.2002284164</v>
      </c>
      <c r="D274" s="367">
        <v>4373309.9227783643</v>
      </c>
      <c r="E274" s="367">
        <v>3643822.6350921774</v>
      </c>
      <c r="F274" s="367">
        <v>1992388.7624579417</v>
      </c>
      <c r="G274" s="367">
        <v>1544728.6659231896</v>
      </c>
      <c r="H274" s="367">
        <v>2155079.3870369978</v>
      </c>
      <c r="I274" s="367">
        <v>2951701.5088435542</v>
      </c>
      <c r="J274" s="367">
        <v>2624909.7690937426</v>
      </c>
      <c r="K274" s="367">
        <v>1743334.6646275425</v>
      </c>
      <c r="L274" s="367">
        <v>3733574.9326590295</v>
      </c>
      <c r="M274" s="367">
        <v>3279397.3251491762</v>
      </c>
      <c r="N274" s="367">
        <v>2715653.5738841733</v>
      </c>
      <c r="O274" s="368">
        <v>2020117.3698734569</v>
      </c>
      <c r="P274" s="367">
        <v>2795930.7134980666</v>
      </c>
      <c r="Q274" s="368">
        <v>5304776.881384233</v>
      </c>
      <c r="R274" s="368">
        <v>4589425.7546641454</v>
      </c>
      <c r="S274" s="368">
        <v>3282038.4627903472</v>
      </c>
      <c r="T274" s="367">
        <v>2980771.7870801273</v>
      </c>
      <c r="U274" s="367">
        <v>2543402.8810772495</v>
      </c>
      <c r="V274" s="367">
        <v>2334666.0666935556</v>
      </c>
      <c r="W274" s="367">
        <v>1632889.449</v>
      </c>
    </row>
    <row r="275" spans="2:23">
      <c r="B275" s="365" t="s">
        <v>346</v>
      </c>
      <c r="C275" s="366">
        <v>627382.82281235128</v>
      </c>
      <c r="D275" s="366">
        <v>295925.50376114919</v>
      </c>
      <c r="E275" s="366">
        <v>909432.0709287466</v>
      </c>
      <c r="F275" s="366">
        <v>715974.5440604192</v>
      </c>
      <c r="G275" s="366">
        <v>714888.77239333105</v>
      </c>
      <c r="H275" s="366">
        <v>349540.48357112962</v>
      </c>
      <c r="I275" s="366">
        <v>917990.51291616377</v>
      </c>
      <c r="J275" s="367">
        <v>855670.44088026905</v>
      </c>
      <c r="K275" s="367">
        <v>1523345.1751060267</v>
      </c>
      <c r="L275" s="367">
        <v>1148429.0479217109</v>
      </c>
      <c r="M275" s="367">
        <v>957601.46248592355</v>
      </c>
      <c r="N275" s="367">
        <v>1289936.4083078974</v>
      </c>
      <c r="O275" s="368">
        <v>1976571.544023263</v>
      </c>
      <c r="P275" s="367">
        <v>1115006.3281063891</v>
      </c>
      <c r="Q275" s="368">
        <v>2112064.9985622684</v>
      </c>
      <c r="R275" s="368">
        <v>1713421.8145956006</v>
      </c>
      <c r="S275" s="368">
        <v>1114449.6385748584</v>
      </c>
      <c r="T275" s="367">
        <v>732403.79438656243</v>
      </c>
      <c r="U275" s="367">
        <v>1065137.4365786102</v>
      </c>
      <c r="V275" s="367">
        <v>974177.57790626946</v>
      </c>
      <c r="W275" s="367">
        <v>1056289.6429999999</v>
      </c>
    </row>
    <row r="276" spans="2:23">
      <c r="B276" s="365" t="s">
        <v>347</v>
      </c>
      <c r="C276" s="367">
        <v>244890.78282306704</v>
      </c>
      <c r="D276" s="367">
        <v>626897.15647328459</v>
      </c>
      <c r="E276" s="367">
        <v>1075493.0648730984</v>
      </c>
      <c r="F276" s="367">
        <v>2710506.8726946334</v>
      </c>
      <c r="G276" s="367">
        <v>748931.21343941591</v>
      </c>
      <c r="H276" s="367">
        <v>749322.66925348516</v>
      </c>
      <c r="I276" s="367">
        <v>2926524.7114090896</v>
      </c>
      <c r="J276" s="367">
        <v>4646460.5675528515</v>
      </c>
      <c r="K276" s="367">
        <v>4783064.7159112357</v>
      </c>
      <c r="L276" s="367">
        <v>3107628.649589573</v>
      </c>
      <c r="M276" s="367">
        <v>952920.85435622034</v>
      </c>
      <c r="N276" s="367">
        <v>1535467.5560867267</v>
      </c>
      <c r="O276" s="368">
        <v>889043.79665520822</v>
      </c>
      <c r="P276" s="367">
        <v>1407843.9491143224</v>
      </c>
      <c r="Q276" s="368">
        <v>1888567.3301839523</v>
      </c>
      <c r="R276" s="368">
        <v>741300.29394535499</v>
      </c>
      <c r="S276" s="368">
        <v>886833.69914240413</v>
      </c>
      <c r="T276" s="367">
        <v>704977.94925276237</v>
      </c>
      <c r="U276" s="367">
        <v>1361593.4901656648</v>
      </c>
      <c r="V276" s="367">
        <v>601976.85824190592</v>
      </c>
      <c r="W276" s="367">
        <v>526545.34900000005</v>
      </c>
    </row>
    <row r="277" spans="2:23">
      <c r="B277" s="365" t="s">
        <v>348</v>
      </c>
      <c r="C277" s="367">
        <v>718826.4571961168</v>
      </c>
      <c r="D277" s="367">
        <v>643561.85586746386</v>
      </c>
      <c r="E277" s="367">
        <v>622368.4965526585</v>
      </c>
      <c r="F277" s="367">
        <v>595041.46856769908</v>
      </c>
      <c r="G277" s="367">
        <v>571489.2840026269</v>
      </c>
      <c r="H277" s="367">
        <v>544258.88804686395</v>
      </c>
      <c r="I277" s="367">
        <v>354464.66216586326</v>
      </c>
      <c r="J277" s="367">
        <v>531021.42912606942</v>
      </c>
      <c r="K277" s="367">
        <v>645757.25656688679</v>
      </c>
      <c r="L277" s="367">
        <v>707649.02191986516</v>
      </c>
      <c r="M277" s="367">
        <v>470576.39639647398</v>
      </c>
      <c r="N277" s="367">
        <v>1419116.7249530496</v>
      </c>
      <c r="O277" s="368">
        <v>590117.56991825823</v>
      </c>
      <c r="P277" s="367">
        <v>931094.95751521678</v>
      </c>
      <c r="Q277" s="368">
        <v>2013830.9741740602</v>
      </c>
      <c r="R277" s="368">
        <v>737744.45194769336</v>
      </c>
      <c r="S277" s="368">
        <v>1312014.6884755376</v>
      </c>
      <c r="T277" s="367">
        <v>1143308.4092538231</v>
      </c>
      <c r="U277" s="367">
        <v>1197627.0633278049</v>
      </c>
      <c r="V277" s="367">
        <v>1447356.8081228861</v>
      </c>
      <c r="W277" s="367">
        <v>1253784.416</v>
      </c>
    </row>
    <row r="278" spans="2:23">
      <c r="B278" s="365" t="s">
        <v>732</v>
      </c>
      <c r="C278" s="367">
        <v>706940.5860560016</v>
      </c>
      <c r="D278" s="367">
        <v>1013660.4115579316</v>
      </c>
      <c r="E278" s="367">
        <v>1090808.2478443633</v>
      </c>
      <c r="F278" s="367">
        <v>1425164.1672348238</v>
      </c>
      <c r="G278" s="367">
        <v>645810.55009512161</v>
      </c>
      <c r="H278" s="367">
        <v>227059.27359420466</v>
      </c>
      <c r="I278" s="367">
        <v>443786.69498872961</v>
      </c>
      <c r="J278" s="367">
        <v>764725.91321836854</v>
      </c>
      <c r="K278" s="367">
        <v>2528960.3555984343</v>
      </c>
      <c r="L278" s="367">
        <v>1445551.2044705944</v>
      </c>
      <c r="M278" s="367">
        <v>2590015.4823454726</v>
      </c>
      <c r="N278" s="367">
        <v>3141095.153215379</v>
      </c>
      <c r="O278" s="368">
        <v>5630448.1004342074</v>
      </c>
      <c r="P278" s="367">
        <v>4428842.4776868429</v>
      </c>
      <c r="Q278" s="368">
        <v>1963608.5226392895</v>
      </c>
      <c r="R278" s="368">
        <v>2217739.0051457337</v>
      </c>
      <c r="S278" s="368">
        <v>2078542.5959879574</v>
      </c>
      <c r="T278" s="367">
        <v>2602520.716700261</v>
      </c>
      <c r="U278" s="367">
        <v>1940349.1389769802</v>
      </c>
      <c r="V278" s="367">
        <v>1381246.5175999417</v>
      </c>
      <c r="W278" s="367">
        <v>1428275.8770000001</v>
      </c>
    </row>
    <row r="279" spans="2:23">
      <c r="B279" s="365"/>
      <c r="C279" s="366"/>
      <c r="D279" s="366"/>
      <c r="E279" s="366"/>
      <c r="F279" s="366"/>
      <c r="G279" s="366"/>
      <c r="H279" s="366"/>
      <c r="I279" s="366"/>
      <c r="J279" s="367"/>
      <c r="K279" s="367"/>
      <c r="L279" s="367"/>
      <c r="M279" s="367"/>
      <c r="N279" s="367"/>
      <c r="O279" s="368"/>
      <c r="P279" s="367"/>
      <c r="Q279" s="368"/>
      <c r="R279" s="368"/>
      <c r="S279" s="368"/>
      <c r="T279" s="367"/>
    </row>
    <row r="280" spans="2:23">
      <c r="B280" s="372" t="s">
        <v>2</v>
      </c>
      <c r="C280" s="373">
        <f t="shared" ref="C280:N280" si="21">SUM(C246:C278)</f>
        <v>23614186.937757272</v>
      </c>
      <c r="D280" s="373">
        <f t="shared" si="21"/>
        <v>28495905.372957997</v>
      </c>
      <c r="E280" s="373">
        <f t="shared" si="21"/>
        <v>27863705.156076092</v>
      </c>
      <c r="F280" s="373">
        <f t="shared" si="21"/>
        <v>25470848.254561435</v>
      </c>
      <c r="G280" s="373">
        <f t="shared" si="21"/>
        <v>21578804.804522187</v>
      </c>
      <c r="H280" s="373">
        <f t="shared" si="21"/>
        <v>20584845.212194987</v>
      </c>
      <c r="I280" s="373">
        <f t="shared" si="21"/>
        <v>24973876.928181197</v>
      </c>
      <c r="J280" s="373">
        <f t="shared" si="21"/>
        <v>31790034.920467529</v>
      </c>
      <c r="K280" s="373">
        <f t="shared" si="21"/>
        <v>38819991.459090225</v>
      </c>
      <c r="L280" s="373">
        <f t="shared" si="21"/>
        <v>37255918.247248791</v>
      </c>
      <c r="M280" s="373">
        <f t="shared" si="21"/>
        <v>39030351.254409097</v>
      </c>
      <c r="N280" s="373">
        <f t="shared" si="21"/>
        <v>48246488.02529595</v>
      </c>
      <c r="O280" s="373">
        <f t="shared" ref="O280:U280" si="22">SUM(O246:O278)</f>
        <v>44082772.110123806</v>
      </c>
      <c r="P280" s="373">
        <f t="shared" si="22"/>
        <v>42745391.541464448</v>
      </c>
      <c r="Q280" s="373">
        <f t="shared" si="22"/>
        <v>49177228.320946231</v>
      </c>
      <c r="R280" s="373">
        <f t="shared" si="22"/>
        <v>49929450.570361033</v>
      </c>
      <c r="S280" s="373">
        <f t="shared" si="22"/>
        <v>40557110.102735907</v>
      </c>
      <c r="T280" s="373">
        <f t="shared" si="22"/>
        <v>35263281.108642705</v>
      </c>
      <c r="U280" s="373">
        <f t="shared" si="22"/>
        <v>32036791.885653228</v>
      </c>
      <c r="V280" s="373">
        <f t="shared" ref="V280:W280" si="23">SUM(V246:V278)</f>
        <v>35443661.402542152</v>
      </c>
      <c r="W280" s="380">
        <f t="shared" si="23"/>
        <v>27004714.982999999</v>
      </c>
    </row>
    <row r="281" spans="2:23">
      <c r="B281" s="213" t="s">
        <v>687</v>
      </c>
    </row>
    <row r="282" spans="2:23">
      <c r="B282" s="225" t="s">
        <v>733</v>
      </c>
    </row>
    <row r="283" spans="2:23">
      <c r="B283" s="225" t="s">
        <v>793</v>
      </c>
    </row>
    <row r="284" spans="2:23">
      <c r="B284" s="225" t="s">
        <v>734</v>
      </c>
    </row>
    <row r="285" spans="2:23">
      <c r="B285" s="225" t="s">
        <v>735</v>
      </c>
    </row>
    <row r="288" spans="2:23">
      <c r="B288" s="212" t="s">
        <v>52</v>
      </c>
      <c r="C288" s="212"/>
      <c r="D288" s="217"/>
      <c r="E288" s="217"/>
      <c r="F288" s="217"/>
      <c r="G288" s="217"/>
      <c r="H288" s="217"/>
      <c r="I288" s="217"/>
      <c r="J288" s="249"/>
      <c r="K288" s="249"/>
    </row>
    <row r="289" spans="2:23">
      <c r="B289" s="296" t="s">
        <v>213</v>
      </c>
      <c r="C289" s="296"/>
      <c r="D289" s="277"/>
      <c r="E289" s="277"/>
      <c r="F289" s="217"/>
      <c r="G289" s="217"/>
      <c r="H289" s="217"/>
      <c r="I289" s="217"/>
      <c r="J289" s="249"/>
      <c r="K289" s="249"/>
    </row>
    <row r="290" spans="2:23">
      <c r="B290" s="375" t="s">
        <v>214</v>
      </c>
      <c r="C290" s="375"/>
      <c r="D290" s="376"/>
      <c r="E290" s="374"/>
      <c r="F290" s="217"/>
      <c r="G290" s="217"/>
      <c r="H290" s="217"/>
      <c r="I290" s="217"/>
      <c r="J290" s="249"/>
      <c r="K290" s="249"/>
    </row>
    <row r="291" spans="2:23">
      <c r="B291" s="1" t="s">
        <v>792</v>
      </c>
      <c r="C291" s="211"/>
      <c r="D291" s="217"/>
      <c r="E291" s="217"/>
      <c r="F291" s="217"/>
      <c r="G291" s="217"/>
      <c r="H291" s="217"/>
      <c r="I291" s="217"/>
      <c r="J291" s="249"/>
      <c r="K291" s="249"/>
      <c r="M291" s="249"/>
      <c r="N291" s="252"/>
      <c r="O291" s="437" t="s">
        <v>180</v>
      </c>
      <c r="P291" s="252"/>
    </row>
    <row r="292" spans="2:23">
      <c r="B292" s="211"/>
      <c r="C292" s="211"/>
      <c r="D292" s="217"/>
      <c r="E292" s="217"/>
      <c r="F292" s="217"/>
      <c r="G292" s="217"/>
      <c r="H292" s="217"/>
      <c r="I292" s="217"/>
      <c r="J292" s="249"/>
      <c r="K292" s="249"/>
    </row>
    <row r="293" spans="2:23">
      <c r="B293" s="370" t="s">
        <v>212</v>
      </c>
      <c r="C293" s="371">
        <v>2001</v>
      </c>
      <c r="D293" s="371">
        <v>2002</v>
      </c>
      <c r="E293" s="371">
        <v>2003</v>
      </c>
      <c r="F293" s="371">
        <v>2004</v>
      </c>
      <c r="G293" s="371">
        <v>2005</v>
      </c>
      <c r="H293" s="371">
        <v>2006</v>
      </c>
      <c r="I293" s="371">
        <v>2007</v>
      </c>
      <c r="J293" s="371">
        <v>2008</v>
      </c>
      <c r="K293" s="371">
        <v>2009</v>
      </c>
      <c r="L293" s="371">
        <v>2010</v>
      </c>
      <c r="M293" s="371">
        <v>2011</v>
      </c>
      <c r="N293" s="371">
        <v>2012</v>
      </c>
      <c r="O293" s="371">
        <v>2013</v>
      </c>
      <c r="P293" s="371">
        <v>2014</v>
      </c>
      <c r="Q293" s="371">
        <v>2015</v>
      </c>
      <c r="R293" s="371">
        <v>2016</v>
      </c>
      <c r="S293" s="371">
        <v>2017</v>
      </c>
      <c r="T293" s="371">
        <v>2018</v>
      </c>
      <c r="U293" s="371">
        <v>2019</v>
      </c>
      <c r="V293" s="371">
        <v>2020</v>
      </c>
      <c r="W293" s="379">
        <v>2021</v>
      </c>
    </row>
    <row r="294" spans="2:23">
      <c r="B294" s="365" t="s">
        <v>349</v>
      </c>
      <c r="C294" s="367">
        <v>2327442.9993979167</v>
      </c>
      <c r="D294" s="367">
        <v>1133752.3634682109</v>
      </c>
      <c r="E294" s="367">
        <v>1302857.8033280212</v>
      </c>
      <c r="F294" s="367">
        <v>1512193.4749067188</v>
      </c>
      <c r="G294" s="367">
        <v>532313.34043811099</v>
      </c>
      <c r="H294" s="367">
        <v>1623236.3390873321</v>
      </c>
      <c r="I294" s="367">
        <v>1445663.9070693634</v>
      </c>
      <c r="J294" s="367">
        <v>922338.24828380533</v>
      </c>
      <c r="K294" s="367">
        <v>1182084.7511439121</v>
      </c>
      <c r="L294" s="367">
        <v>1182137.4503642411</v>
      </c>
      <c r="M294" s="367">
        <v>580414.8835677813</v>
      </c>
      <c r="N294" s="367">
        <v>1768940.7473609697</v>
      </c>
      <c r="O294" s="368">
        <v>3435593.1138007985</v>
      </c>
      <c r="P294" s="367">
        <v>1853967.1361651274</v>
      </c>
      <c r="Q294" s="368">
        <v>1592933.4975591337</v>
      </c>
      <c r="R294" s="368">
        <v>1475315.4628632204</v>
      </c>
      <c r="S294" s="368">
        <v>1552055.4302259425</v>
      </c>
      <c r="T294" s="367">
        <v>2033749.7264861318</v>
      </c>
      <c r="U294" s="367">
        <v>2573008.388543841</v>
      </c>
      <c r="V294" s="367">
        <v>1672115.834241092</v>
      </c>
      <c r="W294" s="367">
        <v>1922815.977</v>
      </c>
    </row>
    <row r="295" spans="2:23">
      <c r="B295" s="365" t="s">
        <v>350</v>
      </c>
      <c r="C295" s="367">
        <v>635247.66103681759</v>
      </c>
      <c r="D295" s="367">
        <v>253503.99610178723</v>
      </c>
      <c r="E295" s="367">
        <v>155493.32951394242</v>
      </c>
      <c r="F295" s="367">
        <v>188211.88217473112</v>
      </c>
      <c r="G295" s="367">
        <v>127426.37871162849</v>
      </c>
      <c r="H295" s="367">
        <v>106051.67832603971</v>
      </c>
      <c r="I295" s="367">
        <v>484147.15923456906</v>
      </c>
      <c r="J295" s="367">
        <v>159922.29507178057</v>
      </c>
      <c r="K295" s="367">
        <v>838797.2484223193</v>
      </c>
      <c r="L295" s="367">
        <v>637477.79462521221</v>
      </c>
      <c r="M295" s="367">
        <v>733561.97959523601</v>
      </c>
      <c r="N295" s="367">
        <v>944749.46115831914</v>
      </c>
      <c r="O295" s="368">
        <v>797338.90050299023</v>
      </c>
      <c r="P295" s="367">
        <v>712155.0709711751</v>
      </c>
      <c r="Q295" s="368">
        <v>535429.46061093058</v>
      </c>
      <c r="R295" s="368">
        <v>681694.56934321392</v>
      </c>
      <c r="S295" s="368">
        <v>523442.37708634656</v>
      </c>
      <c r="T295" s="367">
        <v>847270.29264338547</v>
      </c>
      <c r="U295" s="367">
        <v>716029.77245374594</v>
      </c>
      <c r="V295" s="367">
        <v>767324.36830831645</v>
      </c>
      <c r="W295" s="367">
        <v>1029473.336</v>
      </c>
    </row>
    <row r="296" spans="2:23">
      <c r="B296" s="365" t="s">
        <v>351</v>
      </c>
      <c r="C296" s="367">
        <v>165760.10905817419</v>
      </c>
      <c r="D296" s="367">
        <v>1066118.5184690305</v>
      </c>
      <c r="E296" s="367">
        <v>541593.47413075319</v>
      </c>
      <c r="F296" s="367">
        <v>364718.79910502885</v>
      </c>
      <c r="G296" s="367">
        <v>1405048.6017626193</v>
      </c>
      <c r="H296" s="367">
        <v>1389477.5549804601</v>
      </c>
      <c r="I296" s="367">
        <v>880839.38499457587</v>
      </c>
      <c r="J296" s="367">
        <v>946002.42323697289</v>
      </c>
      <c r="K296" s="367">
        <v>1142196.6065072673</v>
      </c>
      <c r="L296" s="367">
        <v>730172.95318362792</v>
      </c>
      <c r="M296" s="367">
        <v>558732.17739134782</v>
      </c>
      <c r="N296" s="367">
        <v>980323.06653827673</v>
      </c>
      <c r="O296" s="368">
        <v>987459.92066647054</v>
      </c>
      <c r="P296" s="367">
        <v>1384172.2819175594</v>
      </c>
      <c r="Q296" s="368">
        <v>1010451.6869208581</v>
      </c>
      <c r="R296" s="368">
        <v>1285287.3558183939</v>
      </c>
      <c r="S296" s="368">
        <v>620155.63479472208</v>
      </c>
      <c r="T296" s="367">
        <v>773827.09054104181</v>
      </c>
      <c r="U296" s="367">
        <v>566827.64286546363</v>
      </c>
      <c r="V296" s="367">
        <v>735196.18621205795</v>
      </c>
      <c r="W296" s="367">
        <v>1296379.2509999999</v>
      </c>
    </row>
    <row r="297" spans="2:23">
      <c r="B297" s="365" t="s">
        <v>352</v>
      </c>
      <c r="C297" s="367">
        <v>1256869.1339418483</v>
      </c>
      <c r="D297" s="367">
        <v>948323.90051424142</v>
      </c>
      <c r="E297" s="367">
        <v>622476.02811643784</v>
      </c>
      <c r="F297" s="367">
        <v>587501.22059648531</v>
      </c>
      <c r="G297" s="367">
        <v>342408.60129847704</v>
      </c>
      <c r="H297" s="367">
        <v>313803.59185853094</v>
      </c>
      <c r="I297" s="367">
        <v>770300.87991048105</v>
      </c>
      <c r="J297" s="367">
        <v>500145.08670900576</v>
      </c>
      <c r="K297" s="367">
        <v>473655.92331336753</v>
      </c>
      <c r="L297" s="367">
        <v>1453507.8632109647</v>
      </c>
      <c r="M297" s="367">
        <v>2607196.1056676079</v>
      </c>
      <c r="N297" s="367">
        <v>3463641.9665638218</v>
      </c>
      <c r="O297" s="368">
        <v>3593137.037179816</v>
      </c>
      <c r="P297" s="367">
        <v>6656544.4239250161</v>
      </c>
      <c r="Q297" s="368">
        <v>8486120.1225306839</v>
      </c>
      <c r="R297" s="368">
        <v>1991368.4482563578</v>
      </c>
      <c r="S297" s="368">
        <v>1226411.0213129991</v>
      </c>
      <c r="T297" s="367">
        <v>1415038.3265261028</v>
      </c>
      <c r="U297" s="367">
        <v>1252560.6249588605</v>
      </c>
      <c r="V297" s="367">
        <v>1469367.4395880355</v>
      </c>
      <c r="W297" s="367">
        <v>1511538.9469999999</v>
      </c>
    </row>
    <row r="298" spans="2:23">
      <c r="B298" s="365" t="s">
        <v>353</v>
      </c>
      <c r="C298" s="366">
        <v>240044.62465594112</v>
      </c>
      <c r="D298" s="366">
        <v>170222.16782415833</v>
      </c>
      <c r="E298" s="366">
        <v>420155.39086571074</v>
      </c>
      <c r="F298" s="366">
        <v>223308.54587494009</v>
      </c>
      <c r="G298" s="366">
        <v>155747.77766879258</v>
      </c>
      <c r="H298" s="366">
        <v>229603.97717291117</v>
      </c>
      <c r="I298" s="366">
        <v>496171.27903764724</v>
      </c>
      <c r="J298" s="367">
        <v>783642.86205626244</v>
      </c>
      <c r="K298" s="367">
        <v>257651.99915331937</v>
      </c>
      <c r="L298" s="367">
        <v>604465.15759868303</v>
      </c>
      <c r="M298" s="367">
        <v>626266.66611992195</v>
      </c>
      <c r="N298" s="367">
        <v>539821.93314834521</v>
      </c>
      <c r="O298" s="368">
        <v>493706.17660573492</v>
      </c>
      <c r="P298" s="367">
        <v>830164.15549006721</v>
      </c>
      <c r="Q298" s="368">
        <v>965746.84711563285</v>
      </c>
      <c r="R298" s="368">
        <v>919895.45041904482</v>
      </c>
      <c r="S298" s="368">
        <v>859029.61372734595</v>
      </c>
      <c r="T298" s="367">
        <v>539771.19727367093</v>
      </c>
      <c r="U298" s="367">
        <v>738399.87845180393</v>
      </c>
      <c r="V298" s="367">
        <v>501346.26575547247</v>
      </c>
      <c r="W298" s="367">
        <v>1069722.209</v>
      </c>
    </row>
    <row r="299" spans="2:23">
      <c r="B299" s="365" t="s">
        <v>354</v>
      </c>
      <c r="C299" s="367">
        <v>6092100.2022268949</v>
      </c>
      <c r="D299" s="367">
        <v>5796109.6777056754</v>
      </c>
      <c r="E299" s="367">
        <v>3176232.3831543294</v>
      </c>
      <c r="F299" s="367">
        <v>1738184.7342221942</v>
      </c>
      <c r="G299" s="367">
        <v>1706481.2971683429</v>
      </c>
      <c r="H299" s="367">
        <v>4100549.226929049</v>
      </c>
      <c r="I299" s="367">
        <v>6965463.0654280772</v>
      </c>
      <c r="J299" s="367">
        <v>2716219.6099195858</v>
      </c>
      <c r="K299" s="367">
        <v>3696245.446235701</v>
      </c>
      <c r="L299" s="367">
        <v>2524076.8863595026</v>
      </c>
      <c r="M299" s="367">
        <v>4343907.8373327199</v>
      </c>
      <c r="N299" s="367">
        <v>4575289.1428850051</v>
      </c>
      <c r="O299" s="368">
        <v>5184470.0229402408</v>
      </c>
      <c r="P299" s="367">
        <v>4129132.016702469</v>
      </c>
      <c r="Q299" s="368">
        <v>5124146.8494952284</v>
      </c>
      <c r="R299" s="368">
        <v>6130743.5725030201</v>
      </c>
      <c r="S299" s="368">
        <v>5637556.4755287543</v>
      </c>
      <c r="T299" s="367">
        <v>5784381.1468273494</v>
      </c>
      <c r="U299" s="367">
        <v>5384890.047875735</v>
      </c>
      <c r="V299" s="367">
        <v>4951810.7064285381</v>
      </c>
      <c r="W299" s="367">
        <v>6440401.6220000004</v>
      </c>
    </row>
    <row r="300" spans="2:23">
      <c r="B300" s="365" t="s">
        <v>355</v>
      </c>
      <c r="C300" s="367">
        <v>458049.10791151226</v>
      </c>
      <c r="D300" s="367">
        <v>261915.51631608544</v>
      </c>
      <c r="E300" s="367">
        <v>164598.56467695348</v>
      </c>
      <c r="F300" s="367">
        <v>185641.16550889763</v>
      </c>
      <c r="G300" s="367">
        <v>367513.47006465518</v>
      </c>
      <c r="H300" s="367">
        <v>379894.17053131916</v>
      </c>
      <c r="I300" s="367">
        <v>223454.45000503014</v>
      </c>
      <c r="J300" s="367">
        <v>362152.6515696554</v>
      </c>
      <c r="K300" s="367">
        <v>171527.32519874265</v>
      </c>
      <c r="L300" s="367">
        <v>320739.43346636218</v>
      </c>
      <c r="M300" s="367">
        <v>289595.58697636705</v>
      </c>
      <c r="N300" s="367">
        <v>296906.24519617762</v>
      </c>
      <c r="O300" s="368">
        <v>396251.73018590338</v>
      </c>
      <c r="P300" s="367">
        <v>127021.00213295595</v>
      </c>
      <c r="Q300" s="368">
        <v>226598.50779512225</v>
      </c>
      <c r="R300" s="368">
        <v>271781.17803260917</v>
      </c>
      <c r="S300" s="368">
        <v>294860.43248139869</v>
      </c>
      <c r="T300" s="367">
        <v>170554.28398262497</v>
      </c>
      <c r="U300" s="367">
        <v>456632.98746179382</v>
      </c>
      <c r="V300" s="367">
        <v>442074.67507739167</v>
      </c>
      <c r="W300" s="367">
        <v>575517.72199999995</v>
      </c>
    </row>
    <row r="301" spans="2:23">
      <c r="B301" s="365" t="s">
        <v>356</v>
      </c>
      <c r="C301" s="367">
        <v>554327.27897998854</v>
      </c>
      <c r="D301" s="367">
        <v>213329.81996599439</v>
      </c>
      <c r="E301" s="367">
        <v>330584.28652665974</v>
      </c>
      <c r="F301" s="367">
        <v>353865.53026356164</v>
      </c>
      <c r="G301" s="367">
        <v>310390.1842812401</v>
      </c>
      <c r="H301" s="367">
        <v>285869.68666500237</v>
      </c>
      <c r="I301" s="367">
        <v>329879.11285836168</v>
      </c>
      <c r="J301" s="367">
        <v>118010.91208128046</v>
      </c>
      <c r="K301" s="367">
        <v>732277.23795541341</v>
      </c>
      <c r="L301" s="367">
        <v>755087.41985975264</v>
      </c>
      <c r="M301" s="367">
        <v>1209005.6241820636</v>
      </c>
      <c r="N301" s="367">
        <v>1585467.0182253455</v>
      </c>
      <c r="O301" s="368">
        <v>1190512.4539800242</v>
      </c>
      <c r="P301" s="367">
        <v>887561.21600746526</v>
      </c>
      <c r="Q301" s="368">
        <v>676100.56197869335</v>
      </c>
      <c r="R301" s="368">
        <v>668728.55871397012</v>
      </c>
      <c r="S301" s="368">
        <v>690320.7150557104</v>
      </c>
      <c r="T301" s="367">
        <v>527890.36440476507</v>
      </c>
      <c r="U301" s="367">
        <v>834622.90719012159</v>
      </c>
      <c r="V301" s="367">
        <v>894109.38509126275</v>
      </c>
      <c r="W301" s="367">
        <v>428229.10800000001</v>
      </c>
    </row>
    <row r="302" spans="2:23">
      <c r="B302" s="365" t="s">
        <v>357</v>
      </c>
      <c r="C302" s="366">
        <v>264830.34127689508</v>
      </c>
      <c r="D302" s="366">
        <v>242192.33483605992</v>
      </c>
      <c r="E302" s="366">
        <v>200387.75739179444</v>
      </c>
      <c r="F302" s="366">
        <v>181153.48079235142</v>
      </c>
      <c r="G302" s="366">
        <v>182254.27685101179</v>
      </c>
      <c r="H302" s="366">
        <v>352198.54212743312</v>
      </c>
      <c r="I302" s="366">
        <v>265244.28252973792</v>
      </c>
      <c r="J302" s="367">
        <v>344624.99976433092</v>
      </c>
      <c r="K302" s="367">
        <v>362105.21961167437</v>
      </c>
      <c r="L302" s="367">
        <v>836362.25455601071</v>
      </c>
      <c r="M302" s="367">
        <v>1105373.3247666454</v>
      </c>
      <c r="N302" s="367">
        <v>919627.58164141607</v>
      </c>
      <c r="O302" s="368">
        <v>864006.2796118838</v>
      </c>
      <c r="P302" s="367">
        <v>871380.86770606728</v>
      </c>
      <c r="Q302" s="368">
        <v>1229784.1550007879</v>
      </c>
      <c r="R302" s="368">
        <v>783005.77173499251</v>
      </c>
      <c r="S302" s="368">
        <v>1210068.95544162</v>
      </c>
      <c r="T302" s="367">
        <v>897356.23009662144</v>
      </c>
      <c r="U302" s="367">
        <v>1116300.905045484</v>
      </c>
      <c r="V302" s="367">
        <v>1074463.7567248901</v>
      </c>
      <c r="W302" s="367">
        <v>1322198.382</v>
      </c>
    </row>
    <row r="303" spans="2:23">
      <c r="B303" s="365" t="s">
        <v>358</v>
      </c>
      <c r="C303" s="367">
        <v>1134230.5353851626</v>
      </c>
      <c r="D303" s="367">
        <v>985653.49385629536</v>
      </c>
      <c r="E303" s="367">
        <v>1266076.6319373164</v>
      </c>
      <c r="F303" s="367">
        <v>916271.65959833912</v>
      </c>
      <c r="G303" s="367">
        <v>1147454.8228685609</v>
      </c>
      <c r="H303" s="367">
        <v>3695585.0994136906</v>
      </c>
      <c r="I303" s="367">
        <v>2545209.0860597827</v>
      </c>
      <c r="J303" s="367">
        <v>2655083.1604226138</v>
      </c>
      <c r="K303" s="367">
        <v>1282494.6444239665</v>
      </c>
      <c r="L303" s="367">
        <v>1071936.9687122009</v>
      </c>
      <c r="M303" s="367">
        <v>1288304.9285598118</v>
      </c>
      <c r="N303" s="367">
        <v>2111002.8630905463</v>
      </c>
      <c r="O303" s="368">
        <v>3031652.4558344679</v>
      </c>
      <c r="P303" s="367">
        <v>2344120.3666589973</v>
      </c>
      <c r="Q303" s="368">
        <v>1743846.693333257</v>
      </c>
      <c r="R303" s="368">
        <v>1952931.7388598078</v>
      </c>
      <c r="S303" s="368">
        <v>2333005.5437184973</v>
      </c>
      <c r="T303" s="367">
        <v>2022662.5485412457</v>
      </c>
      <c r="U303" s="367">
        <v>2282170.5890830141</v>
      </c>
      <c r="V303" s="367">
        <v>1825548.5418458283</v>
      </c>
      <c r="W303" s="367">
        <v>2444116.5240000002</v>
      </c>
    </row>
    <row r="304" spans="2:23">
      <c r="B304" s="365" t="s">
        <v>736</v>
      </c>
      <c r="C304" s="367">
        <v>1651328.3954481538</v>
      </c>
      <c r="D304" s="367">
        <v>2008489.3516717656</v>
      </c>
      <c r="E304" s="367">
        <v>1161144.6437123944</v>
      </c>
      <c r="F304" s="367">
        <v>493801.59338943387</v>
      </c>
      <c r="G304" s="367">
        <v>638914.42886522133</v>
      </c>
      <c r="H304" s="367">
        <v>888450.86736893037</v>
      </c>
      <c r="I304" s="367">
        <v>1182402.8989584907</v>
      </c>
      <c r="J304" s="367">
        <v>1152428.3460722484</v>
      </c>
      <c r="K304" s="367">
        <v>639426.92245336005</v>
      </c>
      <c r="L304" s="367">
        <v>644450.61074344069</v>
      </c>
      <c r="M304" s="367">
        <v>954310.10559027933</v>
      </c>
      <c r="N304" s="367">
        <v>1579552.1266388043</v>
      </c>
      <c r="O304" s="368">
        <v>1416125.3997396547</v>
      </c>
      <c r="P304" s="367">
        <v>1195322.2112497189</v>
      </c>
      <c r="Q304" s="368">
        <v>1099858.8922374947</v>
      </c>
      <c r="R304" s="368">
        <v>819406.78648808168</v>
      </c>
      <c r="S304" s="368">
        <v>696192.83767058724</v>
      </c>
      <c r="T304" s="367">
        <v>817829.37005284464</v>
      </c>
      <c r="U304" s="367">
        <v>817668.68127352267</v>
      </c>
      <c r="V304" s="367">
        <v>868712.51055752335</v>
      </c>
      <c r="W304" s="367">
        <v>1477179.12</v>
      </c>
    </row>
    <row r="305" spans="2:23">
      <c r="B305" s="365" t="s">
        <v>12</v>
      </c>
      <c r="C305" s="367">
        <v>1071654.6633206795</v>
      </c>
      <c r="D305" s="367">
        <v>811714.47859266179</v>
      </c>
      <c r="E305" s="367">
        <v>353899.81784310349</v>
      </c>
      <c r="F305" s="367">
        <v>877794.25604782428</v>
      </c>
      <c r="G305" s="367">
        <v>568200.55615255539</v>
      </c>
      <c r="H305" s="367">
        <v>463663.49897544854</v>
      </c>
      <c r="I305" s="367">
        <v>731523.30100103712</v>
      </c>
      <c r="J305" s="367">
        <v>531748.36542199552</v>
      </c>
      <c r="K305" s="367">
        <v>549554.95063175121</v>
      </c>
      <c r="L305" s="367">
        <v>346689.96728737949</v>
      </c>
      <c r="M305" s="367">
        <v>660869.73336451314</v>
      </c>
      <c r="N305" s="367">
        <v>902919.23227445805</v>
      </c>
      <c r="O305" s="368">
        <v>1673151.5203491431</v>
      </c>
      <c r="P305" s="367">
        <v>1083332.7058250012</v>
      </c>
      <c r="Q305" s="368">
        <v>1097123.4762219191</v>
      </c>
      <c r="R305" s="368">
        <v>1495433.3777465813</v>
      </c>
      <c r="S305" s="368">
        <v>1125670.3819833468</v>
      </c>
      <c r="T305" s="367">
        <v>831301.64533566008</v>
      </c>
      <c r="U305" s="367">
        <v>660648.55820112943</v>
      </c>
      <c r="V305" s="367">
        <v>983252.65310353774</v>
      </c>
      <c r="W305" s="367">
        <v>1154835.845</v>
      </c>
    </row>
    <row r="306" spans="2:23">
      <c r="B306" s="365" t="s">
        <v>359</v>
      </c>
      <c r="C306" s="366">
        <v>1181349.8358374694</v>
      </c>
      <c r="D306" s="366">
        <v>1396167.9041035082</v>
      </c>
      <c r="E306" s="366">
        <v>1283537.069605978</v>
      </c>
      <c r="F306" s="366">
        <v>1935999.6886835799</v>
      </c>
      <c r="G306" s="366">
        <v>904178.58664351178</v>
      </c>
      <c r="H306" s="366">
        <v>1096249.0482392162</v>
      </c>
      <c r="I306" s="366">
        <v>971551.36955451302</v>
      </c>
      <c r="J306" s="367">
        <v>1355367.1887062544</v>
      </c>
      <c r="K306" s="367">
        <v>3438799.2235548487</v>
      </c>
      <c r="L306" s="367">
        <v>735562.18699909362</v>
      </c>
      <c r="M306" s="367">
        <v>1423980.8919533363</v>
      </c>
      <c r="N306" s="367">
        <v>1228832.4479040424</v>
      </c>
      <c r="O306" s="368">
        <v>804670.71239092445</v>
      </c>
      <c r="P306" s="367">
        <v>530649.961491202</v>
      </c>
      <c r="Q306" s="368">
        <v>1795741.267446056</v>
      </c>
      <c r="R306" s="368">
        <v>1677833.7866888486</v>
      </c>
      <c r="S306" s="368">
        <v>1751609.0004543087</v>
      </c>
      <c r="T306" s="367">
        <v>4385485.6527907308</v>
      </c>
      <c r="U306" s="367">
        <v>1476502.2560125748</v>
      </c>
      <c r="V306" s="367">
        <v>991068.02791369194</v>
      </c>
      <c r="W306" s="367">
        <v>1225191.2720000001</v>
      </c>
    </row>
    <row r="307" spans="2:23">
      <c r="B307" s="365" t="s">
        <v>360</v>
      </c>
      <c r="C307" s="367">
        <v>1653992.6202918317</v>
      </c>
      <c r="D307" s="367">
        <v>1840133.9413059982</v>
      </c>
      <c r="E307" s="367">
        <v>1112217.7821928191</v>
      </c>
      <c r="F307" s="367">
        <v>675223.34552583878</v>
      </c>
      <c r="G307" s="367">
        <v>502493.21766130789</v>
      </c>
      <c r="H307" s="367">
        <v>1388471.2403834262</v>
      </c>
      <c r="I307" s="367">
        <v>1100499.4742128858</v>
      </c>
      <c r="J307" s="367">
        <v>1129871.1807067858</v>
      </c>
      <c r="K307" s="367">
        <v>1273025.3165769288</v>
      </c>
      <c r="L307" s="367">
        <v>1585849.8578472706</v>
      </c>
      <c r="M307" s="367">
        <v>1091763.2069526059</v>
      </c>
      <c r="N307" s="367">
        <v>1601105.3578386151</v>
      </c>
      <c r="O307" s="368">
        <v>2575826.0758937974</v>
      </c>
      <c r="P307" s="367">
        <v>2755757.7086219802</v>
      </c>
      <c r="Q307" s="368">
        <v>1394741.3245804482</v>
      </c>
      <c r="R307" s="368">
        <v>1534815.9900344396</v>
      </c>
      <c r="S307" s="368">
        <v>722649.07614634116</v>
      </c>
      <c r="T307" s="367">
        <v>1379576.0649463246</v>
      </c>
      <c r="U307" s="367">
        <v>1369792.2917543286</v>
      </c>
      <c r="V307" s="367">
        <v>1099853.1376387505</v>
      </c>
      <c r="W307" s="367">
        <v>1611484.828</v>
      </c>
    </row>
    <row r="308" spans="2:23">
      <c r="B308" s="365" t="s">
        <v>737</v>
      </c>
      <c r="C308" s="367">
        <v>331781.70147068967</v>
      </c>
      <c r="D308" s="367">
        <v>359081.35319049854</v>
      </c>
      <c r="E308" s="367">
        <v>170838.08366524655</v>
      </c>
      <c r="F308" s="367">
        <v>141647.26966027202</v>
      </c>
      <c r="G308" s="367">
        <v>516464.70948159666</v>
      </c>
      <c r="H308" s="367">
        <v>832897.67487887701</v>
      </c>
      <c r="I308" s="367">
        <v>845627.96584039263</v>
      </c>
      <c r="J308" s="367">
        <v>474228.14724485914</v>
      </c>
      <c r="K308" s="367">
        <v>560813.08974383178</v>
      </c>
      <c r="L308" s="367">
        <v>399768.61368434079</v>
      </c>
      <c r="M308" s="367">
        <v>2638481.8487037686</v>
      </c>
      <c r="N308" s="367">
        <v>1178659.7869781293</v>
      </c>
      <c r="O308" s="368">
        <v>523690.15361232735</v>
      </c>
      <c r="P308" s="367">
        <v>781349.70808082737</v>
      </c>
      <c r="Q308" s="368">
        <v>683906.43949108256</v>
      </c>
      <c r="R308" s="368">
        <v>426007.32097580418</v>
      </c>
      <c r="S308" s="368">
        <v>471227.71332700766</v>
      </c>
      <c r="T308" s="367">
        <v>450742.09237845941</v>
      </c>
      <c r="U308" s="367">
        <v>607167.8583656319</v>
      </c>
      <c r="V308" s="367">
        <v>783502.40055713302</v>
      </c>
      <c r="W308" s="367">
        <v>935858.23600000003</v>
      </c>
    </row>
    <row r="309" spans="2:23">
      <c r="B309" s="365" t="s">
        <v>361</v>
      </c>
      <c r="C309" s="367">
        <v>562813.86651366646</v>
      </c>
      <c r="D309" s="367">
        <v>862375.2758674823</v>
      </c>
      <c r="E309" s="367">
        <v>714563.37104792404</v>
      </c>
      <c r="F309" s="367">
        <v>673290.75001819094</v>
      </c>
      <c r="G309" s="367">
        <v>236885.49860874811</v>
      </c>
      <c r="H309" s="367">
        <v>302357.05248813104</v>
      </c>
      <c r="I309" s="367">
        <v>267499.32363152294</v>
      </c>
      <c r="J309" s="367">
        <v>432770.63818531798</v>
      </c>
      <c r="K309" s="367">
        <v>244608.65888974821</v>
      </c>
      <c r="L309" s="367">
        <v>566821.38466758525</v>
      </c>
      <c r="M309" s="367">
        <v>1101257.505690041</v>
      </c>
      <c r="N309" s="367">
        <v>601767.2018944904</v>
      </c>
      <c r="O309" s="368">
        <v>502490.70168969285</v>
      </c>
      <c r="P309" s="367">
        <v>917846.84362498717</v>
      </c>
      <c r="Q309" s="368">
        <v>3104338.9478650647</v>
      </c>
      <c r="R309" s="368">
        <v>873890.5246071117</v>
      </c>
      <c r="S309" s="368">
        <v>431445.59856075927</v>
      </c>
      <c r="T309" s="367">
        <v>1152802.6112429972</v>
      </c>
      <c r="U309" s="367">
        <v>988823.7160439092</v>
      </c>
      <c r="V309" s="367">
        <v>759522.49481242697</v>
      </c>
      <c r="W309" s="367">
        <v>1116291.797</v>
      </c>
    </row>
    <row r="310" spans="2:23">
      <c r="B310" s="365" t="s">
        <v>362</v>
      </c>
      <c r="C310" s="367">
        <v>562976.56726747879</v>
      </c>
      <c r="D310" s="367">
        <v>373295.93342053943</v>
      </c>
      <c r="E310" s="367">
        <v>339724.46944789909</v>
      </c>
      <c r="F310" s="367">
        <v>229582.96983440602</v>
      </c>
      <c r="G310" s="367">
        <v>515043.16246994573</v>
      </c>
      <c r="H310" s="367">
        <v>317678.48139883409</v>
      </c>
      <c r="I310" s="367">
        <v>440703.90650919644</v>
      </c>
      <c r="J310" s="367">
        <v>623133.8519029984</v>
      </c>
      <c r="K310" s="367">
        <v>477574.70157412218</v>
      </c>
      <c r="L310" s="367">
        <v>487184.04145886475</v>
      </c>
      <c r="M310" s="367">
        <v>1072430.5425833187</v>
      </c>
      <c r="N310" s="367">
        <v>2008876.9828607161</v>
      </c>
      <c r="O310" s="368">
        <v>2079791.2968129155</v>
      </c>
      <c r="P310" s="367">
        <v>983117.73767799151</v>
      </c>
      <c r="Q310" s="368">
        <v>682244.01070395089</v>
      </c>
      <c r="R310" s="368">
        <v>889101.47585075221</v>
      </c>
      <c r="S310" s="368">
        <v>551823.290416918</v>
      </c>
      <c r="T310" s="367">
        <v>586834.92250775383</v>
      </c>
      <c r="U310" s="367">
        <v>545139.36631601606</v>
      </c>
      <c r="V310" s="367">
        <v>734451.23753131612</v>
      </c>
      <c r="W310" s="367">
        <v>769303.23100000003</v>
      </c>
    </row>
    <row r="311" spans="2:23">
      <c r="B311" s="365" t="s">
        <v>363</v>
      </c>
      <c r="C311" s="367">
        <v>251898.53671941458</v>
      </c>
      <c r="D311" s="367">
        <v>226316.56270108162</v>
      </c>
      <c r="E311" s="367">
        <v>594222.10973343032</v>
      </c>
      <c r="F311" s="367">
        <v>634948.78442778089</v>
      </c>
      <c r="G311" s="367">
        <v>932089.20581622329</v>
      </c>
      <c r="H311" s="367">
        <v>956593.40247291198</v>
      </c>
      <c r="I311" s="367">
        <v>1182521.1485838832</v>
      </c>
      <c r="J311" s="367">
        <v>587777.81068768969</v>
      </c>
      <c r="K311" s="367">
        <v>794900.07268611854</v>
      </c>
      <c r="L311" s="367">
        <v>553114.97443856695</v>
      </c>
      <c r="M311" s="367">
        <v>570990.37198345875</v>
      </c>
      <c r="N311" s="367">
        <v>659529.35426783573</v>
      </c>
      <c r="O311" s="368">
        <v>1014435.7145283313</v>
      </c>
      <c r="P311" s="367">
        <v>807955.38580086501</v>
      </c>
      <c r="Q311" s="368">
        <v>1168867.2148785691</v>
      </c>
      <c r="R311" s="368">
        <v>593481.08249234618</v>
      </c>
      <c r="S311" s="368">
        <v>391349.10369225271</v>
      </c>
      <c r="T311" s="367">
        <v>529148.27323689288</v>
      </c>
      <c r="U311" s="367">
        <v>378089.57432486926</v>
      </c>
      <c r="V311" s="367">
        <v>571037.76687177503</v>
      </c>
      <c r="W311" s="367">
        <v>809946.84499999997</v>
      </c>
    </row>
    <row r="312" spans="2:23">
      <c r="B312" s="365" t="s">
        <v>364</v>
      </c>
      <c r="C312" s="367">
        <v>580545.34330861212</v>
      </c>
      <c r="D312" s="367">
        <v>381932.46457848302</v>
      </c>
      <c r="E312" s="367">
        <v>382476.33091744879</v>
      </c>
      <c r="F312" s="367">
        <v>364114.53743686946</v>
      </c>
      <c r="G312" s="367">
        <v>412305.8935911404</v>
      </c>
      <c r="H312" s="367">
        <v>848015.52750328358</v>
      </c>
      <c r="I312" s="367">
        <v>716520.12045999826</v>
      </c>
      <c r="J312" s="367">
        <v>2359087.246830171</v>
      </c>
      <c r="K312" s="367">
        <v>902986.87243461586</v>
      </c>
      <c r="L312" s="367">
        <v>449595.86237456597</v>
      </c>
      <c r="M312" s="367">
        <v>1004522.7737334437</v>
      </c>
      <c r="N312" s="367">
        <v>937073.88127021817</v>
      </c>
      <c r="O312" s="368">
        <v>884973.72836858081</v>
      </c>
      <c r="P312" s="367">
        <v>796613.01249038137</v>
      </c>
      <c r="Q312" s="368">
        <v>549089.6429461292</v>
      </c>
      <c r="R312" s="368">
        <v>749411.15643351281</v>
      </c>
      <c r="S312" s="368">
        <v>878848.79510818387</v>
      </c>
      <c r="T312" s="367">
        <v>668680.57537501794</v>
      </c>
      <c r="U312" s="367">
        <v>565542.09416103247</v>
      </c>
      <c r="V312" s="367">
        <v>964374.3232939929</v>
      </c>
      <c r="W312" s="367">
        <v>908348.96299999999</v>
      </c>
    </row>
    <row r="313" spans="2:23">
      <c r="B313" s="365" t="s">
        <v>365</v>
      </c>
      <c r="C313" s="367">
        <v>2824395.019694211</v>
      </c>
      <c r="D313" s="367">
        <v>1321755.9516661218</v>
      </c>
      <c r="E313" s="367">
        <v>727972.55705120112</v>
      </c>
      <c r="F313" s="367">
        <v>255511.52546598899</v>
      </c>
      <c r="G313" s="367">
        <v>328613.86926422542</v>
      </c>
      <c r="H313" s="367">
        <v>582281.38624651905</v>
      </c>
      <c r="I313" s="367">
        <v>592443.07054586755</v>
      </c>
      <c r="J313" s="367">
        <v>692316.41608660389</v>
      </c>
      <c r="K313" s="367">
        <v>723887.33406043984</v>
      </c>
      <c r="L313" s="367">
        <v>1279494.0687436613</v>
      </c>
      <c r="M313" s="367">
        <v>1110755.0503415747</v>
      </c>
      <c r="N313" s="367">
        <v>1280828.6115212871</v>
      </c>
      <c r="O313" s="368">
        <v>1186841.5226295483</v>
      </c>
      <c r="P313" s="367">
        <v>684538.3724439058</v>
      </c>
      <c r="Q313" s="368">
        <v>428637.97188485059</v>
      </c>
      <c r="R313" s="368">
        <v>598137.13925019372</v>
      </c>
      <c r="S313" s="368">
        <v>512187.06805313606</v>
      </c>
      <c r="T313" s="367">
        <v>341241.80381758517</v>
      </c>
      <c r="U313" s="367">
        <v>418847.84418692376</v>
      </c>
      <c r="V313" s="367">
        <v>471374.64745874435</v>
      </c>
      <c r="W313" s="367">
        <v>705686.58799999999</v>
      </c>
    </row>
    <row r="314" spans="2:23">
      <c r="B314" s="365" t="s">
        <v>366</v>
      </c>
      <c r="C314" s="367">
        <v>324750.70460951183</v>
      </c>
      <c r="D314" s="367">
        <v>283616.57176988252</v>
      </c>
      <c r="E314" s="367">
        <v>225945.32181303628</v>
      </c>
      <c r="F314" s="367">
        <v>209196.95226249244</v>
      </c>
      <c r="G314" s="367">
        <v>166418.09376675365</v>
      </c>
      <c r="H314" s="367">
        <v>302754.95159316511</v>
      </c>
      <c r="I314" s="367">
        <v>316473.33953753847</v>
      </c>
      <c r="J314" s="367">
        <v>264162.0078820145</v>
      </c>
      <c r="K314" s="367">
        <v>343756.81748335983</v>
      </c>
      <c r="L314" s="367">
        <v>306345.68113146396</v>
      </c>
      <c r="M314" s="367">
        <v>367507.26307710557</v>
      </c>
      <c r="N314" s="367">
        <v>316367.39940677345</v>
      </c>
      <c r="O314" s="368">
        <v>514761.470498765</v>
      </c>
      <c r="P314" s="367">
        <v>690512.78075826645</v>
      </c>
      <c r="Q314" s="368">
        <v>1787989.5976952717</v>
      </c>
      <c r="R314" s="368">
        <v>1628655.4426488862</v>
      </c>
      <c r="S314" s="368">
        <v>1427404.458198596</v>
      </c>
      <c r="T314" s="367">
        <v>1691827.3441079198</v>
      </c>
      <c r="U314" s="367">
        <v>1032832.7229376473</v>
      </c>
      <c r="V314" s="367">
        <v>896401.17244916875</v>
      </c>
      <c r="W314" s="367">
        <v>1600030.487</v>
      </c>
    </row>
    <row r="315" spans="2:23">
      <c r="B315" s="365" t="s">
        <v>367</v>
      </c>
      <c r="C315" s="367">
        <v>605174.16991696134</v>
      </c>
      <c r="D315" s="367">
        <v>500499.34231516602</v>
      </c>
      <c r="E315" s="367">
        <v>556637.1399034753</v>
      </c>
      <c r="F315" s="367">
        <v>438860.66395773011</v>
      </c>
      <c r="G315" s="367">
        <v>363467.9115814105</v>
      </c>
      <c r="H315" s="367">
        <v>558018.79430699709</v>
      </c>
      <c r="I315" s="367">
        <v>1008972.1896041892</v>
      </c>
      <c r="J315" s="367">
        <v>1025172.0589176542</v>
      </c>
      <c r="K315" s="367">
        <v>2080026.4898895326</v>
      </c>
      <c r="L315" s="367">
        <v>2182720.5590407895</v>
      </c>
      <c r="M315" s="367">
        <v>1947433.2290106041</v>
      </c>
      <c r="N315" s="367">
        <v>1485617.4178152208</v>
      </c>
      <c r="O315" s="368">
        <v>909528.00913515803</v>
      </c>
      <c r="P315" s="367">
        <v>1224866.5640965207</v>
      </c>
      <c r="Q315" s="368">
        <v>1437727.7466044792</v>
      </c>
      <c r="R315" s="368">
        <v>1164192.8640422807</v>
      </c>
      <c r="S315" s="368">
        <v>1352314.6317042692</v>
      </c>
      <c r="T315" s="367">
        <v>1223280.6985096689</v>
      </c>
      <c r="U315" s="367">
        <v>1398855.7014593158</v>
      </c>
      <c r="V315" s="367">
        <v>1816770.8296244694</v>
      </c>
      <c r="W315" s="367">
        <v>2711934.4109999998</v>
      </c>
    </row>
    <row r="316" spans="2:23">
      <c r="B316" s="365" t="s">
        <v>738</v>
      </c>
      <c r="C316" s="366">
        <v>444187.58476081822</v>
      </c>
      <c r="D316" s="366">
        <v>533703.7350237217</v>
      </c>
      <c r="E316" s="366">
        <v>571411.97676674929</v>
      </c>
      <c r="F316" s="366">
        <v>525986.34094739181</v>
      </c>
      <c r="G316" s="366">
        <v>692883.42381893122</v>
      </c>
      <c r="H316" s="366">
        <v>1454589.5794588912</v>
      </c>
      <c r="I316" s="366">
        <v>796301.27561303077</v>
      </c>
      <c r="J316" s="367">
        <v>2783485.2025004826</v>
      </c>
      <c r="K316" s="367">
        <v>8018764.3661978524</v>
      </c>
      <c r="L316" s="367">
        <v>2545926.9528135792</v>
      </c>
      <c r="M316" s="367">
        <v>1730387.0680446359</v>
      </c>
      <c r="N316" s="367">
        <v>4405402.00312318</v>
      </c>
      <c r="O316" s="368">
        <v>2825398.4022117914</v>
      </c>
      <c r="P316" s="367">
        <v>1379765.1249545317</v>
      </c>
      <c r="Q316" s="368">
        <v>2484796.4260723451</v>
      </c>
      <c r="R316" s="368">
        <v>3203191.0071535236</v>
      </c>
      <c r="S316" s="368">
        <v>2394333.5869221264</v>
      </c>
      <c r="T316" s="367">
        <v>1858842.1371681942</v>
      </c>
      <c r="U316" s="367">
        <v>1795898.551495275</v>
      </c>
      <c r="V316" s="367">
        <v>1486313.1150468097</v>
      </c>
      <c r="W316" s="367">
        <v>1475824.78</v>
      </c>
    </row>
    <row r="317" spans="2:23">
      <c r="B317" s="365" t="s">
        <v>739</v>
      </c>
      <c r="C317" s="367">
        <v>2958259.970263951</v>
      </c>
      <c r="D317" s="367">
        <v>1196177.621808934</v>
      </c>
      <c r="E317" s="367">
        <v>2635090.5415914492</v>
      </c>
      <c r="F317" s="367">
        <v>5034760.3106275899</v>
      </c>
      <c r="G317" s="367">
        <v>6277471.9370679529</v>
      </c>
      <c r="H317" s="367">
        <v>3061056.321962547</v>
      </c>
      <c r="I317" s="367">
        <v>1405728.726563971</v>
      </c>
      <c r="J317" s="367">
        <v>1243031.54577794</v>
      </c>
      <c r="K317" s="367">
        <v>1701294.8923138734</v>
      </c>
      <c r="L317" s="367">
        <v>1895492.4225601244</v>
      </c>
      <c r="M317" s="367">
        <v>1116388.3342591196</v>
      </c>
      <c r="N317" s="367">
        <v>1508446.5428469675</v>
      </c>
      <c r="O317" s="368">
        <v>1699035.3553533133</v>
      </c>
      <c r="P317" s="367">
        <v>1207074.7279042222</v>
      </c>
      <c r="Q317" s="368">
        <v>1497031.3137291812</v>
      </c>
      <c r="R317" s="368">
        <v>1577677.4621455448</v>
      </c>
      <c r="S317" s="368">
        <v>2114724.5316827307</v>
      </c>
      <c r="T317" s="367">
        <v>1371734.0437402937</v>
      </c>
      <c r="U317" s="367">
        <v>1820408.1625104551</v>
      </c>
      <c r="V317" s="367">
        <v>1284848.070857791</v>
      </c>
      <c r="W317" s="367">
        <v>1915884.344</v>
      </c>
    </row>
    <row r="318" spans="2:23">
      <c r="B318" s="365" t="s">
        <v>368</v>
      </c>
      <c r="C318" s="367">
        <v>1096568.2162482003</v>
      </c>
      <c r="D318" s="367">
        <v>281710.92353110824</v>
      </c>
      <c r="E318" s="367">
        <v>1607978.615551746</v>
      </c>
      <c r="F318" s="367">
        <v>386821.23236365401</v>
      </c>
      <c r="G318" s="367">
        <v>200960.93927753525</v>
      </c>
      <c r="H318" s="367">
        <v>611806.88786018407</v>
      </c>
      <c r="I318" s="367">
        <v>468403.36261870293</v>
      </c>
      <c r="J318" s="367">
        <v>775379.03548404679</v>
      </c>
      <c r="K318" s="367">
        <v>720710.43413463235</v>
      </c>
      <c r="L318" s="367">
        <v>575399.68369489117</v>
      </c>
      <c r="M318" s="367">
        <v>604325.90977267618</v>
      </c>
      <c r="N318" s="367">
        <v>445965.04902871017</v>
      </c>
      <c r="O318" s="368">
        <v>439362.90775403759</v>
      </c>
      <c r="P318" s="367">
        <v>529315.0113522755</v>
      </c>
      <c r="Q318" s="368">
        <v>600991.34717052779</v>
      </c>
      <c r="R318" s="368">
        <v>838809.85392757156</v>
      </c>
      <c r="S318" s="368">
        <v>566234.06023744133</v>
      </c>
      <c r="T318" s="367">
        <v>765487.43266799976</v>
      </c>
      <c r="U318" s="367">
        <v>488721.50978860422</v>
      </c>
      <c r="V318" s="367">
        <v>442908.59056435875</v>
      </c>
      <c r="W318" s="367">
        <v>562332.31499999994</v>
      </c>
    </row>
    <row r="319" spans="2:23">
      <c r="B319" s="365" t="s">
        <v>369</v>
      </c>
      <c r="C319" s="367">
        <v>7377680.2084754203</v>
      </c>
      <c r="D319" s="367">
        <v>5259989.15847243</v>
      </c>
      <c r="E319" s="367">
        <v>5386449.5865192516</v>
      </c>
      <c r="F319" s="367">
        <v>8773163.1632322408</v>
      </c>
      <c r="G319" s="367">
        <v>4020926.6336242468</v>
      </c>
      <c r="H319" s="367">
        <v>4390610.7343982477</v>
      </c>
      <c r="I319" s="367">
        <v>7383759.7052027928</v>
      </c>
      <c r="J319" s="367">
        <v>1956506.6051175399</v>
      </c>
      <c r="K319" s="367">
        <v>5181529.1941624219</v>
      </c>
      <c r="L319" s="367">
        <v>3043266.1369544156</v>
      </c>
      <c r="M319" s="367">
        <v>3828383.6454604729</v>
      </c>
      <c r="N319" s="367">
        <v>10964128.532224627</v>
      </c>
      <c r="O319" s="368">
        <v>6129742.4217278436</v>
      </c>
      <c r="P319" s="367">
        <v>4245221.0540981833</v>
      </c>
      <c r="Q319" s="368">
        <v>5716067.1622038167</v>
      </c>
      <c r="R319" s="368">
        <v>6411977.5240878332</v>
      </c>
      <c r="S319" s="368">
        <v>7622777.5668211756</v>
      </c>
      <c r="T319" s="367">
        <v>6935149.8347490449</v>
      </c>
      <c r="U319" s="367">
        <v>6482937.6956660319</v>
      </c>
      <c r="V319" s="367">
        <v>8766713.5993408728</v>
      </c>
      <c r="W319" s="367">
        <v>8578714.4169999994</v>
      </c>
    </row>
    <row r="320" spans="2:23">
      <c r="B320" s="365" t="s">
        <v>370</v>
      </c>
      <c r="C320" s="366">
        <v>178805.22306920256</v>
      </c>
      <c r="D320" s="366">
        <v>597515.17189381551</v>
      </c>
      <c r="E320" s="366">
        <v>1422949.0537567281</v>
      </c>
      <c r="F320" s="366">
        <v>292699.66381935327</v>
      </c>
      <c r="G320" s="366">
        <v>319270.49634876865</v>
      </c>
      <c r="H320" s="366">
        <v>430959.43125529011</v>
      </c>
      <c r="I320" s="366">
        <v>666473.55970612355</v>
      </c>
      <c r="J320" s="367">
        <v>463619.30536268908</v>
      </c>
      <c r="K320" s="367">
        <v>551796.8311475768</v>
      </c>
      <c r="L320" s="367">
        <v>679873.99912662234</v>
      </c>
      <c r="M320" s="367">
        <v>511690.76732219179</v>
      </c>
      <c r="N320" s="367">
        <v>1053803.5968826665</v>
      </c>
      <c r="O320" s="368">
        <v>1389393.3073198341</v>
      </c>
      <c r="P320" s="367">
        <v>1180401.4615971071</v>
      </c>
      <c r="Q320" s="368">
        <v>1342409.8264523896</v>
      </c>
      <c r="R320" s="368">
        <v>1181783.7246476677</v>
      </c>
      <c r="S320" s="368">
        <v>480759.80329556111</v>
      </c>
      <c r="T320" s="367">
        <v>519999.68617531238</v>
      </c>
      <c r="U320" s="367">
        <v>642621.5392305589</v>
      </c>
      <c r="V320" s="367">
        <v>489573.42340928363</v>
      </c>
      <c r="W320" s="367">
        <v>1232674.2080000001</v>
      </c>
    </row>
    <row r="321" spans="2:23">
      <c r="B321" s="365" t="s">
        <v>740</v>
      </c>
      <c r="C321" s="367">
        <v>276945.73669470981</v>
      </c>
      <c r="D321" s="367">
        <v>160418.91325472028</v>
      </c>
      <c r="E321" s="367">
        <v>87933.936280511334</v>
      </c>
      <c r="F321" s="367">
        <v>157386.72337013198</v>
      </c>
      <c r="G321" s="367">
        <v>506289.81869942986</v>
      </c>
      <c r="H321" s="367">
        <v>956251.02417323145</v>
      </c>
      <c r="I321" s="367">
        <v>1406388.4350003717</v>
      </c>
      <c r="J321" s="367">
        <v>792041.37479498214</v>
      </c>
      <c r="K321" s="367">
        <v>630818.60668848723</v>
      </c>
      <c r="L321" s="367">
        <v>736653.84799078538</v>
      </c>
      <c r="M321" s="367">
        <v>1784261.127290647</v>
      </c>
      <c r="N321" s="367">
        <v>1306066.5615716523</v>
      </c>
      <c r="O321" s="368">
        <v>622636.07942296611</v>
      </c>
      <c r="P321" s="367">
        <v>495208.75810505508</v>
      </c>
      <c r="Q321" s="368">
        <v>574001.26704287133</v>
      </c>
      <c r="R321" s="368">
        <v>401224.07003060332</v>
      </c>
      <c r="S321" s="368">
        <v>475869.26864550571</v>
      </c>
      <c r="T321" s="367">
        <v>735065.88771259144</v>
      </c>
      <c r="U321" s="367">
        <v>403364.32539375307</v>
      </c>
      <c r="V321" s="367">
        <v>273596.48919648217</v>
      </c>
      <c r="W321" s="367">
        <v>265146.15700000001</v>
      </c>
    </row>
    <row r="322" spans="2:23">
      <c r="B322" s="365" t="s">
        <v>371</v>
      </c>
      <c r="C322" s="367">
        <v>144704.88829248986</v>
      </c>
      <c r="D322" s="367">
        <v>65230.950354078785</v>
      </c>
      <c r="E322" s="367">
        <v>210122.05220291432</v>
      </c>
      <c r="F322" s="367">
        <v>123566.30198629423</v>
      </c>
      <c r="G322" s="367">
        <v>135776.41142104554</v>
      </c>
      <c r="H322" s="367">
        <v>364505.6539808138</v>
      </c>
      <c r="I322" s="367">
        <v>197356.55022540226</v>
      </c>
      <c r="J322" s="367">
        <v>169494.23797346724</v>
      </c>
      <c r="K322" s="367">
        <v>410422.97939236538</v>
      </c>
      <c r="L322" s="367">
        <v>1553047.8035737684</v>
      </c>
      <c r="M322" s="367">
        <v>479423.13527130475</v>
      </c>
      <c r="N322" s="367">
        <v>425780.30547490157</v>
      </c>
      <c r="O322" s="368">
        <v>381235.90141749452</v>
      </c>
      <c r="P322" s="367">
        <v>435153.17313630466</v>
      </c>
      <c r="Q322" s="368">
        <v>638182.5235628488</v>
      </c>
      <c r="R322" s="368">
        <v>399119.41081146832</v>
      </c>
      <c r="S322" s="368">
        <v>312678.62133788422</v>
      </c>
      <c r="T322" s="367">
        <v>390558.96524007933</v>
      </c>
      <c r="U322" s="367">
        <v>555981.93090075604</v>
      </c>
      <c r="V322" s="367">
        <v>304165.37470300839</v>
      </c>
      <c r="W322" s="367">
        <v>616518.03799999994</v>
      </c>
    </row>
    <row r="323" spans="2:23">
      <c r="B323" s="365" t="s">
        <v>741</v>
      </c>
      <c r="C323" s="367">
        <v>2042620.8029963255</v>
      </c>
      <c r="D323" s="367">
        <v>1065360.1482515591</v>
      </c>
      <c r="E323" s="367">
        <v>359026.38514628098</v>
      </c>
      <c r="F323" s="367">
        <v>400112.38448700588</v>
      </c>
      <c r="G323" s="367">
        <v>651215.41622873652</v>
      </c>
      <c r="H323" s="367">
        <v>446098.10418170423</v>
      </c>
      <c r="I323" s="367">
        <v>462107.0887052553</v>
      </c>
      <c r="J323" s="367">
        <v>703290.57113271649</v>
      </c>
      <c r="K323" s="367">
        <v>420063.78763312561</v>
      </c>
      <c r="L323" s="367">
        <v>710885.25766838342</v>
      </c>
      <c r="M323" s="367">
        <v>995020.36021076259</v>
      </c>
      <c r="N323" s="367">
        <v>644501.14960065659</v>
      </c>
      <c r="O323" s="368">
        <v>520189.61803760036</v>
      </c>
      <c r="P323" s="367">
        <v>554609.2968304425</v>
      </c>
      <c r="Q323" s="368">
        <v>730937.95881448174</v>
      </c>
      <c r="R323" s="368">
        <v>505987.03994569747</v>
      </c>
      <c r="S323" s="368">
        <v>353878.06460756849</v>
      </c>
      <c r="T323" s="367">
        <v>275618.92165832466</v>
      </c>
      <c r="U323" s="367">
        <v>295368.53319154587</v>
      </c>
      <c r="V323" s="367">
        <v>338880.77976840938</v>
      </c>
      <c r="W323" s="367">
        <v>466135.06300000002</v>
      </c>
    </row>
    <row r="324" spans="2:23">
      <c r="B324" s="365"/>
      <c r="C324" s="366"/>
      <c r="D324" s="366"/>
      <c r="E324" s="366"/>
      <c r="F324" s="366"/>
      <c r="G324" s="366"/>
      <c r="H324" s="366"/>
      <c r="I324" s="366"/>
      <c r="J324" s="367"/>
      <c r="K324" s="367"/>
      <c r="L324" s="367"/>
      <c r="M324" s="367"/>
      <c r="N324" s="367"/>
      <c r="O324" s="368"/>
      <c r="P324" s="367"/>
      <c r="Q324" s="368"/>
      <c r="R324" s="368"/>
      <c r="S324" s="368"/>
      <c r="T324" s="367"/>
    </row>
    <row r="325" spans="2:23">
      <c r="B325" s="372" t="s">
        <v>2</v>
      </c>
      <c r="C325" s="373">
        <f t="shared" ref="C325:N325" si="24">SUM(C294:C323)</f>
        <v>39251336.049070947</v>
      </c>
      <c r="D325" s="373">
        <f t="shared" si="24"/>
        <v>30596607.542831097</v>
      </c>
      <c r="E325" s="373">
        <f t="shared" si="24"/>
        <v>28084596.494391508</v>
      </c>
      <c r="F325" s="373">
        <f t="shared" si="24"/>
        <v>28875518.950587317</v>
      </c>
      <c r="G325" s="373">
        <f t="shared" si="24"/>
        <v>25166908.961502727</v>
      </c>
      <c r="H325" s="373">
        <f t="shared" si="24"/>
        <v>32729579.530218411</v>
      </c>
      <c r="I325" s="373">
        <f t="shared" si="24"/>
        <v>36549629.419202797</v>
      </c>
      <c r="J325" s="373">
        <f t="shared" si="24"/>
        <v>29023053.385903746</v>
      </c>
      <c r="K325" s="373">
        <f t="shared" si="24"/>
        <v>39803797.943614669</v>
      </c>
      <c r="L325" s="373">
        <f t="shared" si="24"/>
        <v>31394108.094736151</v>
      </c>
      <c r="M325" s="373">
        <f t="shared" si="24"/>
        <v>38336541.984775357</v>
      </c>
      <c r="N325" s="373">
        <f t="shared" si="24"/>
        <v>51720993.567232169</v>
      </c>
      <c r="O325" s="373">
        <f t="shared" ref="O325:U325" si="25">SUM(O294:O323)</f>
        <v>48067408.39020206</v>
      </c>
      <c r="P325" s="373">
        <f t="shared" si="25"/>
        <v>42274830.137816668</v>
      </c>
      <c r="Q325" s="373">
        <f t="shared" si="25"/>
        <v>50405842.7399441</v>
      </c>
      <c r="R325" s="373">
        <f t="shared" si="25"/>
        <v>43130889.146553382</v>
      </c>
      <c r="S325" s="373">
        <f t="shared" si="25"/>
        <v>39580883.658239037</v>
      </c>
      <c r="T325" s="373">
        <f t="shared" si="25"/>
        <v>41923709.170736633</v>
      </c>
      <c r="U325" s="373">
        <f t="shared" si="25"/>
        <v>38666656.657143734</v>
      </c>
      <c r="V325" s="373">
        <f t="shared" ref="V325:W325" si="26">SUM(V294:V323)</f>
        <v>38660677.803972423</v>
      </c>
      <c r="W325" s="380">
        <f t="shared" si="26"/>
        <v>48179714.02299998</v>
      </c>
    </row>
    <row r="326" spans="2:23">
      <c r="B326" s="213" t="s">
        <v>687</v>
      </c>
    </row>
    <row r="327" spans="2:23">
      <c r="B327" s="225" t="s">
        <v>742</v>
      </c>
    </row>
    <row r="332" spans="2:23">
      <c r="B332" s="212" t="s">
        <v>58</v>
      </c>
    </row>
    <row r="333" spans="2:23">
      <c r="B333" s="296" t="s">
        <v>213</v>
      </c>
    </row>
    <row r="334" spans="2:23">
      <c r="B334" s="375" t="s">
        <v>610</v>
      </c>
    </row>
    <row r="335" spans="2:23">
      <c r="B335" s="1" t="s">
        <v>792</v>
      </c>
      <c r="O335" s="437" t="s">
        <v>180</v>
      </c>
    </row>
    <row r="336" spans="2:23">
      <c r="B336" s="211"/>
    </row>
    <row r="337" spans="2:23">
      <c r="B337" s="370" t="s">
        <v>212</v>
      </c>
      <c r="C337" s="371">
        <v>2001</v>
      </c>
      <c r="D337" s="371">
        <v>2002</v>
      </c>
      <c r="E337" s="371">
        <v>2003</v>
      </c>
      <c r="F337" s="371">
        <v>2004</v>
      </c>
      <c r="G337" s="371">
        <v>2005</v>
      </c>
      <c r="H337" s="371">
        <v>2006</v>
      </c>
      <c r="I337" s="371">
        <v>2007</v>
      </c>
      <c r="J337" s="371">
        <v>2008</v>
      </c>
      <c r="K337" s="371">
        <v>2009</v>
      </c>
      <c r="L337" s="371">
        <v>2010</v>
      </c>
      <c r="M337" s="371">
        <v>2011</v>
      </c>
      <c r="N337" s="371">
        <v>2012</v>
      </c>
      <c r="O337" s="371">
        <v>2013</v>
      </c>
      <c r="P337" s="371">
        <v>2014</v>
      </c>
      <c r="Q337" s="371">
        <v>2015</v>
      </c>
      <c r="R337" s="371">
        <v>2016</v>
      </c>
      <c r="S337" s="371">
        <v>2017</v>
      </c>
      <c r="T337" s="371">
        <v>2018</v>
      </c>
      <c r="U337" s="371">
        <v>2019</v>
      </c>
      <c r="V337" s="371">
        <v>2020</v>
      </c>
      <c r="W337" s="379">
        <v>2021</v>
      </c>
    </row>
    <row r="338" spans="2:23">
      <c r="B338" s="473" t="s">
        <v>657</v>
      </c>
      <c r="C338" s="367">
        <v>1935168.5765856632</v>
      </c>
      <c r="D338" s="367">
        <v>1494414.349089996</v>
      </c>
      <c r="E338" s="367">
        <v>946312.7090159473</v>
      </c>
      <c r="F338" s="367">
        <v>524650.1933794358</v>
      </c>
      <c r="G338" s="367">
        <v>239997.4666727825</v>
      </c>
      <c r="H338" s="367">
        <v>1134428.8553873734</v>
      </c>
      <c r="I338" s="367">
        <v>1651766.7804641544</v>
      </c>
      <c r="J338" s="367">
        <v>623419.82937982213</v>
      </c>
      <c r="K338" s="367">
        <v>1503301.8246650228</v>
      </c>
      <c r="L338" s="367">
        <v>545951.79151160223</v>
      </c>
      <c r="M338" s="367">
        <v>585699.23171976244</v>
      </c>
      <c r="N338" s="367">
        <v>688668.22764082428</v>
      </c>
      <c r="O338" s="368">
        <v>394235.15092120593</v>
      </c>
      <c r="P338" s="367">
        <v>845523.92680278397</v>
      </c>
      <c r="Q338" s="368">
        <v>375906.69264846842</v>
      </c>
      <c r="R338" s="368">
        <v>459205.02429307549</v>
      </c>
      <c r="S338" s="368">
        <v>336533.84406937688</v>
      </c>
      <c r="T338" s="368">
        <v>325852.93527371739</v>
      </c>
      <c r="U338" s="367">
        <v>558606.53603011777</v>
      </c>
      <c r="V338" s="367">
        <v>1358378.2424784668</v>
      </c>
      <c r="W338" s="367">
        <v>443552.408</v>
      </c>
    </row>
    <row r="339" spans="2:23">
      <c r="B339" s="473" t="s">
        <v>743</v>
      </c>
      <c r="C339" s="367">
        <v>2987203.2722189319</v>
      </c>
      <c r="D339" s="367">
        <v>8594834.6855470669</v>
      </c>
      <c r="E339" s="367">
        <v>3856888.3638535501</v>
      </c>
      <c r="F339" s="367">
        <v>5348520.5772432247</v>
      </c>
      <c r="G339" s="367">
        <v>2886952.8564090831</v>
      </c>
      <c r="H339" s="367">
        <v>2869509.5434926371</v>
      </c>
      <c r="I339" s="367">
        <v>4115806.8341886653</v>
      </c>
      <c r="J339" s="367">
        <v>2629638.5450492213</v>
      </c>
      <c r="K339" s="367">
        <v>1738719.1344512412</v>
      </c>
      <c r="L339" s="367">
        <v>2151786.7949521425</v>
      </c>
      <c r="M339" s="367">
        <v>3567314.7745367382</v>
      </c>
      <c r="N339" s="367">
        <v>4947441.9189254176</v>
      </c>
      <c r="O339" s="368">
        <v>5750838.6095101479</v>
      </c>
      <c r="P339" s="367">
        <v>3473585.6222816017</v>
      </c>
      <c r="Q339" s="368">
        <v>3474238.6341945608</v>
      </c>
      <c r="R339" s="368">
        <v>4827951.6888770582</v>
      </c>
      <c r="S339" s="368">
        <v>4879109.5029958747</v>
      </c>
      <c r="T339" s="368">
        <v>4454857.4883957049</v>
      </c>
      <c r="U339" s="367">
        <v>4686777.9478102205</v>
      </c>
      <c r="V339" s="367">
        <v>3994173.6268067178</v>
      </c>
      <c r="W339" s="367">
        <v>2097329.6839999999</v>
      </c>
    </row>
    <row r="340" spans="2:23">
      <c r="B340" s="473" t="s">
        <v>744</v>
      </c>
      <c r="C340" s="366">
        <v>3034432.9767541829</v>
      </c>
      <c r="D340" s="366">
        <v>1002718.2127058442</v>
      </c>
      <c r="E340" s="366">
        <v>1339687.3639224267</v>
      </c>
      <c r="F340" s="366">
        <v>691348.27650676598</v>
      </c>
      <c r="G340" s="366">
        <v>197119.52589929121</v>
      </c>
      <c r="H340" s="366">
        <v>376294.57165089424</v>
      </c>
      <c r="I340" s="366">
        <v>600073.28321593686</v>
      </c>
      <c r="J340" s="367">
        <v>1823207.8906300573</v>
      </c>
      <c r="K340" s="367">
        <v>375964.44553800975</v>
      </c>
      <c r="L340" s="367">
        <v>722162.38525848265</v>
      </c>
      <c r="M340" s="367">
        <v>336635.37408847397</v>
      </c>
      <c r="N340" s="367">
        <v>871559.68732184684</v>
      </c>
      <c r="O340" s="368">
        <v>186454.31983027587</v>
      </c>
      <c r="P340" s="367">
        <v>330738.94815020869</v>
      </c>
      <c r="Q340" s="368">
        <v>598948.47174375341</v>
      </c>
      <c r="R340" s="368">
        <v>355611.64088285418</v>
      </c>
      <c r="S340" s="368">
        <v>244623.72867685324</v>
      </c>
      <c r="T340" s="368">
        <v>377264.25975045469</v>
      </c>
      <c r="U340" s="367">
        <v>412780.40557855472</v>
      </c>
      <c r="V340" s="367">
        <v>553020.587285797</v>
      </c>
      <c r="W340" s="367">
        <v>396716.47899999999</v>
      </c>
    </row>
    <row r="341" spans="2:23">
      <c r="B341" s="473" t="s">
        <v>658</v>
      </c>
      <c r="C341" s="367">
        <v>159525.18374243545</v>
      </c>
      <c r="D341" s="367">
        <v>1721230.9361102895</v>
      </c>
      <c r="E341" s="367">
        <v>344931.68542391103</v>
      </c>
      <c r="F341" s="367">
        <v>239680.91159067396</v>
      </c>
      <c r="G341" s="367">
        <v>884067.80422649602</v>
      </c>
      <c r="H341" s="367">
        <v>441679.57342231378</v>
      </c>
      <c r="I341" s="367">
        <v>453288.15611676581</v>
      </c>
      <c r="J341" s="367">
        <v>474152.5015896993</v>
      </c>
      <c r="K341" s="367">
        <v>147516.45996403135</v>
      </c>
      <c r="L341" s="367">
        <v>269736.29068323446</v>
      </c>
      <c r="M341" s="367">
        <v>382824.73170683457</v>
      </c>
      <c r="N341" s="367">
        <v>249985.72718925623</v>
      </c>
      <c r="O341" s="368">
        <v>694389.73386356817</v>
      </c>
      <c r="P341" s="367">
        <v>267690.08910177439</v>
      </c>
      <c r="Q341" s="368">
        <v>371122.94869163446</v>
      </c>
      <c r="R341" s="368">
        <v>66875.177512798313</v>
      </c>
      <c r="S341" s="368">
        <v>284677.59447157837</v>
      </c>
      <c r="T341" s="368">
        <v>365350.05000279087</v>
      </c>
      <c r="U341" s="367">
        <v>632956.95847438602</v>
      </c>
      <c r="V341" s="367">
        <v>1079862.1685120268</v>
      </c>
      <c r="W341" s="367">
        <v>578365.71</v>
      </c>
    </row>
    <row r="342" spans="2:23">
      <c r="B342" s="473" t="s">
        <v>375</v>
      </c>
      <c r="C342" s="367">
        <v>687428.11708093109</v>
      </c>
      <c r="D342" s="367">
        <v>355070.04698526516</v>
      </c>
      <c r="E342" s="367">
        <v>581471.55455830146</v>
      </c>
      <c r="F342" s="367">
        <v>2595861.2440421586</v>
      </c>
      <c r="G342" s="367">
        <v>2511241.2176765357</v>
      </c>
      <c r="H342" s="367">
        <v>624463.31811391446</v>
      </c>
      <c r="I342" s="367">
        <v>454460.27959653444</v>
      </c>
      <c r="J342" s="367">
        <v>702580.23998060601</v>
      </c>
      <c r="K342" s="367">
        <v>476800.3322172066</v>
      </c>
      <c r="L342" s="367">
        <v>824163.61683866545</v>
      </c>
      <c r="M342" s="367">
        <v>1225090.751496033</v>
      </c>
      <c r="N342" s="367">
        <v>963615.9146281596</v>
      </c>
      <c r="O342" s="368">
        <v>866930.67258372286</v>
      </c>
      <c r="P342" s="367">
        <v>901280.43637642474</v>
      </c>
      <c r="Q342" s="368">
        <v>804516.64153656829</v>
      </c>
      <c r="R342" s="368">
        <v>1329969.4686083712</v>
      </c>
      <c r="S342" s="368">
        <v>590272.18822993059</v>
      </c>
      <c r="T342" s="368">
        <v>709405.63254153146</v>
      </c>
      <c r="U342" s="367">
        <v>547871.11124406243</v>
      </c>
      <c r="V342" s="367">
        <v>1045080.2666538665</v>
      </c>
      <c r="W342" s="367">
        <v>1183798.862</v>
      </c>
    </row>
    <row r="343" spans="2:23">
      <c r="B343" s="473" t="s">
        <v>376</v>
      </c>
      <c r="C343" s="367">
        <v>675568.39427625004</v>
      </c>
      <c r="D343" s="367">
        <v>599115.24971529364</v>
      </c>
      <c r="E343" s="367">
        <v>773977.24832507421</v>
      </c>
      <c r="F343" s="367">
        <v>1731121.1236875029</v>
      </c>
      <c r="G343" s="367">
        <v>3093139.4124597446</v>
      </c>
      <c r="H343" s="367">
        <v>1014742.192613246</v>
      </c>
      <c r="I343" s="367">
        <v>1043505.2293284886</v>
      </c>
      <c r="J343" s="367">
        <v>1097100.0068787674</v>
      </c>
      <c r="K343" s="367">
        <v>634786.12148219463</v>
      </c>
      <c r="L343" s="367">
        <v>449503.20596323413</v>
      </c>
      <c r="M343" s="367">
        <v>562781.45522893779</v>
      </c>
      <c r="N343" s="367">
        <v>597670.17538960208</v>
      </c>
      <c r="O343" s="368">
        <v>367421.56561628729</v>
      </c>
      <c r="P343" s="367">
        <v>777799.79175795068</v>
      </c>
      <c r="Q343" s="368">
        <v>636990.42693923856</v>
      </c>
      <c r="R343" s="368">
        <v>488449.72725232289</v>
      </c>
      <c r="S343" s="368">
        <v>655230.96987136581</v>
      </c>
      <c r="T343" s="368">
        <v>987323.08521987929</v>
      </c>
      <c r="U343" s="367">
        <v>2063937.8191651867</v>
      </c>
      <c r="V343" s="367">
        <v>2095870.0707777767</v>
      </c>
      <c r="W343" s="367">
        <v>1877958.138</v>
      </c>
    </row>
    <row r="344" spans="2:23">
      <c r="B344" s="473" t="s">
        <v>378</v>
      </c>
      <c r="C344" s="367">
        <v>395409.31769374572</v>
      </c>
      <c r="D344" s="367">
        <v>543701.44349507545</v>
      </c>
      <c r="E344" s="367">
        <v>415913.2706746179</v>
      </c>
      <c r="F344" s="367">
        <v>994877.76798218384</v>
      </c>
      <c r="G344" s="367">
        <v>655457.65109362814</v>
      </c>
      <c r="H344" s="367">
        <v>307522.80075290526</v>
      </c>
      <c r="I344" s="367">
        <v>381464.99329717143</v>
      </c>
      <c r="J344" s="367">
        <v>563549.06084479264</v>
      </c>
      <c r="K344" s="367">
        <v>671065.95762356149</v>
      </c>
      <c r="L344" s="367">
        <v>603073.62676668097</v>
      </c>
      <c r="M344" s="367">
        <v>1953319.694227814</v>
      </c>
      <c r="N344" s="367">
        <v>554309.30550568772</v>
      </c>
      <c r="O344" s="368">
        <v>1102365.6959259</v>
      </c>
      <c r="P344" s="367">
        <v>914313.41769809485</v>
      </c>
      <c r="Q344" s="368">
        <v>649238.59715751139</v>
      </c>
      <c r="R344" s="368">
        <v>949512.77137699246</v>
      </c>
      <c r="S344" s="368">
        <v>938591.03577334248</v>
      </c>
      <c r="T344" s="368">
        <v>474532.32150837407</v>
      </c>
      <c r="U344" s="367">
        <v>273312.89047282399</v>
      </c>
      <c r="V344" s="367">
        <v>792220.37098133343</v>
      </c>
      <c r="W344" s="367">
        <v>1410147.3149999999</v>
      </c>
    </row>
    <row r="345" spans="2:23">
      <c r="B345" s="473" t="s">
        <v>383</v>
      </c>
      <c r="C345" s="367">
        <v>318524.49540558446</v>
      </c>
      <c r="D345" s="367">
        <v>666665.7573279388</v>
      </c>
      <c r="E345" s="367">
        <v>312919.53888681752</v>
      </c>
      <c r="F345" s="367">
        <v>488860.71242176811</v>
      </c>
      <c r="G345" s="367">
        <v>160515.31274289323</v>
      </c>
      <c r="H345" s="367">
        <v>198954.17925083585</v>
      </c>
      <c r="I345" s="367">
        <v>316174.60364180984</v>
      </c>
      <c r="J345" s="367">
        <v>392846.33740474784</v>
      </c>
      <c r="K345" s="367">
        <v>407742.47007996525</v>
      </c>
      <c r="L345" s="367">
        <v>792748.03941109264</v>
      </c>
      <c r="M345" s="367">
        <v>476829.6499067882</v>
      </c>
      <c r="N345" s="367">
        <v>346506.53317015129</v>
      </c>
      <c r="O345" s="368">
        <v>463094.37589320319</v>
      </c>
      <c r="P345" s="367">
        <v>166503.60610619275</v>
      </c>
      <c r="Q345" s="368">
        <v>289847.21593085665</v>
      </c>
      <c r="R345" s="368">
        <v>228061.99661633655</v>
      </c>
      <c r="S345" s="368">
        <v>312877.14541647764</v>
      </c>
      <c r="T345" s="368">
        <v>326250.48128944001</v>
      </c>
      <c r="U345" s="367">
        <v>505885.73852871521</v>
      </c>
      <c r="V345" s="367">
        <v>708647.53937442042</v>
      </c>
      <c r="W345" s="367">
        <v>492768.54100000003</v>
      </c>
    </row>
    <row r="346" spans="2:23">
      <c r="B346" s="473" t="s">
        <v>659</v>
      </c>
      <c r="C346" s="367">
        <v>575173.31306219986</v>
      </c>
      <c r="D346" s="367">
        <v>62255.805654767893</v>
      </c>
      <c r="E346" s="367">
        <v>137530.18178461265</v>
      </c>
      <c r="F346" s="367">
        <v>175142.11902462732</v>
      </c>
      <c r="G346" s="367">
        <v>306785.28047586267</v>
      </c>
      <c r="H346" s="367">
        <v>73303.656634976345</v>
      </c>
      <c r="I346" s="367">
        <v>129182.5293543266</v>
      </c>
      <c r="J346" s="367">
        <v>184715.61980440692</v>
      </c>
      <c r="K346" s="367">
        <v>168825.15520503023</v>
      </c>
      <c r="L346" s="367">
        <v>124387.0205579598</v>
      </c>
      <c r="M346" s="367">
        <v>83585.53394451183</v>
      </c>
      <c r="N346" s="367">
        <v>60826.701332580378</v>
      </c>
      <c r="O346" s="368">
        <v>51757.274244320317</v>
      </c>
      <c r="P346" s="367">
        <v>67756.895472223914</v>
      </c>
      <c r="Q346" s="368">
        <v>160140.09649651332</v>
      </c>
      <c r="R346" s="368">
        <v>247509.06813366018</v>
      </c>
      <c r="S346" s="368">
        <v>130376.53763565148</v>
      </c>
      <c r="T346" s="368">
        <v>128579.46198473769</v>
      </c>
      <c r="U346" s="367">
        <v>138999.01109188411</v>
      </c>
      <c r="V346" s="367">
        <v>135375.86573887063</v>
      </c>
      <c r="W346" s="367">
        <v>136388.23800000001</v>
      </c>
    </row>
    <row r="347" spans="2:23">
      <c r="B347" s="473" t="s">
        <v>384</v>
      </c>
      <c r="C347" s="366">
        <v>144972.18238803875</v>
      </c>
      <c r="D347" s="366">
        <v>640195.02545143699</v>
      </c>
      <c r="E347" s="366">
        <v>378411.63780659181</v>
      </c>
      <c r="F347" s="366">
        <v>182007.78177147338</v>
      </c>
      <c r="G347" s="366">
        <v>127675.33615675125</v>
      </c>
      <c r="H347" s="366">
        <v>162514.02400375824</v>
      </c>
      <c r="I347" s="366">
        <v>544987.62877647264</v>
      </c>
      <c r="J347" s="367">
        <v>436124.87723606324</v>
      </c>
      <c r="K347" s="367">
        <v>698806.07015754457</v>
      </c>
      <c r="L347" s="367">
        <v>366486.43073393713</v>
      </c>
      <c r="M347" s="367">
        <v>453759.31545334496</v>
      </c>
      <c r="N347" s="367">
        <v>571120.05955479632</v>
      </c>
      <c r="O347" s="368">
        <v>226803.96853355048</v>
      </c>
      <c r="P347" s="367">
        <v>535346.63132532942</v>
      </c>
      <c r="Q347" s="368">
        <v>554156.4927512391</v>
      </c>
      <c r="R347" s="368">
        <v>330961.19446499727</v>
      </c>
      <c r="S347" s="368">
        <v>293779.60483779258</v>
      </c>
      <c r="T347" s="368">
        <v>260457.64765278439</v>
      </c>
      <c r="U347" s="367">
        <v>347773.34007512929</v>
      </c>
      <c r="V347" s="367">
        <v>330292.55992445309</v>
      </c>
      <c r="W347" s="367">
        <v>539460.12</v>
      </c>
    </row>
    <row r="348" spans="2:23">
      <c r="B348" s="473" t="s">
        <v>745</v>
      </c>
      <c r="C348" s="367">
        <v>148644.5708312325</v>
      </c>
      <c r="D348" s="367">
        <v>39649.150600620327</v>
      </c>
      <c r="E348" s="367">
        <v>302518.54838026606</v>
      </c>
      <c r="F348" s="367">
        <v>179434.46052948403</v>
      </c>
      <c r="G348" s="367">
        <v>79982.558394585983</v>
      </c>
      <c r="H348" s="367">
        <v>255259.21598005251</v>
      </c>
      <c r="I348" s="367">
        <v>229499.7027838724</v>
      </c>
      <c r="J348" s="367">
        <v>221997.85770232184</v>
      </c>
      <c r="K348" s="367">
        <v>273514.83810104476</v>
      </c>
      <c r="L348" s="367">
        <v>378021.31161374145</v>
      </c>
      <c r="M348" s="367">
        <v>243815.2145343883</v>
      </c>
      <c r="N348" s="367">
        <v>371084.65881088498</v>
      </c>
      <c r="O348" s="368">
        <v>1637515.6829124854</v>
      </c>
      <c r="P348" s="367">
        <v>1412131.5576340936</v>
      </c>
      <c r="Q348" s="368">
        <v>311154.70722642564</v>
      </c>
      <c r="R348" s="368">
        <v>200244.19541727373</v>
      </c>
      <c r="S348" s="368">
        <v>675398.93175984581</v>
      </c>
      <c r="T348" s="368">
        <v>1176022.1699535798</v>
      </c>
      <c r="U348" s="367">
        <v>1183186.2916412635</v>
      </c>
      <c r="V348" s="367">
        <v>1358085.2678635402</v>
      </c>
      <c r="W348" s="367">
        <v>615357.34499999997</v>
      </c>
    </row>
    <row r="349" spans="2:23">
      <c r="B349" s="473" t="s">
        <v>386</v>
      </c>
      <c r="C349" s="367">
        <v>854274.83474492363</v>
      </c>
      <c r="D349" s="367">
        <v>496585.26306089055</v>
      </c>
      <c r="E349" s="367">
        <v>262532.93638893845</v>
      </c>
      <c r="F349" s="367">
        <v>596981.87780381448</v>
      </c>
      <c r="G349" s="367">
        <v>371427.08110198478</v>
      </c>
      <c r="H349" s="367">
        <v>514594.58441981499</v>
      </c>
      <c r="I349" s="367">
        <v>429501.31041937205</v>
      </c>
      <c r="J349" s="367">
        <v>413635.97746184218</v>
      </c>
      <c r="K349" s="367">
        <v>897752.20778413757</v>
      </c>
      <c r="L349" s="367">
        <v>3495099.23049714</v>
      </c>
      <c r="M349" s="367">
        <v>1313725.3048204016</v>
      </c>
      <c r="N349" s="367">
        <v>937735.93788783415</v>
      </c>
      <c r="O349" s="368">
        <v>672393.56822046649</v>
      </c>
      <c r="P349" s="367">
        <v>287401.62273693189</v>
      </c>
      <c r="Q349" s="368">
        <v>309423.63816073281</v>
      </c>
      <c r="R349" s="368">
        <v>505687.34669516893</v>
      </c>
      <c r="S349" s="368">
        <v>647632.24678552488</v>
      </c>
      <c r="T349" s="368">
        <v>616551.54039833171</v>
      </c>
      <c r="U349" s="367">
        <v>418849.94696233328</v>
      </c>
      <c r="V349" s="367">
        <v>936833.82661253936</v>
      </c>
      <c r="W349" s="367">
        <v>802836.03500000003</v>
      </c>
    </row>
    <row r="350" spans="2:23">
      <c r="B350" s="473" t="s">
        <v>746</v>
      </c>
      <c r="C350" s="367">
        <v>294964.84517943097</v>
      </c>
      <c r="D350" s="367">
        <v>398636.05475304549</v>
      </c>
      <c r="E350" s="367">
        <v>191379.30063618472</v>
      </c>
      <c r="F350" s="367">
        <v>1442515.853585161</v>
      </c>
      <c r="G350" s="367">
        <v>357704.54672681884</v>
      </c>
      <c r="H350" s="367">
        <v>293899.3831392664</v>
      </c>
      <c r="I350" s="367">
        <v>1504880.0001782426</v>
      </c>
      <c r="J350" s="367">
        <v>2152607.8185314895</v>
      </c>
      <c r="K350" s="367">
        <v>1804582.0460949149</v>
      </c>
      <c r="L350" s="367">
        <v>1646834.6231238758</v>
      </c>
      <c r="M350" s="367">
        <v>1580654.6736485597</v>
      </c>
      <c r="N350" s="367">
        <v>349618.09693962638</v>
      </c>
      <c r="O350" s="368">
        <v>466218.74597839219</v>
      </c>
      <c r="P350" s="367">
        <v>811610.37776047236</v>
      </c>
      <c r="Q350" s="368">
        <v>692289.02696027083</v>
      </c>
      <c r="R350" s="368">
        <v>871732.18002400466</v>
      </c>
      <c r="S350" s="368">
        <v>567675.31448866345</v>
      </c>
      <c r="T350" s="368">
        <v>862518.00360364292</v>
      </c>
      <c r="U350" s="367">
        <v>1905260.5304472924</v>
      </c>
      <c r="V350" s="367">
        <v>2006809.6371463691</v>
      </c>
      <c r="W350" s="367">
        <v>1068718.1200000001</v>
      </c>
    </row>
    <row r="351" spans="2:23">
      <c r="B351" s="473" t="s">
        <v>387</v>
      </c>
      <c r="C351" s="367">
        <v>848629.69966175489</v>
      </c>
      <c r="D351" s="367">
        <v>2278980.2850623354</v>
      </c>
      <c r="E351" s="367">
        <v>292633.70937985514</v>
      </c>
      <c r="F351" s="367">
        <v>774462.90621640382</v>
      </c>
      <c r="G351" s="367">
        <v>355234.88887120114</v>
      </c>
      <c r="H351" s="367">
        <v>246591.03024422217</v>
      </c>
      <c r="I351" s="367">
        <v>892815.7900365307</v>
      </c>
      <c r="J351" s="367">
        <v>177678.72885856402</v>
      </c>
      <c r="K351" s="367">
        <v>403569.17881379079</v>
      </c>
      <c r="L351" s="367">
        <v>492396.38576178782</v>
      </c>
      <c r="M351" s="367">
        <v>551758.33095121803</v>
      </c>
      <c r="N351" s="367">
        <v>270036.58108128695</v>
      </c>
      <c r="O351" s="368">
        <v>604821.91795103031</v>
      </c>
      <c r="P351" s="367">
        <v>483569.37952782516</v>
      </c>
      <c r="Q351" s="368">
        <v>849053.81101577473</v>
      </c>
      <c r="R351" s="368">
        <v>860666.11855762789</v>
      </c>
      <c r="S351" s="368">
        <v>668440.97895793954</v>
      </c>
      <c r="T351" s="368">
        <v>636891.36162583996</v>
      </c>
      <c r="U351" s="367">
        <v>624353.21095441259</v>
      </c>
      <c r="V351" s="367">
        <v>1071971.9073954693</v>
      </c>
      <c r="W351" s="367">
        <v>922812.23800000001</v>
      </c>
    </row>
    <row r="352" spans="2:23">
      <c r="B352" s="473" t="s">
        <v>660</v>
      </c>
      <c r="C352" s="366">
        <v>150872.99008434135</v>
      </c>
      <c r="D352" s="366">
        <v>130998.03789486813</v>
      </c>
      <c r="E352" s="366">
        <v>191594.36376374328</v>
      </c>
      <c r="F352" s="366">
        <v>178358.77057711399</v>
      </c>
      <c r="G352" s="366">
        <v>214544.05748343249</v>
      </c>
      <c r="H352" s="366">
        <v>182110.55492668832</v>
      </c>
      <c r="I352" s="366">
        <v>258311.12028303553</v>
      </c>
      <c r="J352" s="367">
        <v>173521.90785673284</v>
      </c>
      <c r="K352" s="367">
        <v>301731.48562389897</v>
      </c>
      <c r="L352" s="367">
        <v>451504.58444800228</v>
      </c>
      <c r="M352" s="367">
        <v>326957.68120448646</v>
      </c>
      <c r="N352" s="367">
        <v>971056.52750828187</v>
      </c>
      <c r="O352" s="368">
        <v>952340.14853637666</v>
      </c>
      <c r="P352" s="367">
        <v>194990.7803437681</v>
      </c>
      <c r="Q352" s="368">
        <v>353057.9637358872</v>
      </c>
      <c r="R352" s="368">
        <v>321807.8392594023</v>
      </c>
      <c r="S352" s="368">
        <v>498579.80211126385</v>
      </c>
      <c r="T352" s="368">
        <v>236871.759439983</v>
      </c>
      <c r="U352" s="367">
        <v>236482.49428422234</v>
      </c>
      <c r="V352" s="367">
        <v>300921.68937395251</v>
      </c>
      <c r="W352" s="367">
        <v>728800.76199999999</v>
      </c>
    </row>
    <row r="353" spans="2:23">
      <c r="B353" s="473" t="s">
        <v>513</v>
      </c>
      <c r="C353" s="367">
        <v>2344915.8982091253</v>
      </c>
      <c r="D353" s="367">
        <v>1418744.0021159262</v>
      </c>
      <c r="E353" s="367">
        <v>670359.83346735395</v>
      </c>
      <c r="F353" s="367">
        <v>6763941.0250789775</v>
      </c>
      <c r="G353" s="367">
        <v>1330645.1797132343</v>
      </c>
      <c r="H353" s="367">
        <v>2218447.1328805699</v>
      </c>
      <c r="I353" s="367">
        <v>1072965.9824898953</v>
      </c>
      <c r="J353" s="367">
        <v>706978.75807575264</v>
      </c>
      <c r="K353" s="367">
        <v>860519.30166502844</v>
      </c>
      <c r="L353" s="367">
        <v>781922.40124348318</v>
      </c>
      <c r="M353" s="367">
        <v>391492.94530626055</v>
      </c>
      <c r="N353" s="367">
        <v>1122973.7493087698</v>
      </c>
      <c r="O353" s="368">
        <v>827512.01514600543</v>
      </c>
      <c r="P353" s="367">
        <v>790959.96434703842</v>
      </c>
      <c r="Q353" s="368">
        <v>2587694.1743266443</v>
      </c>
      <c r="R353" s="368">
        <v>767860.63534240401</v>
      </c>
      <c r="S353" s="368">
        <v>709597.39314912865</v>
      </c>
      <c r="T353" s="368">
        <v>964488.99235523667</v>
      </c>
      <c r="U353" s="367">
        <v>1203054.1762998383</v>
      </c>
      <c r="V353" s="367">
        <v>1141445.9568735147</v>
      </c>
      <c r="W353" s="367">
        <v>1313473.1569999999</v>
      </c>
    </row>
    <row r="354" spans="2:23">
      <c r="B354" s="473" t="s">
        <v>747</v>
      </c>
      <c r="C354" s="367">
        <v>273148.417315553</v>
      </c>
      <c r="D354" s="367">
        <v>100210.42939583673</v>
      </c>
      <c r="E354" s="367">
        <v>205363.78050568089</v>
      </c>
      <c r="F354" s="367">
        <v>244348.31206197446</v>
      </c>
      <c r="G354" s="367">
        <v>72837.479719563038</v>
      </c>
      <c r="H354" s="367">
        <v>48694.059661994412</v>
      </c>
      <c r="I354" s="367">
        <v>62506.337071557093</v>
      </c>
      <c r="J354" s="367">
        <v>226885.3050320381</v>
      </c>
      <c r="K354" s="367">
        <v>316538.36635764851</v>
      </c>
      <c r="L354" s="367">
        <v>61555.865702814292</v>
      </c>
      <c r="M354" s="367">
        <v>58791.619104887977</v>
      </c>
      <c r="N354" s="367">
        <v>1648899.9836582167</v>
      </c>
      <c r="O354" s="368">
        <v>94097.334601413982</v>
      </c>
      <c r="P354" s="367">
        <v>302504.56243303767</v>
      </c>
      <c r="Q354" s="368">
        <v>228400.88186313343</v>
      </c>
      <c r="R354" s="368">
        <v>473740.76093901892</v>
      </c>
      <c r="S354" s="368">
        <v>251176.31769562871</v>
      </c>
      <c r="T354" s="368">
        <v>426244.25836570479</v>
      </c>
      <c r="U354" s="367">
        <v>464437.82955540041</v>
      </c>
      <c r="V354" s="367">
        <v>432246.38641670992</v>
      </c>
      <c r="W354" s="367">
        <v>420464.07799999998</v>
      </c>
    </row>
    <row r="355" spans="2:23">
      <c r="B355" s="473" t="s">
        <v>748</v>
      </c>
      <c r="C355" s="367">
        <v>299779.0442699152</v>
      </c>
      <c r="D355" s="367">
        <v>1144302.8766035824</v>
      </c>
      <c r="E355" s="367">
        <v>1718432.3495767345</v>
      </c>
      <c r="F355" s="367">
        <v>462424.26443979249</v>
      </c>
      <c r="G355" s="367">
        <v>129719.27678120903</v>
      </c>
      <c r="H355" s="367">
        <v>438713.83706967585</v>
      </c>
      <c r="I355" s="367">
        <v>560080.01517526375</v>
      </c>
      <c r="J355" s="367">
        <v>478086.07565801003</v>
      </c>
      <c r="K355" s="367">
        <v>370352.52402134176</v>
      </c>
      <c r="L355" s="367">
        <v>719062.60713392601</v>
      </c>
      <c r="M355" s="367">
        <v>557117.33512745926</v>
      </c>
      <c r="N355" s="367">
        <v>478400.27131679124</v>
      </c>
      <c r="O355" s="368">
        <v>386162.09228888812</v>
      </c>
      <c r="P355" s="367">
        <v>221845.57692019211</v>
      </c>
      <c r="Q355" s="368">
        <v>478508.78351901064</v>
      </c>
      <c r="R355" s="368">
        <v>212162.46292356568</v>
      </c>
      <c r="S355" s="368">
        <v>175756.04258670655</v>
      </c>
      <c r="T355" s="368">
        <v>490291.43337893853</v>
      </c>
      <c r="U355" s="367">
        <v>686620.29452891368</v>
      </c>
      <c r="V355" s="367">
        <v>925083.76990340673</v>
      </c>
      <c r="W355" s="367">
        <v>1147631.294</v>
      </c>
    </row>
    <row r="356" spans="2:23">
      <c r="B356" s="473" t="s">
        <v>388</v>
      </c>
      <c r="C356" s="367">
        <v>481318.22107728652</v>
      </c>
      <c r="D356" s="367">
        <v>355406.17444429093</v>
      </c>
      <c r="E356" s="367">
        <v>439683.12284802907</v>
      </c>
      <c r="F356" s="367">
        <v>961974.15740520868</v>
      </c>
      <c r="G356" s="367">
        <v>435262.25960590917</v>
      </c>
      <c r="H356" s="367">
        <v>718920.4015886113</v>
      </c>
      <c r="I356" s="367">
        <v>1068428.9310735164</v>
      </c>
      <c r="J356" s="367">
        <v>1076066.824712378</v>
      </c>
      <c r="K356" s="367">
        <v>782230.37917518488</v>
      </c>
      <c r="L356" s="367">
        <v>1077132.466394882</v>
      </c>
      <c r="M356" s="367">
        <v>1298321.8194670684</v>
      </c>
      <c r="N356" s="367">
        <v>1269139.8428068236</v>
      </c>
      <c r="O356" s="368">
        <v>947194.41281241842</v>
      </c>
      <c r="P356" s="367">
        <v>814551.92950268381</v>
      </c>
      <c r="Q356" s="368">
        <v>1106795.0852692707</v>
      </c>
      <c r="R356" s="368">
        <v>1314360.6315463553</v>
      </c>
      <c r="S356" s="368">
        <v>1227862.7489795682</v>
      </c>
      <c r="T356" s="368">
        <v>1310851.8461614521</v>
      </c>
      <c r="U356" s="367">
        <v>2017902.1121108476</v>
      </c>
      <c r="V356" s="367">
        <v>2014064.4612064376</v>
      </c>
      <c r="W356" s="367">
        <v>2132174.5269999998</v>
      </c>
    </row>
    <row r="357" spans="2:23">
      <c r="B357" s="473" t="s">
        <v>749</v>
      </c>
      <c r="C357" s="366">
        <v>554240.11786187475</v>
      </c>
      <c r="D357" s="366">
        <v>782354.71731626883</v>
      </c>
      <c r="E357" s="366">
        <v>662109.47423638823</v>
      </c>
      <c r="F357" s="366">
        <v>520594.86830476223</v>
      </c>
      <c r="G357" s="366">
        <v>351189.33038795646</v>
      </c>
      <c r="H357" s="366">
        <v>434327.69344674167</v>
      </c>
      <c r="I357" s="366">
        <v>927850.87203004071</v>
      </c>
      <c r="J357" s="367">
        <v>293730.23396960716</v>
      </c>
      <c r="K357" s="367">
        <v>284805.46823509369</v>
      </c>
      <c r="L357" s="367">
        <v>546639.13361748215</v>
      </c>
      <c r="M357" s="367">
        <v>238506.52202667019</v>
      </c>
      <c r="N357" s="367">
        <v>65544.090406587507</v>
      </c>
      <c r="O357" s="368">
        <v>78473.016559170777</v>
      </c>
      <c r="P357" s="367">
        <v>153246.7554862031</v>
      </c>
      <c r="Q357" s="368">
        <v>267277.69099588681</v>
      </c>
      <c r="R357" s="368">
        <v>556154.98881983408</v>
      </c>
      <c r="S357" s="368">
        <v>418616.70452435763</v>
      </c>
      <c r="T357" s="368">
        <v>154945.3063249494</v>
      </c>
      <c r="U357" s="367">
        <v>94601.835249135562</v>
      </c>
      <c r="V357" s="367">
        <v>190754.94985579373</v>
      </c>
      <c r="W357" s="367">
        <v>175763.644</v>
      </c>
    </row>
    <row r="358" spans="2:23">
      <c r="B358" s="473" t="s">
        <v>750</v>
      </c>
      <c r="C358" s="367">
        <v>516598.13631913898</v>
      </c>
      <c r="D358" s="367">
        <v>3071793.8443887867</v>
      </c>
      <c r="E358" s="367">
        <v>1330074.0421205587</v>
      </c>
      <c r="F358" s="367">
        <v>4147579.1621140474</v>
      </c>
      <c r="G358" s="367">
        <v>1418758.6882655292</v>
      </c>
      <c r="H358" s="367">
        <v>854090.42895572295</v>
      </c>
      <c r="I358" s="367">
        <v>1048417.7751693598</v>
      </c>
      <c r="J358" s="367">
        <v>601906.94305876072</v>
      </c>
      <c r="K358" s="367">
        <v>578184.95615631563</v>
      </c>
      <c r="L358" s="367">
        <v>310080.57683914999</v>
      </c>
      <c r="M358" s="367">
        <v>1010636.4529375323</v>
      </c>
      <c r="N358" s="367">
        <v>1741157.6663078826</v>
      </c>
      <c r="O358" s="368">
        <v>1278648.9665599845</v>
      </c>
      <c r="P358" s="367">
        <v>1558312.1408339227</v>
      </c>
      <c r="Q358" s="368">
        <v>419153.40131368546</v>
      </c>
      <c r="R358" s="368">
        <v>673873.50356449059</v>
      </c>
      <c r="S358" s="368">
        <v>196287.95037893325</v>
      </c>
      <c r="T358" s="367">
        <v>154854.66859468073</v>
      </c>
      <c r="U358" s="367">
        <v>654487.77219192288</v>
      </c>
      <c r="V358" s="367">
        <v>1205844.501358798</v>
      </c>
      <c r="W358" s="367">
        <v>646485.57799999998</v>
      </c>
    </row>
    <row r="359" spans="2:23">
      <c r="B359" s="470"/>
      <c r="C359" s="471"/>
      <c r="D359" s="471"/>
      <c r="E359" s="471"/>
      <c r="F359" s="471"/>
      <c r="G359" s="471"/>
      <c r="H359" s="471"/>
      <c r="I359" s="471"/>
      <c r="J359" s="471"/>
      <c r="K359" s="471"/>
      <c r="L359" s="471"/>
      <c r="M359" s="471"/>
      <c r="N359" s="471"/>
      <c r="O359" s="472"/>
      <c r="P359" s="471"/>
      <c r="Q359" s="472"/>
      <c r="R359" s="472"/>
      <c r="S359" s="472"/>
      <c r="T359" s="471"/>
    </row>
    <row r="360" spans="2:23">
      <c r="B360" s="372" t="s">
        <v>2</v>
      </c>
      <c r="C360" s="373">
        <f>SUM(C338:C358)</f>
        <v>17680792.604762539</v>
      </c>
      <c r="D360" s="373">
        <f t="shared" ref="D360:U360" si="27">SUM(D338:D358)</f>
        <v>25897862.347719427</v>
      </c>
      <c r="E360" s="373">
        <f t="shared" si="27"/>
        <v>15354725.015555585</v>
      </c>
      <c r="F360" s="373">
        <f t="shared" si="27"/>
        <v>29244686.365766551</v>
      </c>
      <c r="G360" s="373">
        <f t="shared" si="27"/>
        <v>16180257.210864492</v>
      </c>
      <c r="H360" s="373">
        <f t="shared" si="27"/>
        <v>13409061.037636215</v>
      </c>
      <c r="I360" s="373">
        <f t="shared" si="27"/>
        <v>17745968.154691014</v>
      </c>
      <c r="J360" s="373">
        <f t="shared" si="27"/>
        <v>15450431.33971568</v>
      </c>
      <c r="K360" s="373">
        <f t="shared" si="27"/>
        <v>13697308.72341221</v>
      </c>
      <c r="L360" s="373">
        <f t="shared" si="27"/>
        <v>16810248.389053319</v>
      </c>
      <c r="M360" s="373">
        <f t="shared" si="27"/>
        <v>17199618.411438175</v>
      </c>
      <c r="N360" s="373">
        <f t="shared" si="27"/>
        <v>19077351.656691309</v>
      </c>
      <c r="O360" s="373">
        <f t="shared" si="27"/>
        <v>18049669.268488817</v>
      </c>
      <c r="P360" s="373">
        <f t="shared" si="27"/>
        <v>15311664.012598757</v>
      </c>
      <c r="Q360" s="373">
        <f t="shared" si="27"/>
        <v>15517915.382477067</v>
      </c>
      <c r="R360" s="373">
        <f t="shared" si="27"/>
        <v>16042398.421107614</v>
      </c>
      <c r="S360" s="373">
        <f t="shared" si="27"/>
        <v>14703096.583395805</v>
      </c>
      <c r="T360" s="373">
        <f t="shared" si="27"/>
        <v>15440404.703821754</v>
      </c>
      <c r="U360" s="373">
        <f t="shared" si="27"/>
        <v>19658138.252696663</v>
      </c>
      <c r="V360" s="373">
        <f t="shared" ref="V360:W360" si="28">SUM(V338:V358)</f>
        <v>23676983.652540259</v>
      </c>
      <c r="W360" s="380">
        <f t="shared" si="28"/>
        <v>19131002.272999998</v>
      </c>
    </row>
    <row r="361" spans="2:23">
      <c r="B361" s="213" t="s">
        <v>687</v>
      </c>
    </row>
    <row r="362" spans="2:23">
      <c r="B362" s="225" t="s">
        <v>794</v>
      </c>
    </row>
    <row r="363" spans="2:23">
      <c r="B363" s="225" t="s">
        <v>751</v>
      </c>
    </row>
    <row r="364" spans="2:23">
      <c r="B364" s="225"/>
    </row>
    <row r="365" spans="2:23">
      <c r="B365" s="225"/>
    </row>
    <row r="366" spans="2:23">
      <c r="B366" s="211"/>
    </row>
    <row r="369" spans="2:23">
      <c r="B369" s="212" t="s">
        <v>160</v>
      </c>
      <c r="C369" s="212"/>
      <c r="D369" s="217"/>
      <c r="E369" s="217"/>
      <c r="F369" s="217"/>
      <c r="G369" s="217"/>
      <c r="H369" s="217"/>
      <c r="I369" s="217"/>
      <c r="J369" s="249"/>
      <c r="K369" s="249"/>
    </row>
    <row r="370" spans="2:23">
      <c r="B370" s="296" t="s">
        <v>213</v>
      </c>
      <c r="C370" s="296"/>
      <c r="D370" s="277"/>
      <c r="E370" s="277"/>
      <c r="F370" s="217"/>
      <c r="G370" s="217"/>
      <c r="H370" s="217"/>
      <c r="I370" s="217"/>
      <c r="J370" s="249"/>
      <c r="K370" s="249"/>
    </row>
    <row r="371" spans="2:23">
      <c r="B371" s="375" t="s">
        <v>221</v>
      </c>
      <c r="C371" s="375"/>
      <c r="D371" s="376"/>
      <c r="E371" s="374"/>
      <c r="F371" s="217"/>
      <c r="G371" s="217"/>
      <c r="H371" s="217"/>
      <c r="I371" s="217"/>
      <c r="J371" s="249"/>
      <c r="K371" s="249"/>
    </row>
    <row r="372" spans="2:23">
      <c r="B372" s="1" t="s">
        <v>792</v>
      </c>
      <c r="C372" s="211"/>
      <c r="D372" s="217"/>
      <c r="E372" s="217"/>
      <c r="F372" s="217"/>
      <c r="G372" s="217"/>
      <c r="H372" s="217"/>
      <c r="I372" s="217"/>
      <c r="J372" s="249"/>
      <c r="K372" s="249"/>
      <c r="M372" s="249"/>
      <c r="N372" s="252"/>
      <c r="O372" s="437" t="s">
        <v>180</v>
      </c>
      <c r="P372" s="252"/>
    </row>
    <row r="373" spans="2:23">
      <c r="B373" s="211"/>
      <c r="C373" s="211"/>
      <c r="D373" s="217"/>
      <c r="E373" s="217"/>
      <c r="F373" s="217"/>
      <c r="G373" s="217"/>
      <c r="H373" s="217"/>
      <c r="I373" s="217"/>
      <c r="J373" s="249"/>
      <c r="K373" s="249"/>
    </row>
    <row r="374" spans="2:23">
      <c r="B374" s="370" t="s">
        <v>212</v>
      </c>
      <c r="C374" s="371">
        <v>2001</v>
      </c>
      <c r="D374" s="371">
        <v>2002</v>
      </c>
      <c r="E374" s="371">
        <v>2003</v>
      </c>
      <c r="F374" s="371">
        <v>2004</v>
      </c>
      <c r="G374" s="371">
        <v>2005</v>
      </c>
      <c r="H374" s="371">
        <v>2006</v>
      </c>
      <c r="I374" s="371">
        <v>2007</v>
      </c>
      <c r="J374" s="371">
        <v>2008</v>
      </c>
      <c r="K374" s="371">
        <v>2009</v>
      </c>
      <c r="L374" s="371">
        <v>2010</v>
      </c>
      <c r="M374" s="371">
        <v>2011</v>
      </c>
      <c r="N374" s="371">
        <v>2012</v>
      </c>
      <c r="O374" s="371">
        <v>2013</v>
      </c>
      <c r="P374" s="371">
        <v>2014</v>
      </c>
      <c r="Q374" s="371">
        <v>2015</v>
      </c>
      <c r="R374" s="371">
        <v>2016</v>
      </c>
      <c r="S374" s="371">
        <v>2017</v>
      </c>
      <c r="T374" s="371">
        <v>2018</v>
      </c>
      <c r="U374" s="371">
        <v>2019</v>
      </c>
      <c r="V374" s="371">
        <v>2020</v>
      </c>
      <c r="W374" s="379">
        <v>2021</v>
      </c>
    </row>
    <row r="375" spans="2:23">
      <c r="B375" s="365" t="s">
        <v>584</v>
      </c>
      <c r="C375" s="367">
        <v>0</v>
      </c>
      <c r="D375" s="367">
        <v>0</v>
      </c>
      <c r="E375" s="367">
        <v>0</v>
      </c>
      <c r="F375" s="367">
        <v>0</v>
      </c>
      <c r="G375" s="367">
        <v>266307.28947335476</v>
      </c>
      <c r="H375" s="367">
        <v>231227.96072950389</v>
      </c>
      <c r="I375" s="367">
        <v>266235.91973917052</v>
      </c>
      <c r="J375" s="367">
        <v>196230.36453251535</v>
      </c>
      <c r="K375" s="367">
        <v>201148.30689334587</v>
      </c>
      <c r="L375" s="367">
        <v>479914.72482437437</v>
      </c>
      <c r="M375" s="367">
        <v>448515.54122759221</v>
      </c>
      <c r="N375" s="367">
        <v>300258.56772555021</v>
      </c>
      <c r="O375" s="368">
        <v>469779.67946780234</v>
      </c>
      <c r="P375" s="367">
        <v>724846.93320452969</v>
      </c>
      <c r="Q375" s="368">
        <v>717701.58803276776</v>
      </c>
      <c r="R375" s="368">
        <v>909851.64381412312</v>
      </c>
      <c r="S375" s="368">
        <v>513211.32360150939</v>
      </c>
      <c r="T375" s="367">
        <v>430971.9337134391</v>
      </c>
      <c r="U375" s="367">
        <v>550751.8219825261</v>
      </c>
      <c r="V375" s="367">
        <v>198278.90430739534</v>
      </c>
      <c r="W375" s="367">
        <v>519689.64799999999</v>
      </c>
    </row>
    <row r="376" spans="2:23">
      <c r="B376" s="365" t="s">
        <v>372</v>
      </c>
      <c r="C376" s="367">
        <v>339643.63432455226</v>
      </c>
      <c r="D376" s="367">
        <v>214190.97296019268</v>
      </c>
      <c r="E376" s="367">
        <v>315876.65689074789</v>
      </c>
      <c r="F376" s="367">
        <v>333143.52236754214</v>
      </c>
      <c r="G376" s="367">
        <v>332858.59370356833</v>
      </c>
      <c r="H376" s="367">
        <v>265537.50507113722</v>
      </c>
      <c r="I376" s="367">
        <v>492071.95869070408</v>
      </c>
      <c r="J376" s="367">
        <v>384410.92434643797</v>
      </c>
      <c r="K376" s="367">
        <v>428459.10669842723</v>
      </c>
      <c r="L376" s="367">
        <v>396903.00358115003</v>
      </c>
      <c r="M376" s="367">
        <v>221356.73488846864</v>
      </c>
      <c r="N376" s="367">
        <v>292383.16097830993</v>
      </c>
      <c r="O376" s="368">
        <v>350552.88335199986</v>
      </c>
      <c r="P376" s="367">
        <v>241141.9199388132</v>
      </c>
      <c r="Q376" s="368">
        <v>360304.24019116716</v>
      </c>
      <c r="R376" s="368">
        <v>305088.52522202511</v>
      </c>
      <c r="S376" s="368">
        <v>352717.1751509264</v>
      </c>
      <c r="T376" s="367">
        <v>547173.96812394494</v>
      </c>
      <c r="U376" s="367">
        <v>550743.23451907979</v>
      </c>
      <c r="V376" s="367">
        <v>1375061.7052338808</v>
      </c>
      <c r="W376" s="367">
        <v>418076.48700000002</v>
      </c>
    </row>
    <row r="377" spans="2:23">
      <c r="B377" s="365" t="s">
        <v>373</v>
      </c>
      <c r="C377" s="367">
        <v>3820573.9654695685</v>
      </c>
      <c r="D377" s="367">
        <v>2628705.6276578018</v>
      </c>
      <c r="E377" s="367">
        <v>3791119.3711570441</v>
      </c>
      <c r="F377" s="367">
        <v>3893117.28083887</v>
      </c>
      <c r="G377" s="367">
        <v>4904777.8448734861</v>
      </c>
      <c r="H377" s="367">
        <v>1798029.7145417943</v>
      </c>
      <c r="I377" s="367">
        <v>1683443.1581855486</v>
      </c>
      <c r="J377" s="367">
        <v>1052535.490909735</v>
      </c>
      <c r="K377" s="367">
        <v>633296.94964197231</v>
      </c>
      <c r="L377" s="367">
        <v>1549065.2625485228</v>
      </c>
      <c r="M377" s="367">
        <v>1454722.9443780372</v>
      </c>
      <c r="N377" s="367">
        <v>1956824.3560848567</v>
      </c>
      <c r="O377" s="368">
        <v>1199059.4395060265</v>
      </c>
      <c r="P377" s="367">
        <v>1604143.3493288353</v>
      </c>
      <c r="Q377" s="368">
        <v>1714780.9475562968</v>
      </c>
      <c r="R377" s="368">
        <v>1741496.0700301526</v>
      </c>
      <c r="S377" s="368">
        <v>1490029.1340734095</v>
      </c>
      <c r="T377" s="367">
        <v>1558511.6135316195</v>
      </c>
      <c r="U377" s="367">
        <v>1456181.1836849095</v>
      </c>
      <c r="V377" s="367">
        <v>1232034.0010892772</v>
      </c>
      <c r="W377" s="367">
        <v>1931604.878</v>
      </c>
    </row>
    <row r="378" spans="2:23">
      <c r="B378" s="365" t="s">
        <v>623</v>
      </c>
      <c r="C378" s="366">
        <v>2763608.8559216638</v>
      </c>
      <c r="D378" s="366">
        <v>2692905.9723317274</v>
      </c>
      <c r="E378" s="366">
        <v>1815912.400431752</v>
      </c>
      <c r="F378" s="366">
        <v>4919408.8418368772</v>
      </c>
      <c r="G378" s="366">
        <v>1405593.8185674383</v>
      </c>
      <c r="H378" s="366">
        <v>1027382.4292987483</v>
      </c>
      <c r="I378" s="366">
        <v>945596.6140582551</v>
      </c>
      <c r="J378" s="367">
        <v>1041223.6979393725</v>
      </c>
      <c r="K378" s="367">
        <v>1292200.434708664</v>
      </c>
      <c r="L378" s="367">
        <v>1010482.1827308396</v>
      </c>
      <c r="M378" s="367">
        <v>893681.29910577135</v>
      </c>
      <c r="N378" s="367">
        <v>1099368.1584367466</v>
      </c>
      <c r="O378" s="368">
        <v>517676.94770383008</v>
      </c>
      <c r="P378" s="367">
        <v>710301.48686031543</v>
      </c>
      <c r="Q378" s="368">
        <v>611464.56393710885</v>
      </c>
      <c r="R378" s="368">
        <v>766117.44365592266</v>
      </c>
      <c r="S378" s="368">
        <v>816248.97915365582</v>
      </c>
      <c r="T378" s="368">
        <v>635222.68821214489</v>
      </c>
      <c r="U378" s="367">
        <v>824891.74985122704</v>
      </c>
      <c r="V378" s="367">
        <v>919249.69560775184</v>
      </c>
      <c r="W378" s="367">
        <v>1172585.781</v>
      </c>
    </row>
    <row r="379" spans="2:23">
      <c r="B379" s="365" t="s">
        <v>661</v>
      </c>
      <c r="C379" s="367">
        <v>1880788.7549944788</v>
      </c>
      <c r="D379" s="367">
        <v>2525745.0645062998</v>
      </c>
      <c r="E379" s="367">
        <v>2906392.6770065883</v>
      </c>
      <c r="F379" s="367">
        <v>4003814.372039062</v>
      </c>
      <c r="G379" s="367">
        <v>501014.4104372788</v>
      </c>
      <c r="H379" s="367">
        <v>1074535.7866121803</v>
      </c>
      <c r="I379" s="367">
        <v>1276720.4598154861</v>
      </c>
      <c r="J379" s="367">
        <v>1365308.1348038425</v>
      </c>
      <c r="K379" s="367">
        <v>1130259.7660474007</v>
      </c>
      <c r="L379" s="367">
        <v>940760.76019665226</v>
      </c>
      <c r="M379" s="367">
        <v>484704.23750918754</v>
      </c>
      <c r="N379" s="367">
        <v>1166785.018534292</v>
      </c>
      <c r="O379" s="368">
        <v>1038977.5684708386</v>
      </c>
      <c r="P379" s="367">
        <v>1530997.130650566</v>
      </c>
      <c r="Q379" s="368">
        <v>1631658.1428040662</v>
      </c>
      <c r="R379" s="368">
        <v>1801036.7279867199</v>
      </c>
      <c r="S379" s="368">
        <v>666668.13073700992</v>
      </c>
      <c r="T379" s="368">
        <v>1015165.5456794708</v>
      </c>
      <c r="U379" s="367">
        <v>1701931.4797023595</v>
      </c>
      <c r="V379" s="367">
        <v>1163087.1699071091</v>
      </c>
      <c r="W379" s="367">
        <v>907475.98100000003</v>
      </c>
    </row>
    <row r="380" spans="2:23">
      <c r="B380" s="365" t="s">
        <v>374</v>
      </c>
      <c r="C380" s="367">
        <v>3027887.1767838383</v>
      </c>
      <c r="D380" s="367">
        <v>3268983.9904957744</v>
      </c>
      <c r="E380" s="367">
        <v>2778180.1052234508</v>
      </c>
      <c r="F380" s="367">
        <v>5098585.4493269315</v>
      </c>
      <c r="G380" s="367">
        <v>3093069.7043751106</v>
      </c>
      <c r="H380" s="367">
        <v>3203571.2892045616</v>
      </c>
      <c r="I380" s="367">
        <v>2544252.7162824846</v>
      </c>
      <c r="J380" s="367">
        <v>1832469.8708471868</v>
      </c>
      <c r="K380" s="367">
        <v>761347.67733332841</v>
      </c>
      <c r="L380" s="367">
        <v>2754892.4302972839</v>
      </c>
      <c r="M380" s="367">
        <v>1919123.9892025553</v>
      </c>
      <c r="N380" s="367">
        <v>1948548.5277626272</v>
      </c>
      <c r="O380" s="368">
        <v>1564850.7881560316</v>
      </c>
      <c r="P380" s="367">
        <v>741859.11028356291</v>
      </c>
      <c r="Q380" s="368">
        <v>1368322.2933289786</v>
      </c>
      <c r="R380" s="368">
        <v>1458567.6197639185</v>
      </c>
      <c r="S380" s="368">
        <v>1648032.505345894</v>
      </c>
      <c r="T380" s="368">
        <v>1686242.0543235296</v>
      </c>
      <c r="U380" s="367">
        <v>868401.52846912784</v>
      </c>
      <c r="V380" s="367">
        <v>928803.17482151068</v>
      </c>
      <c r="W380" s="367">
        <v>1101166.6040000001</v>
      </c>
    </row>
    <row r="381" spans="2:23">
      <c r="B381" s="365" t="s">
        <v>662</v>
      </c>
      <c r="C381" s="366">
        <v>6921641.617021733</v>
      </c>
      <c r="D381" s="366">
        <v>5994424.8785308897</v>
      </c>
      <c r="E381" s="366">
        <v>3882929.8203117987</v>
      </c>
      <c r="F381" s="366">
        <v>4772633.1617257176</v>
      </c>
      <c r="G381" s="366">
        <v>4472495.6058856966</v>
      </c>
      <c r="H381" s="366">
        <v>5820817.4268393507</v>
      </c>
      <c r="I381" s="366">
        <v>5703003.0955239711</v>
      </c>
      <c r="J381" s="367">
        <v>6209705.7066702545</v>
      </c>
      <c r="K381" s="367">
        <v>5404515.0779321427</v>
      </c>
      <c r="L381" s="367">
        <v>4883900.9100200068</v>
      </c>
      <c r="M381" s="367">
        <v>4822220.8699824167</v>
      </c>
      <c r="N381" s="367">
        <v>6294757.9913394237</v>
      </c>
      <c r="O381" s="368">
        <v>3572658.4641477852</v>
      </c>
      <c r="P381" s="367">
        <v>1840680.7091879647</v>
      </c>
      <c r="Q381" s="368">
        <v>3200478.4941983283</v>
      </c>
      <c r="R381" s="368">
        <v>6418784.885554364</v>
      </c>
      <c r="S381" s="368">
        <v>4520464.5561270816</v>
      </c>
      <c r="T381" s="368">
        <v>3845922.8231574339</v>
      </c>
      <c r="U381" s="367">
        <v>4455174.9201226048</v>
      </c>
      <c r="V381" s="367">
        <v>8819595.3644040953</v>
      </c>
      <c r="W381" s="367">
        <v>3187675.9049999998</v>
      </c>
    </row>
    <row r="382" spans="2:23">
      <c r="B382" s="365" t="s">
        <v>582</v>
      </c>
      <c r="C382" s="367">
        <v>340881.32220176782</v>
      </c>
      <c r="D382" s="367">
        <v>305487.07990963478</v>
      </c>
      <c r="E382" s="367">
        <v>270240.26122281881</v>
      </c>
      <c r="F382" s="367">
        <v>129546.40884014801</v>
      </c>
      <c r="G382" s="367">
        <v>192770.23933299675</v>
      </c>
      <c r="H382" s="367">
        <v>180053.97176171548</v>
      </c>
      <c r="I382" s="367">
        <v>808613.75853768038</v>
      </c>
      <c r="J382" s="367">
        <v>551407.01068365155</v>
      </c>
      <c r="K382" s="367">
        <v>669403.5003328406</v>
      </c>
      <c r="L382" s="367">
        <v>279950.39653605374</v>
      </c>
      <c r="M382" s="367">
        <v>222828.7569320334</v>
      </c>
      <c r="N382" s="367">
        <v>470239.09484852472</v>
      </c>
      <c r="O382" s="368">
        <v>520513.94068357541</v>
      </c>
      <c r="P382" s="367">
        <v>270847.4833295687</v>
      </c>
      <c r="Q382" s="368">
        <v>673952.90474292391</v>
      </c>
      <c r="R382" s="368">
        <v>363772.15464964049</v>
      </c>
      <c r="S382" s="368">
        <v>552896.60120175697</v>
      </c>
      <c r="T382" s="368">
        <v>226301.62146440966</v>
      </c>
      <c r="U382" s="367">
        <v>700718.62358740461</v>
      </c>
      <c r="V382" s="367">
        <v>749197.00572007056</v>
      </c>
      <c r="W382" s="367">
        <v>887838.64899999998</v>
      </c>
    </row>
    <row r="383" spans="2:23">
      <c r="B383" s="365" t="s">
        <v>377</v>
      </c>
      <c r="C383" s="367">
        <v>5600848.5190552417</v>
      </c>
      <c r="D383" s="367">
        <v>8129414.827137501</v>
      </c>
      <c r="E383" s="367">
        <v>5444339.2038798304</v>
      </c>
      <c r="F383" s="367">
        <v>7626748.5499259857</v>
      </c>
      <c r="G383" s="367">
        <v>3987217.7955546267</v>
      </c>
      <c r="H383" s="367">
        <v>3780642.9732154016</v>
      </c>
      <c r="I383" s="367">
        <v>5850396.0671887565</v>
      </c>
      <c r="J383" s="367">
        <v>4651997.4605073547</v>
      </c>
      <c r="K383" s="367">
        <v>4809546.7038723277</v>
      </c>
      <c r="L383" s="367">
        <v>4739901.0541761294</v>
      </c>
      <c r="M383" s="367">
        <v>4726000.615410395</v>
      </c>
      <c r="N383" s="367">
        <v>5408188.6064098189</v>
      </c>
      <c r="O383" s="368">
        <v>5741695.3339526001</v>
      </c>
      <c r="P383" s="367">
        <v>8050464.8324811654</v>
      </c>
      <c r="Q383" s="368">
        <v>7859525.0057843579</v>
      </c>
      <c r="R383" s="368">
        <v>4860449.5788827231</v>
      </c>
      <c r="S383" s="368">
        <v>4379070.0426898031</v>
      </c>
      <c r="T383" s="368">
        <v>7246223.2973568309</v>
      </c>
      <c r="U383" s="367">
        <v>9061964.6050268617</v>
      </c>
      <c r="V383" s="367">
        <v>7058914.2166675795</v>
      </c>
      <c r="W383" s="367">
        <v>4700771.3789999997</v>
      </c>
    </row>
    <row r="384" spans="2:23">
      <c r="B384" s="365" t="s">
        <v>752</v>
      </c>
      <c r="C384" s="367">
        <v>4966617.7377297515</v>
      </c>
      <c r="D384" s="367">
        <v>5486719.6301933033</v>
      </c>
      <c r="E384" s="367">
        <v>4967138.3184292084</v>
      </c>
      <c r="F384" s="367">
        <v>6006848.0372460019</v>
      </c>
      <c r="G384" s="367">
        <v>8095926.8243291555</v>
      </c>
      <c r="H384" s="367">
        <v>6119445.3319012318</v>
      </c>
      <c r="I384" s="367">
        <v>5688703.1890707929</v>
      </c>
      <c r="J384" s="367">
        <v>1150059.3455545604</v>
      </c>
      <c r="K384" s="367">
        <v>1181057.6738383528</v>
      </c>
      <c r="L384" s="367">
        <v>4874097.8617010964</v>
      </c>
      <c r="M384" s="367">
        <v>3280148.7542629251</v>
      </c>
      <c r="N384" s="367">
        <v>6144750.5276583629</v>
      </c>
      <c r="O384" s="368">
        <v>6330120.9578511715</v>
      </c>
      <c r="P384" s="367">
        <v>4794158.4490781678</v>
      </c>
      <c r="Q384" s="368">
        <v>4395486.4574098671</v>
      </c>
      <c r="R384" s="368">
        <v>5956146.7846110519</v>
      </c>
      <c r="S384" s="368">
        <v>5372382.6313916938</v>
      </c>
      <c r="T384" s="368">
        <v>4901629.9584248438</v>
      </c>
      <c r="U384" s="367">
        <v>4952359.2123420406</v>
      </c>
      <c r="V384" s="367">
        <v>5184166.1090545869</v>
      </c>
      <c r="W384" s="367">
        <v>5142994.8820000002</v>
      </c>
    </row>
    <row r="385" spans="2:23">
      <c r="B385" s="365" t="s">
        <v>663</v>
      </c>
      <c r="C385" s="366">
        <v>922565.57078706671</v>
      </c>
      <c r="D385" s="366">
        <v>422026.08124062506</v>
      </c>
      <c r="E385" s="366">
        <v>131296.03937450852</v>
      </c>
      <c r="F385" s="366">
        <v>283205.98373124481</v>
      </c>
      <c r="G385" s="366">
        <v>129378.20508139086</v>
      </c>
      <c r="H385" s="366">
        <v>1411979.674716895</v>
      </c>
      <c r="I385" s="366">
        <v>988786.77109419089</v>
      </c>
      <c r="J385" s="367">
        <v>639768.51597424108</v>
      </c>
      <c r="K385" s="367">
        <v>1813959.3160463751</v>
      </c>
      <c r="L385" s="367">
        <v>1045619.1785699046</v>
      </c>
      <c r="M385" s="367">
        <v>1025728.3305374316</v>
      </c>
      <c r="N385" s="367">
        <v>590254.52927052323</v>
      </c>
      <c r="O385" s="368">
        <v>699045.03657368827</v>
      </c>
      <c r="P385" s="367">
        <v>437941.56753826659</v>
      </c>
      <c r="Q385" s="368">
        <v>739043.46683059027</v>
      </c>
      <c r="R385" s="368">
        <v>707786.72732154839</v>
      </c>
      <c r="S385" s="368">
        <v>641065.37933761894</v>
      </c>
      <c r="T385" s="368">
        <v>797711.20794535277</v>
      </c>
      <c r="U385" s="367">
        <v>768528.32807433396</v>
      </c>
      <c r="V385" s="367">
        <v>637638.43341529544</v>
      </c>
      <c r="W385" s="367">
        <v>628526.24600000004</v>
      </c>
    </row>
    <row r="386" spans="2:23">
      <c r="B386" s="365" t="s">
        <v>753</v>
      </c>
      <c r="C386" s="367">
        <v>0</v>
      </c>
      <c r="D386" s="367">
        <v>0</v>
      </c>
      <c r="E386" s="367">
        <v>0</v>
      </c>
      <c r="F386" s="367">
        <v>5917.5970261131588</v>
      </c>
      <c r="G386" s="367">
        <v>640042.20609162748</v>
      </c>
      <c r="H386" s="367">
        <v>1060516.7832603971</v>
      </c>
      <c r="I386" s="367">
        <v>879551.086444246</v>
      </c>
      <c r="J386" s="367">
        <v>1013114.8794915705</v>
      </c>
      <c r="K386" s="367">
        <v>1207752.6584990162</v>
      </c>
      <c r="L386" s="367">
        <v>1192520.0224194818</v>
      </c>
      <c r="M386" s="367">
        <v>907177.80992637167</v>
      </c>
      <c r="N386" s="367">
        <v>602205.25701176468</v>
      </c>
      <c r="O386" s="368">
        <v>2105558.1232920834</v>
      </c>
      <c r="P386" s="367">
        <v>821648.4817511884</v>
      </c>
      <c r="Q386" s="368">
        <v>1377449.8958474607</v>
      </c>
      <c r="R386" s="368">
        <v>1174097.4953512007</v>
      </c>
      <c r="S386" s="368">
        <v>860123.12599248101</v>
      </c>
      <c r="T386" s="368">
        <v>1161693.1575517345</v>
      </c>
      <c r="U386" s="367">
        <v>1000632.520626107</v>
      </c>
      <c r="V386" s="367">
        <v>1390138.8348076828</v>
      </c>
      <c r="W386" s="367">
        <v>736083.59100000001</v>
      </c>
    </row>
    <row r="387" spans="2:23">
      <c r="B387" s="365" t="s">
        <v>664</v>
      </c>
      <c r="C387" s="367">
        <v>425912.80366296327</v>
      </c>
      <c r="D387" s="367">
        <v>426209.61804469809</v>
      </c>
      <c r="E387" s="367">
        <v>901482.80007636291</v>
      </c>
      <c r="F387" s="367">
        <v>1209255.2222186811</v>
      </c>
      <c r="G387" s="367">
        <v>2331937.0865502283</v>
      </c>
      <c r="H387" s="367">
        <v>948651.61394045781</v>
      </c>
      <c r="I387" s="367">
        <v>453147.0863882273</v>
      </c>
      <c r="J387" s="367">
        <v>416425.64162285801</v>
      </c>
      <c r="K387" s="367">
        <v>999122.39126903843</v>
      </c>
      <c r="L387" s="367">
        <v>347501.97438305139</v>
      </c>
      <c r="M387" s="367">
        <v>925590.25764879968</v>
      </c>
      <c r="N387" s="367">
        <v>1067612.9189378188</v>
      </c>
      <c r="O387" s="368">
        <v>776843.67392361409</v>
      </c>
      <c r="P387" s="367">
        <v>436723.12824224832</v>
      </c>
      <c r="Q387" s="368">
        <v>787182.32979408372</v>
      </c>
      <c r="R387" s="368">
        <v>779799.49211487663</v>
      </c>
      <c r="S387" s="368">
        <v>292326.44237170659</v>
      </c>
      <c r="T387" s="368">
        <v>773491.77762739849</v>
      </c>
      <c r="U387" s="367">
        <v>540239.01215034188</v>
      </c>
      <c r="V387" s="367">
        <v>0</v>
      </c>
      <c r="W387" s="367">
        <v>0</v>
      </c>
    </row>
    <row r="388" spans="2:23">
      <c r="B388" s="365" t="s">
        <v>379</v>
      </c>
      <c r="C388" s="367">
        <v>2184272.1467842297</v>
      </c>
      <c r="D388" s="367">
        <v>3591388.5598720787</v>
      </c>
      <c r="E388" s="367">
        <v>1564796.6278270793</v>
      </c>
      <c r="F388" s="367">
        <v>3590468.136104133</v>
      </c>
      <c r="G388" s="367">
        <v>1792130.1270139227</v>
      </c>
      <c r="H388" s="367">
        <v>1108965.6260320798</v>
      </c>
      <c r="I388" s="367">
        <v>907752.58482296322</v>
      </c>
      <c r="J388" s="367">
        <v>671834.89369808731</v>
      </c>
      <c r="K388" s="367">
        <v>1110826.5247966938</v>
      </c>
      <c r="L388" s="367">
        <v>513582.69537832338</v>
      </c>
      <c r="M388" s="367">
        <v>896719.47470175067</v>
      </c>
      <c r="N388" s="367">
        <v>1052275.3122607346</v>
      </c>
      <c r="O388" s="368">
        <v>1500366.0471517479</v>
      </c>
      <c r="P388" s="367">
        <v>1648044.8648019829</v>
      </c>
      <c r="Q388" s="368">
        <v>2462327.520691907</v>
      </c>
      <c r="R388" s="368">
        <v>1350926.6418163925</v>
      </c>
      <c r="S388" s="368">
        <v>1770395.1485435823</v>
      </c>
      <c r="T388" s="368">
        <v>1196847.9510562597</v>
      </c>
      <c r="U388" s="367">
        <v>1833464.7596732406</v>
      </c>
      <c r="V388" s="367">
        <v>2004946.1141234115</v>
      </c>
      <c r="W388" s="367">
        <v>3641378.1239999998</v>
      </c>
    </row>
    <row r="389" spans="2:23">
      <c r="B389" s="365" t="s">
        <v>380</v>
      </c>
      <c r="C389" s="366">
        <v>3593856.2757732235</v>
      </c>
      <c r="D389" s="366">
        <v>2734366.3221330484</v>
      </c>
      <c r="E389" s="366">
        <v>3009805.7818931281</v>
      </c>
      <c r="F389" s="366">
        <v>4188069.9030330419</v>
      </c>
      <c r="G389" s="366">
        <v>2219136.9577395613</v>
      </c>
      <c r="H389" s="366">
        <v>1452368.7472447471</v>
      </c>
      <c r="I389" s="366">
        <v>2262326.9383530659</v>
      </c>
      <c r="J389" s="367">
        <v>3824718.1255197525</v>
      </c>
      <c r="K389" s="367">
        <v>1999066.0833711689</v>
      </c>
      <c r="L389" s="367">
        <v>1752050.1898462619</v>
      </c>
      <c r="M389" s="367">
        <v>1657449.7552994939</v>
      </c>
      <c r="N389" s="367">
        <v>1421557.7871083333</v>
      </c>
      <c r="O389" s="368">
        <v>2103795.9976351038</v>
      </c>
      <c r="P389" s="367">
        <v>2273894.5090956599</v>
      </c>
      <c r="Q389" s="368">
        <v>4665626.455535315</v>
      </c>
      <c r="R389" s="368">
        <v>3869478.9896195987</v>
      </c>
      <c r="S389" s="368">
        <v>2388263.1414732635</v>
      </c>
      <c r="T389" s="368">
        <v>2398161.9027778325</v>
      </c>
      <c r="U389" s="367">
        <v>2059569.7905080845</v>
      </c>
      <c r="V389" s="367">
        <v>2558215.5971832187</v>
      </c>
      <c r="W389" s="367">
        <v>3344282.9010000001</v>
      </c>
    </row>
    <row r="390" spans="2:23">
      <c r="B390" s="365" t="s">
        <v>754</v>
      </c>
      <c r="C390" s="367">
        <v>5952842.883816516</v>
      </c>
      <c r="D390" s="367">
        <v>3324853.3744290522</v>
      </c>
      <c r="E390" s="367">
        <v>3815891.955162697</v>
      </c>
      <c r="F390" s="367">
        <v>5398580.5309588471</v>
      </c>
      <c r="G390" s="367">
        <v>6643235.236293395</v>
      </c>
      <c r="H390" s="367">
        <v>2747958.3070053849</v>
      </c>
      <c r="I390" s="367">
        <v>2689950.7766499766</v>
      </c>
      <c r="J390" s="367">
        <v>477693.08725437487</v>
      </c>
      <c r="K390" s="367">
        <v>437823.74125245539</v>
      </c>
      <c r="L390" s="367">
        <v>303599.68203199253</v>
      </c>
      <c r="M390" s="367">
        <v>572618.19790374045</v>
      </c>
      <c r="N390" s="367">
        <v>450152.34151440149</v>
      </c>
      <c r="O390" s="368">
        <v>1060057.240809798</v>
      </c>
      <c r="P390" s="367">
        <v>2439448.4533938421</v>
      </c>
      <c r="Q390" s="368">
        <v>2607856.4329007133</v>
      </c>
      <c r="R390" s="368">
        <v>2831260.1126454063</v>
      </c>
      <c r="S390" s="368">
        <v>2823482.7223958801</v>
      </c>
      <c r="T390" s="368">
        <v>2793563.1379824649</v>
      </c>
      <c r="U390" s="367">
        <v>2769371.6430213661</v>
      </c>
      <c r="V390" s="367">
        <v>2776293.5649667797</v>
      </c>
      <c r="W390" s="367">
        <v>2371430.8930000002</v>
      </c>
    </row>
    <row r="391" spans="2:23">
      <c r="B391" s="365" t="s">
        <v>381</v>
      </c>
      <c r="C391" s="367">
        <v>5770981.210872123</v>
      </c>
      <c r="D391" s="367">
        <v>3690151.6966550853</v>
      </c>
      <c r="E391" s="367">
        <v>3177595.3457252318</v>
      </c>
      <c r="F391" s="367">
        <v>3690343.2133767274</v>
      </c>
      <c r="G391" s="367">
        <v>3448809.9768599109</v>
      </c>
      <c r="H391" s="367">
        <v>2796111.0388151817</v>
      </c>
      <c r="I391" s="367">
        <v>3646185.7078839019</v>
      </c>
      <c r="J391" s="367">
        <v>2946095.6858544056</v>
      </c>
      <c r="K391" s="367">
        <v>4158928.4294076003</v>
      </c>
      <c r="L391" s="367">
        <v>1948653.6173962725</v>
      </c>
      <c r="M391" s="367">
        <v>5192121.9947069949</v>
      </c>
      <c r="N391" s="367">
        <v>1769739.7964665515</v>
      </c>
      <c r="O391" s="368">
        <v>2740759.6498538889</v>
      </c>
      <c r="P391" s="367">
        <v>5075355.5500995303</v>
      </c>
      <c r="Q391" s="368">
        <v>10803673.039562464</v>
      </c>
      <c r="R391" s="368">
        <v>8045765.6239007348</v>
      </c>
      <c r="S391" s="368">
        <v>8164971.4853778025</v>
      </c>
      <c r="T391" s="368">
        <v>6412683.5924118003</v>
      </c>
      <c r="U391" s="367">
        <v>4724855.5238351766</v>
      </c>
      <c r="V391" s="367">
        <v>6704777.1437570713</v>
      </c>
      <c r="W391" s="367">
        <v>3065314.3280000002</v>
      </c>
    </row>
    <row r="392" spans="2:23">
      <c r="B392" s="365" t="s">
        <v>755</v>
      </c>
      <c r="C392" s="367">
        <v>7488534.6238631234</v>
      </c>
      <c r="D392" s="367">
        <v>7331451.0173231671</v>
      </c>
      <c r="E392" s="367">
        <v>9645597.4007365443</v>
      </c>
      <c r="F392" s="367">
        <v>10956365.779444616</v>
      </c>
      <c r="G392" s="367">
        <v>8476724.663665561</v>
      </c>
      <c r="H392" s="367">
        <v>6392827.4640954547</v>
      </c>
      <c r="I392" s="367">
        <v>5877896.3660344435</v>
      </c>
      <c r="J392" s="367">
        <v>6049949.4630366294</v>
      </c>
      <c r="K392" s="367">
        <v>6670034.9684343515</v>
      </c>
      <c r="L392" s="367">
        <v>8690325.6825921927</v>
      </c>
      <c r="M392" s="367">
        <v>7551547.739511474</v>
      </c>
      <c r="N392" s="367">
        <v>5424378.2828410864</v>
      </c>
      <c r="O392" s="368">
        <v>5400595.0956791453</v>
      </c>
      <c r="P392" s="367">
        <v>6263346.6633365601</v>
      </c>
      <c r="Q392" s="368">
        <v>7014898.0950351451</v>
      </c>
      <c r="R392" s="368">
        <v>8607512.6356304158</v>
      </c>
      <c r="S392" s="368">
        <v>7669349.0796080036</v>
      </c>
      <c r="T392" s="368">
        <v>9299828.2540930435</v>
      </c>
      <c r="U392" s="367">
        <v>9362532.0672733076</v>
      </c>
      <c r="V392" s="367">
        <v>7284853.6272900617</v>
      </c>
      <c r="W392" s="367">
        <v>6469897.4119999995</v>
      </c>
    </row>
    <row r="393" spans="2:23">
      <c r="B393" s="365" t="s">
        <v>382</v>
      </c>
      <c r="C393" s="366">
        <v>5253165.7242699955</v>
      </c>
      <c r="D393" s="366">
        <v>2154296.4431539597</v>
      </c>
      <c r="E393" s="366">
        <v>1092485.7402393201</v>
      </c>
      <c r="F393" s="366">
        <v>6618548.374906579</v>
      </c>
      <c r="G393" s="366">
        <v>2613617.4982599132</v>
      </c>
      <c r="H393" s="366">
        <v>301535.80724227574</v>
      </c>
      <c r="I393" s="366">
        <v>626816.36954814533</v>
      </c>
      <c r="J393" s="367">
        <v>1777468.0994820786</v>
      </c>
      <c r="K393" s="367">
        <v>725029.93499966501</v>
      </c>
      <c r="L393" s="367">
        <v>869764.04851013364</v>
      </c>
      <c r="M393" s="367">
        <v>748525.64358825365</v>
      </c>
      <c r="N393" s="367">
        <v>1760725.0188124082</v>
      </c>
      <c r="O393" s="368">
        <v>878923.14465730055</v>
      </c>
      <c r="P393" s="367">
        <v>1324481.7011821761</v>
      </c>
      <c r="Q393" s="368">
        <v>1178341.9310240555</v>
      </c>
      <c r="R393" s="368">
        <v>900673.35015486984</v>
      </c>
      <c r="S393" s="368">
        <v>682844.62198640429</v>
      </c>
      <c r="T393" s="368">
        <v>780722.7329943286</v>
      </c>
      <c r="U393" s="367">
        <v>1022847.0766395624</v>
      </c>
      <c r="V393" s="367">
        <v>1649973.896854707</v>
      </c>
      <c r="W393" s="367">
        <v>1733600.412</v>
      </c>
    </row>
    <row r="394" spans="2:23">
      <c r="B394" s="365" t="s">
        <v>756</v>
      </c>
      <c r="C394" s="367">
        <v>3160874.7054312332</v>
      </c>
      <c r="D394" s="367">
        <v>3920507.3446902456</v>
      </c>
      <c r="E394" s="367">
        <v>3979538.8655002038</v>
      </c>
      <c r="F394" s="367">
        <v>2460629.0454537687</v>
      </c>
      <c r="G394" s="367">
        <v>802519.30350208795</v>
      </c>
      <c r="H394" s="367">
        <v>1322727.6667440978</v>
      </c>
      <c r="I394" s="367">
        <v>949434.5404964356</v>
      </c>
      <c r="J394" s="367">
        <v>881535.71989698941</v>
      </c>
      <c r="K394" s="367">
        <v>1103738.0668372358</v>
      </c>
      <c r="L394" s="367">
        <v>782476.65504945011</v>
      </c>
      <c r="M394" s="367">
        <v>1394762.7961977725</v>
      </c>
      <c r="N394" s="367">
        <v>585191.2507204205</v>
      </c>
      <c r="O394" s="368">
        <v>954033.80929175112</v>
      </c>
      <c r="P394" s="367">
        <v>1095194.0297990269</v>
      </c>
      <c r="Q394" s="368">
        <v>1841554.8991952944</v>
      </c>
      <c r="R394" s="368">
        <v>1821056.6940849549</v>
      </c>
      <c r="S394" s="368">
        <v>1366644.2651649325</v>
      </c>
      <c r="T394" s="368">
        <v>1987566.2707111633</v>
      </c>
      <c r="U394" s="367">
        <v>906712.0784431583</v>
      </c>
      <c r="V394" s="367">
        <v>976913.25133991416</v>
      </c>
      <c r="W394" s="367">
        <v>513522.77799999999</v>
      </c>
    </row>
    <row r="395" spans="2:23">
      <c r="B395" s="365" t="s">
        <v>665</v>
      </c>
      <c r="C395" s="367">
        <v>244667.06928657502</v>
      </c>
      <c r="D395" s="367">
        <v>182697.77458849561</v>
      </c>
      <c r="E395" s="367">
        <v>511476.57140526955</v>
      </c>
      <c r="F395" s="367">
        <v>1023137.4192732612</v>
      </c>
      <c r="G395" s="367">
        <v>451292.62949736312</v>
      </c>
      <c r="H395" s="367">
        <v>297991.72916720447</v>
      </c>
      <c r="I395" s="367">
        <v>404843.15169276972</v>
      </c>
      <c r="J395" s="367">
        <v>556141.32168706867</v>
      </c>
      <c r="K395" s="367">
        <v>591610.96845640463</v>
      </c>
      <c r="L395" s="367">
        <v>396362.22707137681</v>
      </c>
      <c r="M395" s="367">
        <v>238285.79986798795</v>
      </c>
      <c r="N395" s="367">
        <v>202653.51666971564</v>
      </c>
      <c r="O395" s="368">
        <v>220767.72533716954</v>
      </c>
      <c r="P395" s="367">
        <v>550382.55775744701</v>
      </c>
      <c r="Q395" s="368">
        <v>307114.33181237336</v>
      </c>
      <c r="R395" s="368">
        <v>123385.1598047056</v>
      </c>
      <c r="S395" s="368">
        <v>330430.92743041122</v>
      </c>
      <c r="T395" s="368">
        <v>380225.0903125169</v>
      </c>
      <c r="U395" s="367">
        <v>293345.52758472902</v>
      </c>
      <c r="V395" s="367">
        <v>344695.49690181453</v>
      </c>
      <c r="W395" s="367">
        <v>100481.803</v>
      </c>
    </row>
    <row r="396" spans="2:23">
      <c r="B396" s="365" t="s">
        <v>385</v>
      </c>
      <c r="C396" s="367">
        <v>3537091.1449163253</v>
      </c>
      <c r="D396" s="367">
        <v>2841060.4002013332</v>
      </c>
      <c r="E396" s="367">
        <v>1875191.8632541778</v>
      </c>
      <c r="F396" s="367">
        <v>2266413.6152397813</v>
      </c>
      <c r="G396" s="367">
        <v>1496963.6905019388</v>
      </c>
      <c r="H396" s="367">
        <v>1689072.4474022496</v>
      </c>
      <c r="I396" s="367">
        <v>1954249.3222184011</v>
      </c>
      <c r="J396" s="367">
        <v>2051080.2792111321</v>
      </c>
      <c r="K396" s="367">
        <v>1653924.7873405966</v>
      </c>
      <c r="L396" s="367">
        <v>2241764.5936654983</v>
      </c>
      <c r="M396" s="367">
        <v>2820598.7280582692</v>
      </c>
      <c r="N396" s="367">
        <v>3353088.2866089642</v>
      </c>
      <c r="O396" s="368">
        <v>2660727.3674536548</v>
      </c>
      <c r="P396" s="367">
        <v>3922013.5760611529</v>
      </c>
      <c r="Q396" s="368">
        <v>3509139.6301410757</v>
      </c>
      <c r="R396" s="368">
        <v>3620076.8954930007</v>
      </c>
      <c r="S396" s="368">
        <v>2666001.0094446759</v>
      </c>
      <c r="T396" s="368">
        <v>2028551.1279698887</v>
      </c>
      <c r="U396" s="367">
        <v>1787123.8845112948</v>
      </c>
      <c r="V396" s="367">
        <v>1762643.4739586185</v>
      </c>
      <c r="W396" s="367">
        <v>2209974.2459999998</v>
      </c>
    </row>
    <row r="397" spans="2:23">
      <c r="B397" s="365" t="s">
        <v>757</v>
      </c>
      <c r="C397" s="366">
        <v>1489810.1274715166</v>
      </c>
      <c r="D397" s="366">
        <v>237247.64990163097</v>
      </c>
      <c r="E397" s="366">
        <v>397388.27052454132</v>
      </c>
      <c r="F397" s="366">
        <v>369386.19957632938</v>
      </c>
      <c r="G397" s="366">
        <v>235277.23351325514</v>
      </c>
      <c r="H397" s="366">
        <v>194940.4876971487</v>
      </c>
      <c r="I397" s="366">
        <v>254000.19534328458</v>
      </c>
      <c r="J397" s="367">
        <v>121132.67911860773</v>
      </c>
      <c r="K397" s="367">
        <v>191794.50267997393</v>
      </c>
      <c r="L397" s="367">
        <v>501330.14847620326</v>
      </c>
      <c r="M397" s="367">
        <v>578321.26897439815</v>
      </c>
      <c r="N397" s="367">
        <v>559286.66831151978</v>
      </c>
      <c r="O397" s="368">
        <v>114268.51764454704</v>
      </c>
      <c r="P397" s="367">
        <v>308873.69648825919</v>
      </c>
      <c r="Q397" s="368">
        <v>343401.75101418217</v>
      </c>
      <c r="R397" s="368">
        <v>227887.82812615737</v>
      </c>
      <c r="S397" s="368">
        <v>405928.98730690242</v>
      </c>
      <c r="T397" s="368">
        <v>158261.23060826244</v>
      </c>
      <c r="U397" s="367">
        <v>378173.23878410371</v>
      </c>
      <c r="V397" s="367">
        <v>693457.63022489741</v>
      </c>
      <c r="W397" s="367">
        <v>472509.86900000001</v>
      </c>
    </row>
    <row r="398" spans="2:23">
      <c r="B398" s="365" t="s">
        <v>758</v>
      </c>
      <c r="C398" s="367">
        <v>741813.74941332312</v>
      </c>
      <c r="D398" s="367">
        <v>677824.6333850181</v>
      </c>
      <c r="E398" s="367">
        <v>170227.84204079912</v>
      </c>
      <c r="F398" s="367">
        <v>251437.96835822446</v>
      </c>
      <c r="G398" s="367">
        <v>205081.18499431675</v>
      </c>
      <c r="H398" s="367">
        <v>121470.26864611158</v>
      </c>
      <c r="I398" s="367">
        <v>233655.03611126466</v>
      </c>
      <c r="J398" s="367">
        <v>389215.34595707641</v>
      </c>
      <c r="K398" s="367">
        <v>262911.93459866208</v>
      </c>
      <c r="L398" s="367">
        <v>317540.26028237672</v>
      </c>
      <c r="M398" s="367">
        <v>77718.544211891538</v>
      </c>
      <c r="N398" s="367">
        <v>292405.53443890082</v>
      </c>
      <c r="O398" s="368">
        <v>400249.71945772838</v>
      </c>
      <c r="P398" s="367">
        <v>342860.01466455031</v>
      </c>
      <c r="Q398" s="368">
        <v>459373.40740016225</v>
      </c>
      <c r="R398" s="368">
        <v>1056098.6188070942</v>
      </c>
      <c r="S398" s="368">
        <v>284248.61550332734</v>
      </c>
      <c r="T398" s="367">
        <v>699048.49928863882</v>
      </c>
      <c r="U398" s="367">
        <v>362874.21253105038</v>
      </c>
      <c r="V398" s="367">
        <v>208906.46036023443</v>
      </c>
      <c r="W398" s="367">
        <v>679879.022</v>
      </c>
    </row>
    <row r="399" spans="2:23">
      <c r="B399" s="365" t="s">
        <v>759</v>
      </c>
      <c r="C399" s="367">
        <v>1702317.6495447124</v>
      </c>
      <c r="D399" s="367">
        <v>5276606.6333475728</v>
      </c>
      <c r="E399" s="367">
        <v>7239167.3529435582</v>
      </c>
      <c r="F399" s="367">
        <v>3647781.8344138251</v>
      </c>
      <c r="G399" s="367">
        <v>724438.77998823975</v>
      </c>
      <c r="H399" s="367">
        <v>1059290.6988088386</v>
      </c>
      <c r="I399" s="367">
        <v>1428573.724367887</v>
      </c>
      <c r="J399" s="367">
        <v>911960.03339907364</v>
      </c>
      <c r="K399" s="367">
        <v>729961.35011177079</v>
      </c>
      <c r="L399" s="367">
        <v>1435396.0617886225</v>
      </c>
      <c r="M399" s="367">
        <v>1251210.6222447995</v>
      </c>
      <c r="N399" s="367">
        <v>1570759.6506386413</v>
      </c>
      <c r="O399" s="368">
        <v>3974307.6741539659</v>
      </c>
      <c r="P399" s="367">
        <v>1009662.5433121568</v>
      </c>
      <c r="Q399" s="368">
        <v>910884.5272752915</v>
      </c>
      <c r="R399" s="368">
        <v>1266811.0880412557</v>
      </c>
      <c r="S399" s="368">
        <v>3418105.7917114696</v>
      </c>
      <c r="T399" s="367">
        <v>1701254.7993957519</v>
      </c>
      <c r="U399" s="367">
        <v>2656089.9787842245</v>
      </c>
      <c r="V399" s="367">
        <v>1288305.5157883305</v>
      </c>
      <c r="W399" s="367">
        <v>1089840.5</v>
      </c>
    </row>
    <row r="400" spans="2:23">
      <c r="B400" s="365" t="s">
        <v>389</v>
      </c>
      <c r="C400" s="367">
        <v>828100.350975357</v>
      </c>
      <c r="D400" s="367">
        <v>1411621.4334800409</v>
      </c>
      <c r="E400" s="367">
        <v>1068586.8501893738</v>
      </c>
      <c r="F400" s="367">
        <v>776458.01155179227</v>
      </c>
      <c r="G400" s="367">
        <v>216341.53023721874</v>
      </c>
      <c r="H400" s="367">
        <v>1228527.3669941614</v>
      </c>
      <c r="I400" s="367">
        <v>188689.06013960851</v>
      </c>
      <c r="J400" s="367">
        <v>88162.243564802629</v>
      </c>
      <c r="K400" s="367">
        <v>202361.30504683603</v>
      </c>
      <c r="L400" s="367">
        <v>275100.254568337</v>
      </c>
      <c r="M400" s="367">
        <v>255352.81619668365</v>
      </c>
      <c r="N400" s="367">
        <v>475429.8390398568</v>
      </c>
      <c r="O400" s="368">
        <v>358517.66601559875</v>
      </c>
      <c r="P400" s="367">
        <v>423601.31228518981</v>
      </c>
      <c r="Q400" s="368">
        <v>497841.41655886651</v>
      </c>
      <c r="R400" s="368">
        <v>372615.55179609836</v>
      </c>
      <c r="S400" s="368">
        <v>229305.32207352878</v>
      </c>
      <c r="T400" s="367">
        <v>301984.87536923238</v>
      </c>
      <c r="U400" s="367">
        <v>327493.33630784007</v>
      </c>
      <c r="V400" s="367">
        <v>398492.78079240763</v>
      </c>
      <c r="W400" s="367">
        <v>474465.18599999999</v>
      </c>
    </row>
    <row r="401" spans="2:23">
      <c r="B401" s="365" t="s">
        <v>390</v>
      </c>
      <c r="C401" s="367">
        <v>1434340.79190391</v>
      </c>
      <c r="D401" s="367">
        <v>1932555.1029736672</v>
      </c>
      <c r="E401" s="367">
        <v>1041760.4133155363</v>
      </c>
      <c r="F401" s="367">
        <v>937522.39645399817</v>
      </c>
      <c r="G401" s="367">
        <v>649412.9643260478</v>
      </c>
      <c r="H401" s="367">
        <v>385251.92824794125</v>
      </c>
      <c r="I401" s="367">
        <v>223956.49227424077</v>
      </c>
      <c r="J401" s="367">
        <v>145383.56915325878</v>
      </c>
      <c r="K401" s="367">
        <v>364007.74945360684</v>
      </c>
      <c r="L401" s="367">
        <v>552673.59298822249</v>
      </c>
      <c r="M401" s="367">
        <v>646871.72881573031</v>
      </c>
      <c r="N401" s="367">
        <v>1013598.1870526066</v>
      </c>
      <c r="O401" s="368">
        <v>1196071.493963866</v>
      </c>
      <c r="P401" s="367">
        <v>661538.30390526366</v>
      </c>
      <c r="Q401" s="368">
        <v>815131.33868254721</v>
      </c>
      <c r="R401" s="368">
        <v>1088502.6356079085</v>
      </c>
      <c r="S401" s="368">
        <v>534906.32211855461</v>
      </c>
      <c r="T401" s="367">
        <v>381088.81304374576</v>
      </c>
      <c r="U401" s="367">
        <v>993852.30107172974</v>
      </c>
      <c r="V401" s="367">
        <v>589055.83801304922</v>
      </c>
      <c r="W401" s="367">
        <v>658814.68700000003</v>
      </c>
    </row>
    <row r="402" spans="2:23">
      <c r="B402" s="365" t="s">
        <v>391</v>
      </c>
      <c r="C402" s="366">
        <v>856663.04938124109</v>
      </c>
      <c r="D402" s="366">
        <v>1184982.6328843562</v>
      </c>
      <c r="E402" s="366">
        <v>1670981.3587700299</v>
      </c>
      <c r="F402" s="366">
        <v>1665905.1413209327</v>
      </c>
      <c r="G402" s="366">
        <v>530934.11619213095</v>
      </c>
      <c r="H402" s="366">
        <v>664142.18700661859</v>
      </c>
      <c r="I402" s="366">
        <v>370023.82340173045</v>
      </c>
      <c r="J402" s="367">
        <v>400493.9286398078</v>
      </c>
      <c r="K402" s="367">
        <v>330226.11189026135</v>
      </c>
      <c r="L402" s="367">
        <v>337289.55319225637</v>
      </c>
      <c r="M402" s="367">
        <v>663427.51367394882</v>
      </c>
      <c r="N402" s="367">
        <v>728840.76378386014</v>
      </c>
      <c r="O402" s="368">
        <v>375227.78246278019</v>
      </c>
      <c r="P402" s="367">
        <v>281030.45129902661</v>
      </c>
      <c r="Q402" s="368">
        <v>868071.3628177098</v>
      </c>
      <c r="R402" s="368">
        <v>682858.4632622113</v>
      </c>
      <c r="S402" s="368">
        <v>628231.94984404347</v>
      </c>
      <c r="T402" s="367">
        <v>550479.71270032274</v>
      </c>
      <c r="U402" s="367">
        <v>544487.93327731628</v>
      </c>
      <c r="V402" s="367">
        <v>606507.80841828848</v>
      </c>
      <c r="W402" s="367">
        <v>558567.94799999997</v>
      </c>
    </row>
    <row r="403" spans="2:23">
      <c r="B403" s="365" t="s">
        <v>392</v>
      </c>
      <c r="C403" s="367">
        <v>5257003.7188376058</v>
      </c>
      <c r="D403" s="367">
        <v>5330331.4685340086</v>
      </c>
      <c r="E403" s="367">
        <v>5613045.4742931528</v>
      </c>
      <c r="F403" s="367">
        <v>6206168.4367254749</v>
      </c>
      <c r="G403" s="367">
        <v>2893931.1335958736</v>
      </c>
      <c r="H403" s="367">
        <v>4896909.5851514796</v>
      </c>
      <c r="I403" s="367">
        <v>3967540.4749398399</v>
      </c>
      <c r="J403" s="367">
        <v>2707527.7396401241</v>
      </c>
      <c r="K403" s="367">
        <v>3598785.0157276746</v>
      </c>
      <c r="L403" s="367">
        <v>3298913.5991291348</v>
      </c>
      <c r="M403" s="367">
        <v>4294823.1243387032</v>
      </c>
      <c r="N403" s="367">
        <v>3115098.9089820636</v>
      </c>
      <c r="O403" s="368">
        <v>3222567.5517736143</v>
      </c>
      <c r="P403" s="367">
        <v>2631629.2541634063</v>
      </c>
      <c r="Q403" s="368">
        <v>3163591.5639688163</v>
      </c>
      <c r="R403" s="368">
        <v>2084805.4091150649</v>
      </c>
      <c r="S403" s="368">
        <v>2552570.1646694886</v>
      </c>
      <c r="T403" s="367">
        <v>5723179.2175429501</v>
      </c>
      <c r="U403" s="367">
        <v>4046126.3134547677</v>
      </c>
      <c r="V403" s="367">
        <v>1580109.0858488581</v>
      </c>
      <c r="W403" s="367">
        <v>2118596.7689999999</v>
      </c>
    </row>
    <row r="404" spans="2:23">
      <c r="B404" s="365" t="s">
        <v>760</v>
      </c>
      <c r="C404" s="367">
        <v>2882833.6440188936</v>
      </c>
      <c r="D404" s="367">
        <v>1418082.8588494128</v>
      </c>
      <c r="E404" s="367">
        <v>1301059.3379238127</v>
      </c>
      <c r="F404" s="367">
        <v>999190.94609628746</v>
      </c>
      <c r="G404" s="367">
        <v>374028.68640351755</v>
      </c>
      <c r="H404" s="367">
        <v>109165.47015962061</v>
      </c>
      <c r="I404" s="367">
        <v>0</v>
      </c>
      <c r="J404" s="367">
        <v>0</v>
      </c>
      <c r="K404" s="367">
        <v>0</v>
      </c>
      <c r="L404" s="367">
        <v>487898.33815713215</v>
      </c>
      <c r="M404" s="367">
        <v>315741.42503791972</v>
      </c>
      <c r="N404" s="367">
        <v>468755.72556244361</v>
      </c>
      <c r="O404" s="368">
        <v>446725.72229220835</v>
      </c>
      <c r="P404" s="367">
        <v>888497.52266641951</v>
      </c>
      <c r="Q404" s="368">
        <v>743390.98760617198</v>
      </c>
      <c r="R404" s="368">
        <v>1092172.7416789618</v>
      </c>
      <c r="S404" s="368">
        <v>562960.88253496925</v>
      </c>
      <c r="T404" s="367">
        <v>349726.2555558735</v>
      </c>
      <c r="U404" s="367">
        <v>669300.51693472441</v>
      </c>
      <c r="V404" s="367">
        <v>244916.60870820115</v>
      </c>
      <c r="W404" s="367">
        <v>762343.92700000003</v>
      </c>
    </row>
    <row r="405" spans="2:23">
      <c r="B405" s="365" t="s">
        <v>393</v>
      </c>
      <c r="C405" s="367">
        <v>6554963.5092288908</v>
      </c>
      <c r="D405" s="367">
        <v>11118674.101814592</v>
      </c>
      <c r="E405" s="367">
        <v>16251333.947503651</v>
      </c>
      <c r="F405" s="367">
        <v>9875977.1716894042</v>
      </c>
      <c r="G405" s="367">
        <v>7446053.2887296304</v>
      </c>
      <c r="H405" s="367">
        <v>6450816.6319203973</v>
      </c>
      <c r="I405" s="367">
        <v>4588848.9014104884</v>
      </c>
      <c r="J405" s="367">
        <v>785375.33206102031</v>
      </c>
      <c r="K405" s="367">
        <v>1091521.442577085</v>
      </c>
      <c r="L405" s="367">
        <v>3247851.4931751597</v>
      </c>
      <c r="M405" s="367">
        <v>2660078.5381565979</v>
      </c>
      <c r="N405" s="367">
        <v>1286653.1001117013</v>
      </c>
      <c r="O405" s="368">
        <v>1286410.9910322365</v>
      </c>
      <c r="P405" s="367">
        <v>4235414.3355533052</v>
      </c>
      <c r="Q405" s="368">
        <v>3613620.6673482559</v>
      </c>
      <c r="R405" s="368">
        <v>2234132.1080781049</v>
      </c>
      <c r="S405" s="368">
        <v>2056387.8206242027</v>
      </c>
      <c r="T405" s="367">
        <v>1793986.0223821609</v>
      </c>
      <c r="U405" s="367">
        <v>1943206.6909228296</v>
      </c>
      <c r="V405" s="367">
        <v>2524142.194361907</v>
      </c>
      <c r="W405" s="367">
        <v>1716312.8119999999</v>
      </c>
    </row>
    <row r="406" spans="2:23">
      <c r="B406" s="365" t="s">
        <v>394</v>
      </c>
      <c r="C406" s="367">
        <v>973235.23411720805</v>
      </c>
      <c r="D406" s="367">
        <v>1236585.1426270257</v>
      </c>
      <c r="E406" s="367">
        <v>1196062.8307606231</v>
      </c>
      <c r="F406" s="367">
        <v>1872020.8799910431</v>
      </c>
      <c r="G406" s="367">
        <v>600632.24252869608</v>
      </c>
      <c r="H406" s="367">
        <v>681349.00993245421</v>
      </c>
      <c r="I406" s="367">
        <v>1630737.0181377563</v>
      </c>
      <c r="J406" s="367">
        <v>2248956.3979973686</v>
      </c>
      <c r="K406" s="367">
        <v>1566939.101303855</v>
      </c>
      <c r="L406" s="367">
        <v>918267.15284932533</v>
      </c>
      <c r="M406" s="367">
        <v>1119303.1651193649</v>
      </c>
      <c r="N406" s="367">
        <v>673699.50760559877</v>
      </c>
      <c r="O406" s="368">
        <v>532792.7464215986</v>
      </c>
      <c r="P406" s="367">
        <v>488555.63216911571</v>
      </c>
      <c r="Q406" s="368">
        <v>836035.26229344727</v>
      </c>
      <c r="R406" s="368">
        <v>678215.21547094209</v>
      </c>
      <c r="S406" s="368">
        <v>361591.55302099133</v>
      </c>
      <c r="T406" s="367">
        <v>426285.31000964978</v>
      </c>
      <c r="U406" s="367">
        <v>827877.36081951181</v>
      </c>
      <c r="V406" s="367">
        <v>800405.56553138769</v>
      </c>
      <c r="W406" s="367">
        <v>1126656.003</v>
      </c>
    </row>
    <row r="407" spans="2:23">
      <c r="B407" s="365" t="s">
        <v>761</v>
      </c>
      <c r="C407" s="367">
        <v>954210.86740357475</v>
      </c>
      <c r="D407" s="367">
        <v>635919.81752217514</v>
      </c>
      <c r="E407" s="367">
        <v>868121.13241383934</v>
      </c>
      <c r="F407" s="367">
        <v>4655484.535387462</v>
      </c>
      <c r="G407" s="367">
        <v>1157191.5485473117</v>
      </c>
      <c r="H407" s="367">
        <v>677138.6821931398</v>
      </c>
      <c r="I407" s="367">
        <v>808074.37428150361</v>
      </c>
      <c r="J407" s="367">
        <v>1000144.4171556304</v>
      </c>
      <c r="K407" s="367">
        <v>481809.36477068154</v>
      </c>
      <c r="L407" s="367">
        <v>720541.74039118725</v>
      </c>
      <c r="M407" s="367">
        <v>700541.29547355068</v>
      </c>
      <c r="N407" s="367">
        <v>370481.55589084275</v>
      </c>
      <c r="O407" s="368">
        <v>796247.26942031807</v>
      </c>
      <c r="P407" s="367">
        <v>541901.60265574045</v>
      </c>
      <c r="Q407" s="368">
        <v>783033.40801720135</v>
      </c>
      <c r="R407" s="368">
        <v>932291.48537644476</v>
      </c>
      <c r="S407" s="368">
        <v>1338460.1330352731</v>
      </c>
      <c r="T407" s="367">
        <v>1595900.8491803429</v>
      </c>
      <c r="U407" s="367">
        <v>955777.82155314181</v>
      </c>
      <c r="V407" s="367">
        <v>1021108.1376141155</v>
      </c>
      <c r="W407" s="367">
        <v>619546.46299999999</v>
      </c>
    </row>
    <row r="408" spans="2:23">
      <c r="B408" s="470"/>
      <c r="C408" s="471"/>
      <c r="D408" s="471"/>
      <c r="E408" s="471"/>
      <c r="F408" s="471"/>
      <c r="G408" s="471"/>
      <c r="H408" s="471"/>
      <c r="I408" s="471"/>
      <c r="J408" s="471"/>
      <c r="K408" s="471"/>
      <c r="L408" s="471"/>
      <c r="M408" s="471"/>
      <c r="N408" s="471"/>
      <c r="O408" s="472"/>
      <c r="P408" s="471"/>
      <c r="Q408" s="472"/>
      <c r="R408" s="472"/>
      <c r="S408" s="472"/>
      <c r="T408" s="471"/>
    </row>
    <row r="409" spans="2:23">
      <c r="B409" s="372" t="s">
        <v>2</v>
      </c>
      <c r="C409" s="373">
        <f t="shared" ref="C409:U409" si="29">SUM(C375:C407)</f>
        <v>91872548.435262218</v>
      </c>
      <c r="D409" s="373">
        <f t="shared" si="29"/>
        <v>92326018.151374415</v>
      </c>
      <c r="E409" s="373">
        <f t="shared" si="29"/>
        <v>92695022.616426677</v>
      </c>
      <c r="F409" s="373">
        <f t="shared" si="29"/>
        <v>109732113.96647869</v>
      </c>
      <c r="G409" s="373">
        <f t="shared" si="29"/>
        <v>73331142.416645855</v>
      </c>
      <c r="H409" s="373">
        <f t="shared" si="29"/>
        <v>61500953.611599967</v>
      </c>
      <c r="I409" s="373">
        <f t="shared" si="29"/>
        <v>60594076.739127219</v>
      </c>
      <c r="J409" s="373">
        <f t="shared" si="29"/>
        <v>48539525.406210877</v>
      </c>
      <c r="K409" s="373">
        <f t="shared" si="29"/>
        <v>47803370.946169809</v>
      </c>
      <c r="L409" s="373">
        <f t="shared" si="29"/>
        <v>54086891.348524004</v>
      </c>
      <c r="M409" s="373">
        <f t="shared" si="29"/>
        <v>54967820.313091308</v>
      </c>
      <c r="N409" s="373">
        <f t="shared" si="29"/>
        <v>53916947.749419257</v>
      </c>
      <c r="O409" s="373">
        <f t="shared" si="29"/>
        <v>55110746.049589075</v>
      </c>
      <c r="P409" s="373">
        <f t="shared" si="29"/>
        <v>58611481.156565003</v>
      </c>
      <c r="Q409" s="373">
        <f t="shared" si="29"/>
        <v>72862258.359338969</v>
      </c>
      <c r="R409" s="373">
        <f t="shared" si="29"/>
        <v>70129522.397468567</v>
      </c>
      <c r="S409" s="373">
        <f t="shared" si="29"/>
        <v>62340315.971042253</v>
      </c>
      <c r="T409" s="373">
        <f t="shared" si="29"/>
        <v>65785607.292498387</v>
      </c>
      <c r="U409" s="373">
        <f t="shared" si="29"/>
        <v>65897600.276070081</v>
      </c>
      <c r="V409" s="373">
        <f t="shared" ref="V409:W409" si="30">SUM(V375:V407)</f>
        <v>65674884.407073535</v>
      </c>
      <c r="W409" s="380">
        <f t="shared" si="30"/>
        <v>55061906.113999993</v>
      </c>
    </row>
    <row r="410" spans="2:23">
      <c r="B410" s="213" t="s">
        <v>687</v>
      </c>
    </row>
    <row r="411" spans="2:23">
      <c r="B411" s="225" t="s">
        <v>795</v>
      </c>
    </row>
    <row r="412" spans="2:23">
      <c r="B412" s="225" t="s">
        <v>762</v>
      </c>
    </row>
    <row r="413" spans="2:23">
      <c r="B413" s="225"/>
    </row>
    <row r="417" spans="2:23">
      <c r="B417" s="212" t="s">
        <v>161</v>
      </c>
      <c r="C417" s="212"/>
      <c r="D417" s="217"/>
      <c r="E417" s="217"/>
      <c r="F417" s="217"/>
      <c r="G417" s="217"/>
      <c r="H417" s="217"/>
      <c r="I417" s="217"/>
      <c r="J417" s="249"/>
      <c r="K417" s="249"/>
    </row>
    <row r="418" spans="2:23">
      <c r="B418" s="296" t="s">
        <v>213</v>
      </c>
      <c r="C418" s="296"/>
      <c r="D418" s="277"/>
      <c r="E418" s="277"/>
      <c r="F418" s="217"/>
      <c r="G418" s="217"/>
      <c r="H418" s="217"/>
      <c r="I418" s="217"/>
      <c r="J418" s="249"/>
      <c r="K418" s="249"/>
    </row>
    <row r="419" spans="2:23">
      <c r="B419" s="375" t="s">
        <v>222</v>
      </c>
      <c r="C419" s="375"/>
      <c r="D419" s="376"/>
      <c r="E419" s="374"/>
      <c r="F419" s="217"/>
      <c r="G419" s="217"/>
      <c r="H419" s="217"/>
      <c r="I419" s="217"/>
      <c r="J419" s="249"/>
      <c r="K419" s="249"/>
    </row>
    <row r="420" spans="2:23">
      <c r="B420" s="1" t="s">
        <v>792</v>
      </c>
      <c r="C420" s="211"/>
      <c r="D420" s="217"/>
      <c r="E420" s="217"/>
      <c r="F420" s="217"/>
      <c r="G420" s="217"/>
      <c r="H420" s="217"/>
      <c r="I420" s="217"/>
      <c r="J420" s="249"/>
      <c r="K420" s="249"/>
      <c r="M420" s="249"/>
      <c r="N420" s="252"/>
      <c r="O420" s="437" t="s">
        <v>180</v>
      </c>
      <c r="P420" s="252"/>
    </row>
    <row r="421" spans="2:23">
      <c r="B421" s="211"/>
      <c r="C421" s="211"/>
      <c r="D421" s="217"/>
      <c r="E421" s="217"/>
      <c r="F421" s="217"/>
      <c r="G421" s="217"/>
      <c r="H421" s="217"/>
      <c r="I421" s="217"/>
      <c r="J421" s="249"/>
      <c r="K421" s="249"/>
    </row>
    <row r="422" spans="2:23">
      <c r="B422" s="370" t="s">
        <v>212</v>
      </c>
      <c r="C422" s="371">
        <v>2001</v>
      </c>
      <c r="D422" s="371">
        <v>2002</v>
      </c>
      <c r="E422" s="371">
        <v>2003</v>
      </c>
      <c r="F422" s="371">
        <v>2004</v>
      </c>
      <c r="G422" s="371">
        <v>2005</v>
      </c>
      <c r="H422" s="371">
        <v>2006</v>
      </c>
      <c r="I422" s="371">
        <v>2007</v>
      </c>
      <c r="J422" s="371">
        <v>2008</v>
      </c>
      <c r="K422" s="371">
        <v>2009</v>
      </c>
      <c r="L422" s="371">
        <v>2010</v>
      </c>
      <c r="M422" s="371">
        <v>2011</v>
      </c>
      <c r="N422" s="371">
        <v>2012</v>
      </c>
      <c r="O422" s="371">
        <v>2013</v>
      </c>
      <c r="P422" s="371">
        <v>2014</v>
      </c>
      <c r="Q422" s="371">
        <v>2015</v>
      </c>
      <c r="R422" s="371">
        <v>2016</v>
      </c>
      <c r="S422" s="371">
        <v>2017</v>
      </c>
      <c r="T422" s="371">
        <v>2018</v>
      </c>
      <c r="U422" s="371">
        <v>2019</v>
      </c>
      <c r="V422" s="371">
        <v>2020</v>
      </c>
      <c r="W422" s="379">
        <v>2021</v>
      </c>
    </row>
    <row r="423" spans="2:23">
      <c r="B423" s="365" t="s">
        <v>395</v>
      </c>
      <c r="C423" s="367">
        <v>2908522.930897627</v>
      </c>
      <c r="D423" s="367">
        <v>1854562.4208281466</v>
      </c>
      <c r="E423" s="367">
        <v>1981260.9977660659</v>
      </c>
      <c r="F423" s="367">
        <v>2699619.7443631398</v>
      </c>
      <c r="G423" s="367">
        <v>1759215.4631942438</v>
      </c>
      <c r="H423" s="367">
        <v>1979342.1578915247</v>
      </c>
      <c r="I423" s="367">
        <v>2722880.1854895656</v>
      </c>
      <c r="J423" s="367">
        <v>1776921.9747521442</v>
      </c>
      <c r="K423" s="367">
        <v>1459563.4939251123</v>
      </c>
      <c r="L423" s="367">
        <v>1576798.1687911602</v>
      </c>
      <c r="M423" s="367">
        <v>1617500.6675350545</v>
      </c>
      <c r="N423" s="367">
        <v>1895203.4140282159</v>
      </c>
      <c r="O423" s="368">
        <v>1387887.0336818963</v>
      </c>
      <c r="P423" s="367">
        <v>1761710.1795029135</v>
      </c>
      <c r="Q423" s="368">
        <v>2248656.7913084924</v>
      </c>
      <c r="R423" s="368">
        <v>1126170.1495744323</v>
      </c>
      <c r="S423" s="368">
        <v>4874817.8226078534</v>
      </c>
      <c r="T423" s="367">
        <v>1857425.3385873488</v>
      </c>
      <c r="U423" s="367">
        <v>3221430.4269582103</v>
      </c>
      <c r="V423" s="367">
        <v>1798360.1314138959</v>
      </c>
      <c r="W423" s="367">
        <v>3097919.6680000001</v>
      </c>
    </row>
    <row r="424" spans="2:23">
      <c r="B424" s="365" t="s">
        <v>396</v>
      </c>
      <c r="C424" s="367">
        <v>1519927.1991504298</v>
      </c>
      <c r="D424" s="367">
        <v>1584432.6161125633</v>
      </c>
      <c r="E424" s="367">
        <v>2165403.4241599045</v>
      </c>
      <c r="F424" s="367">
        <v>3262927.0570478449</v>
      </c>
      <c r="G424" s="367">
        <v>1526826.1360444126</v>
      </c>
      <c r="H424" s="367">
        <v>1713052.8085812242</v>
      </c>
      <c r="I424" s="367">
        <v>1360490.9839093951</v>
      </c>
      <c r="J424" s="367">
        <v>1229164.4056759591</v>
      </c>
      <c r="K424" s="367">
        <v>1659811.0774872205</v>
      </c>
      <c r="L424" s="367">
        <v>2348814.7573322556</v>
      </c>
      <c r="M424" s="367">
        <v>2606053.543905017</v>
      </c>
      <c r="N424" s="367">
        <v>2082023.9879347445</v>
      </c>
      <c r="O424" s="368">
        <v>1120763.9052471346</v>
      </c>
      <c r="P424" s="367">
        <v>324509.35897424829</v>
      </c>
      <c r="Q424" s="368">
        <v>1085265.1458916913</v>
      </c>
      <c r="R424" s="368">
        <v>651897.20836232067</v>
      </c>
      <c r="S424" s="368">
        <v>617938.85090754845</v>
      </c>
      <c r="T424" s="367">
        <v>341380.67990495521</v>
      </c>
      <c r="U424" s="367">
        <v>970285.02059318242</v>
      </c>
      <c r="V424" s="367">
        <v>834360.81558362441</v>
      </c>
      <c r="W424" s="367">
        <v>490043.15</v>
      </c>
    </row>
    <row r="425" spans="2:23">
      <c r="B425" s="365" t="s">
        <v>397</v>
      </c>
      <c r="C425" s="367">
        <v>0</v>
      </c>
      <c r="D425" s="367">
        <v>0</v>
      </c>
      <c r="E425" s="367">
        <v>0</v>
      </c>
      <c r="F425" s="367">
        <v>0</v>
      </c>
      <c r="G425" s="367">
        <v>2069530.9602419471</v>
      </c>
      <c r="H425" s="367">
        <v>1902908.5158547391</v>
      </c>
      <c r="I425" s="367">
        <v>1216448.4182973995</v>
      </c>
      <c r="J425" s="367">
        <v>776731.43219702609</v>
      </c>
      <c r="K425" s="367">
        <v>288791.03359656135</v>
      </c>
      <c r="L425" s="367">
        <v>514433.44970055227</v>
      </c>
      <c r="M425" s="367">
        <v>511484.65177695174</v>
      </c>
      <c r="N425" s="367">
        <v>347989.85250272893</v>
      </c>
      <c r="O425" s="368">
        <v>909183.02950634761</v>
      </c>
      <c r="P425" s="367">
        <v>553362.23125207785</v>
      </c>
      <c r="Q425" s="368">
        <v>1013962.1877805026</v>
      </c>
      <c r="R425" s="368">
        <v>624620.04851216811</v>
      </c>
      <c r="S425" s="368">
        <v>570450.37700443726</v>
      </c>
      <c r="T425" s="367">
        <v>673844.98790455819</v>
      </c>
      <c r="U425" s="367">
        <v>800960.38285472954</v>
      </c>
      <c r="V425" s="367">
        <v>592305.07007420273</v>
      </c>
      <c r="W425" s="367">
        <v>352607.20299999998</v>
      </c>
    </row>
    <row r="426" spans="2:23">
      <c r="B426" s="365" t="s">
        <v>398</v>
      </c>
      <c r="C426" s="367">
        <v>2373879.5377583327</v>
      </c>
      <c r="D426" s="367">
        <v>2027259.709032404</v>
      </c>
      <c r="E426" s="367">
        <v>2426530.385352429</v>
      </c>
      <c r="F426" s="367">
        <v>1970031.0807360425</v>
      </c>
      <c r="G426" s="367">
        <v>833502.05754761421</v>
      </c>
      <c r="H426" s="367">
        <v>1386000.5645451911</v>
      </c>
      <c r="I426" s="367">
        <v>1996999.6736300699</v>
      </c>
      <c r="J426" s="367">
        <v>1721892.5281473433</v>
      </c>
      <c r="K426" s="367">
        <v>905358.71703831537</v>
      </c>
      <c r="L426" s="367">
        <v>2151306.6662752409</v>
      </c>
      <c r="M426" s="367">
        <v>738265.30912362703</v>
      </c>
      <c r="N426" s="367">
        <v>1633434.6387364985</v>
      </c>
      <c r="O426" s="368">
        <v>774348.0765174533</v>
      </c>
      <c r="P426" s="367">
        <v>872995.06462977198</v>
      </c>
      <c r="Q426" s="368">
        <v>730780.94867893343</v>
      </c>
      <c r="R426" s="368">
        <v>976322.98617278377</v>
      </c>
      <c r="S426" s="368">
        <v>1089035.9067942314</v>
      </c>
      <c r="T426" s="368">
        <v>752827.23009921261</v>
      </c>
      <c r="U426" s="367">
        <v>635326.44833403209</v>
      </c>
      <c r="V426" s="367">
        <v>1586268.9954051888</v>
      </c>
      <c r="W426" s="367">
        <v>2708463.1290000002</v>
      </c>
    </row>
    <row r="427" spans="2:23">
      <c r="B427" s="365" t="s">
        <v>399</v>
      </c>
      <c r="C427" s="366">
        <v>769879.62944595877</v>
      </c>
      <c r="D427" s="366">
        <v>345622.3652650445</v>
      </c>
      <c r="E427" s="366">
        <v>274740.45716698188</v>
      </c>
      <c r="F427" s="366">
        <v>486099.86169655685</v>
      </c>
      <c r="G427" s="366">
        <v>498320.6908810506</v>
      </c>
      <c r="H427" s="366">
        <v>489043.44712271163</v>
      </c>
      <c r="I427" s="366">
        <v>686376.83875904488</v>
      </c>
      <c r="J427" s="367">
        <v>236737.69036260998</v>
      </c>
      <c r="K427" s="367">
        <v>730872.90378366446</v>
      </c>
      <c r="L427" s="367">
        <v>556181.05932263937</v>
      </c>
      <c r="M427" s="367">
        <v>865154.58305313869</v>
      </c>
      <c r="N427" s="367">
        <v>1462328.7947680166</v>
      </c>
      <c r="O427" s="368">
        <v>338794.94790192758</v>
      </c>
      <c r="P427" s="367">
        <v>1424261.9929418645</v>
      </c>
      <c r="Q427" s="368">
        <v>811553.93991354597</v>
      </c>
      <c r="R427" s="368">
        <v>755289.00161641464</v>
      </c>
      <c r="S427" s="368">
        <v>896190.23424713919</v>
      </c>
      <c r="T427" s="368">
        <v>1027923.6891185528</v>
      </c>
      <c r="U427" s="367">
        <v>931164.34021588136</v>
      </c>
      <c r="V427" s="367">
        <v>1105165.294162533</v>
      </c>
      <c r="W427" s="367">
        <v>1165044.236</v>
      </c>
    </row>
    <row r="428" spans="2:23">
      <c r="B428" s="365" t="s">
        <v>400</v>
      </c>
      <c r="C428" s="367">
        <v>536447.62828424945</v>
      </c>
      <c r="D428" s="367">
        <v>1648596.8479189898</v>
      </c>
      <c r="E428" s="367">
        <v>1023074.1158197909</v>
      </c>
      <c r="F428" s="367">
        <v>1695568.6591600184</v>
      </c>
      <c r="G428" s="367">
        <v>462137.21580691007</v>
      </c>
      <c r="H428" s="367">
        <v>364947.50705675286</v>
      </c>
      <c r="I428" s="367">
        <v>869470.82451823552</v>
      </c>
      <c r="J428" s="367">
        <v>866812.49238051684</v>
      </c>
      <c r="K428" s="367">
        <v>1280857.4579281101</v>
      </c>
      <c r="L428" s="367">
        <v>934856.01980177651</v>
      </c>
      <c r="M428" s="367">
        <v>687945.52581521973</v>
      </c>
      <c r="N428" s="367">
        <v>956551.52013696521</v>
      </c>
      <c r="O428" s="368">
        <v>650031.10898434953</v>
      </c>
      <c r="P428" s="367">
        <v>820047.60039008886</v>
      </c>
      <c r="Q428" s="368">
        <v>2235683.35634642</v>
      </c>
      <c r="R428" s="368">
        <v>2075230.8609069195</v>
      </c>
      <c r="S428" s="368">
        <v>793296.25525621837</v>
      </c>
      <c r="T428" s="368">
        <v>1066217.5309703043</v>
      </c>
      <c r="U428" s="367">
        <v>752595.83620708727</v>
      </c>
      <c r="V428" s="367">
        <v>1420697.7819672769</v>
      </c>
      <c r="W428" s="367">
        <v>1530474.57</v>
      </c>
    </row>
    <row r="429" spans="2:23">
      <c r="B429" s="365" t="s">
        <v>583</v>
      </c>
      <c r="C429" s="367">
        <v>335733.00549184752</v>
      </c>
      <c r="D429" s="367">
        <v>281230.34460208792</v>
      </c>
      <c r="E429" s="367">
        <v>318562.25769613555</v>
      </c>
      <c r="F429" s="367">
        <v>369050.20925222349</v>
      </c>
      <c r="G429" s="367">
        <v>581208.58266021905</v>
      </c>
      <c r="H429" s="367">
        <v>354789.5130439343</v>
      </c>
      <c r="I429" s="367">
        <v>645956.21242309338</v>
      </c>
      <c r="J429" s="367">
        <v>848498.86376792204</v>
      </c>
      <c r="K429" s="367">
        <v>1050322.8267210445</v>
      </c>
      <c r="L429" s="367">
        <v>396001.70939819468</v>
      </c>
      <c r="M429" s="367">
        <v>839154.81112600816</v>
      </c>
      <c r="N429" s="367">
        <v>708410.53015975223</v>
      </c>
      <c r="O429" s="368">
        <v>224325.78041800967</v>
      </c>
      <c r="P429" s="367">
        <v>662254.92027558701</v>
      </c>
      <c r="Q429" s="368">
        <v>758890.15837606834</v>
      </c>
      <c r="R429" s="368">
        <v>687936.81393500289</v>
      </c>
      <c r="S429" s="368">
        <v>718482.69288703019</v>
      </c>
      <c r="T429" s="368">
        <v>434834.99254791241</v>
      </c>
      <c r="U429" s="367">
        <v>357487.81765682442</v>
      </c>
      <c r="V429" s="367">
        <v>676781.90187436936</v>
      </c>
      <c r="W429" s="367">
        <v>504486.473</v>
      </c>
    </row>
    <row r="430" spans="2:23">
      <c r="B430" s="365" t="s">
        <v>401</v>
      </c>
      <c r="C430" s="367">
        <v>545997.58145891537</v>
      </c>
      <c r="D430" s="367">
        <v>306412.12490017683</v>
      </c>
      <c r="E430" s="367">
        <v>617241.92924948107</v>
      </c>
      <c r="F430" s="367">
        <v>397770.87052288803</v>
      </c>
      <c r="G430" s="367">
        <v>288628.81400306051</v>
      </c>
      <c r="H430" s="367">
        <v>867822.57481317932</v>
      </c>
      <c r="I430" s="367">
        <v>810829.38309766783</v>
      </c>
      <c r="J430" s="367">
        <v>1078596.3416202832</v>
      </c>
      <c r="K430" s="367">
        <v>554627.16017238714</v>
      </c>
      <c r="L430" s="367">
        <v>1336122.2980256448</v>
      </c>
      <c r="M430" s="367">
        <v>3210387.568462939</v>
      </c>
      <c r="N430" s="367">
        <v>3052135.670614921</v>
      </c>
      <c r="O430" s="368">
        <v>2049017.5008119033</v>
      </c>
      <c r="P430" s="367">
        <v>1543687.7577866458</v>
      </c>
      <c r="Q430" s="368">
        <v>1788849.6104074984</v>
      </c>
      <c r="R430" s="368">
        <v>791971.52705986181</v>
      </c>
      <c r="S430" s="368">
        <v>888990.1021938097</v>
      </c>
      <c r="T430" s="368">
        <v>445986.03827517357</v>
      </c>
      <c r="U430" s="367">
        <v>1724333.4077016141</v>
      </c>
      <c r="V430" s="367">
        <v>1232810.3309979774</v>
      </c>
      <c r="W430" s="367">
        <v>1019420.81</v>
      </c>
    </row>
    <row r="431" spans="2:23">
      <c r="B431" s="365" t="s">
        <v>473</v>
      </c>
      <c r="C431" s="366">
        <v>1543478.1332647719</v>
      </c>
      <c r="D431" s="366">
        <v>895407.43797719828</v>
      </c>
      <c r="E431" s="366">
        <v>711899.27655529231</v>
      </c>
      <c r="F431" s="366">
        <v>892015.2418588181</v>
      </c>
      <c r="G431" s="366">
        <v>759023.94826469221</v>
      </c>
      <c r="H431" s="366">
        <v>816218.29960390052</v>
      </c>
      <c r="I431" s="366">
        <v>1065304.6514973543</v>
      </c>
      <c r="J431" s="367">
        <v>430095.3650150316</v>
      </c>
      <c r="K431" s="367">
        <v>695851.19221518841</v>
      </c>
      <c r="L431" s="367">
        <v>438965.64500176546</v>
      </c>
      <c r="M431" s="367">
        <v>1215945.3885241617</v>
      </c>
      <c r="N431" s="367">
        <v>1198802.1599702793</v>
      </c>
      <c r="O431" s="368">
        <v>1323882.547489889</v>
      </c>
      <c r="P431" s="367">
        <v>1050893.9038346161</v>
      </c>
      <c r="Q431" s="368">
        <v>1512294.3371201626</v>
      </c>
      <c r="R431" s="368">
        <v>947205.41590247024</v>
      </c>
      <c r="S431" s="368">
        <v>609901.18476088159</v>
      </c>
      <c r="T431" s="368">
        <v>678834.52374729421</v>
      </c>
      <c r="U431" s="367">
        <v>1758491.7065607596</v>
      </c>
      <c r="V431" s="367">
        <v>587404.66133543081</v>
      </c>
      <c r="W431" s="367">
        <v>881144.64599999995</v>
      </c>
    </row>
    <row r="432" spans="2:23">
      <c r="B432" s="365" t="s">
        <v>402</v>
      </c>
      <c r="C432" s="367">
        <v>823823.64544657432</v>
      </c>
      <c r="D432" s="367">
        <v>826340.18992961023</v>
      </c>
      <c r="E432" s="367">
        <v>226853.96352697126</v>
      </c>
      <c r="F432" s="367">
        <v>312601.23022627697</v>
      </c>
      <c r="G432" s="367">
        <v>407075.2976691114</v>
      </c>
      <c r="H432" s="367">
        <v>423246.66604491958</v>
      </c>
      <c r="I432" s="367">
        <v>925442.31387072848</v>
      </c>
      <c r="J432" s="367">
        <v>1022535.5310829376</v>
      </c>
      <c r="K432" s="367">
        <v>905522.97720493376</v>
      </c>
      <c r="L432" s="367">
        <v>964639.15972788434</v>
      </c>
      <c r="M432" s="367">
        <v>1292115.6317111792</v>
      </c>
      <c r="N432" s="367">
        <v>1298902.6083207631</v>
      </c>
      <c r="O432" s="368">
        <v>458741.1014024613</v>
      </c>
      <c r="P432" s="367">
        <v>534516.46121999563</v>
      </c>
      <c r="Q432" s="368">
        <v>2857156.6926695141</v>
      </c>
      <c r="R432" s="368">
        <v>2024171.7824506741</v>
      </c>
      <c r="S432" s="368">
        <v>1427302.0346313596</v>
      </c>
      <c r="T432" s="368">
        <v>898228.64838620031</v>
      </c>
      <c r="U432" s="367">
        <v>508467.38599140593</v>
      </c>
      <c r="V432" s="367">
        <v>785001.92281119258</v>
      </c>
      <c r="W432" s="367">
        <v>1019295.603</v>
      </c>
    </row>
    <row r="433" spans="2:23">
      <c r="B433" s="365" t="s">
        <v>403</v>
      </c>
      <c r="C433" s="367">
        <v>782410.49286011595</v>
      </c>
      <c r="D433" s="367">
        <v>649053.78964014142</v>
      </c>
      <c r="E433" s="367">
        <v>542752.12673047499</v>
      </c>
      <c r="F433" s="367">
        <v>524006.86306893843</v>
      </c>
      <c r="G433" s="367">
        <v>515909.53437897289</v>
      </c>
      <c r="H433" s="367">
        <v>838736.61290856369</v>
      </c>
      <c r="I433" s="367">
        <v>1008248.1699680135</v>
      </c>
      <c r="J433" s="367">
        <v>904744.17590321857</v>
      </c>
      <c r="K433" s="367">
        <v>981104.31453073677</v>
      </c>
      <c r="L433" s="367">
        <v>393043.44288367208</v>
      </c>
      <c r="M433" s="367">
        <v>589699.82084587833</v>
      </c>
      <c r="N433" s="367">
        <v>420347.35244482785</v>
      </c>
      <c r="O433" s="368">
        <v>678623.49353224074</v>
      </c>
      <c r="P433" s="367">
        <v>406339.52547777648</v>
      </c>
      <c r="Q433" s="368">
        <v>959075.52270264586</v>
      </c>
      <c r="R433" s="368">
        <v>393786.54319778853</v>
      </c>
      <c r="S433" s="368">
        <v>980117.10028332681</v>
      </c>
      <c r="T433" s="368">
        <v>283953.7872132333</v>
      </c>
      <c r="U433" s="367">
        <v>727000.45937028818</v>
      </c>
      <c r="V433" s="367">
        <v>1262290.4268338035</v>
      </c>
      <c r="W433" s="367">
        <v>753503.61399999994</v>
      </c>
    </row>
    <row r="434" spans="2:23">
      <c r="B434" s="365" t="s">
        <v>404</v>
      </c>
      <c r="C434" s="367">
        <v>1919555.1149608823</v>
      </c>
      <c r="D434" s="367">
        <v>2899529.9105945132</v>
      </c>
      <c r="E434" s="367">
        <v>3084389.6745304409</v>
      </c>
      <c r="F434" s="367">
        <v>1153152.6518214638</v>
      </c>
      <c r="G434" s="367">
        <v>845576.49363606761</v>
      </c>
      <c r="H434" s="367">
        <v>1727879.1769775243</v>
      </c>
      <c r="I434" s="367">
        <v>2523357.8000201308</v>
      </c>
      <c r="J434" s="367">
        <v>2455131.3986594309</v>
      </c>
      <c r="K434" s="367">
        <v>1618412.100329041</v>
      </c>
      <c r="L434" s="367">
        <v>1454196.8899788689</v>
      </c>
      <c r="M434" s="367">
        <v>1100486.6010917022</v>
      </c>
      <c r="N434" s="367">
        <v>1313201.4904097721</v>
      </c>
      <c r="O434" s="368">
        <v>595572.80398308986</v>
      </c>
      <c r="P434" s="367">
        <v>642182.34633036691</v>
      </c>
      <c r="Q434" s="368">
        <v>1788238.2383147867</v>
      </c>
      <c r="R434" s="368">
        <v>1198570.465354831</v>
      </c>
      <c r="S434" s="368">
        <v>1632820.5583822127</v>
      </c>
      <c r="T434" s="368">
        <v>1657919.2706957143</v>
      </c>
      <c r="U434" s="367">
        <v>1543493.5557880497</v>
      </c>
      <c r="V434" s="367">
        <v>1666667.2795185617</v>
      </c>
      <c r="W434" s="367">
        <v>7450544.7180000003</v>
      </c>
    </row>
    <row r="435" spans="2:23">
      <c r="B435" s="365" t="s">
        <v>405</v>
      </c>
      <c r="C435" s="366">
        <v>392858.40230361588</v>
      </c>
      <c r="D435" s="366">
        <v>413475.66538210132</v>
      </c>
      <c r="E435" s="366">
        <v>421599.00210944761</v>
      </c>
      <c r="F435" s="366">
        <v>281135.34568733635</v>
      </c>
      <c r="G435" s="366">
        <v>378955.55424249679</v>
      </c>
      <c r="H435" s="366">
        <v>300198.68118000991</v>
      </c>
      <c r="I435" s="366">
        <v>1098669.7168515478</v>
      </c>
      <c r="J435" s="367">
        <v>1196284.3759051498</v>
      </c>
      <c r="K435" s="367">
        <v>582138.03049581486</v>
      </c>
      <c r="L435" s="367">
        <v>453211.14707853267</v>
      </c>
      <c r="M435" s="367">
        <v>825793.00574048597</v>
      </c>
      <c r="N435" s="367">
        <v>1683615.6290523072</v>
      </c>
      <c r="O435" s="368">
        <v>805542.83154166699</v>
      </c>
      <c r="P435" s="367">
        <v>832833.60184328095</v>
      </c>
      <c r="Q435" s="368">
        <v>1019969.1163729673</v>
      </c>
      <c r="R435" s="368">
        <v>1005513.1103303215</v>
      </c>
      <c r="S435" s="368">
        <v>1038940.5835377413</v>
      </c>
      <c r="T435" s="368">
        <v>771678.84544164722</v>
      </c>
      <c r="U435" s="367">
        <v>1011566.9742351909</v>
      </c>
      <c r="V435" s="367">
        <v>1390856.8231599634</v>
      </c>
      <c r="W435" s="367">
        <v>1348047.8870000001</v>
      </c>
    </row>
    <row r="436" spans="2:23">
      <c r="B436" s="365" t="s">
        <v>406</v>
      </c>
      <c r="C436" s="367">
        <v>495365.68794662331</v>
      </c>
      <c r="D436" s="367">
        <v>2308217.8181718099</v>
      </c>
      <c r="E436" s="367">
        <v>664937.55436378345</v>
      </c>
      <c r="F436" s="367">
        <v>635836.94489692897</v>
      </c>
      <c r="G436" s="367">
        <v>678369.20476827479</v>
      </c>
      <c r="H436" s="367">
        <v>636002.39215990377</v>
      </c>
      <c r="I436" s="367">
        <v>1194785.9167474096</v>
      </c>
      <c r="J436" s="367">
        <v>784742.49158004916</v>
      </c>
      <c r="K436" s="367">
        <v>1119972.7474808227</v>
      </c>
      <c r="L436" s="367">
        <v>982944.69728301116</v>
      </c>
      <c r="M436" s="367">
        <v>331039.41818305908</v>
      </c>
      <c r="N436" s="367">
        <v>1603782.3118553136</v>
      </c>
      <c r="O436" s="368">
        <v>1481928.5191415937</v>
      </c>
      <c r="P436" s="367">
        <v>1465931.0912038647</v>
      </c>
      <c r="Q436" s="368">
        <v>2443172.9979434367</v>
      </c>
      <c r="R436" s="368">
        <v>1373147.7169144985</v>
      </c>
      <c r="S436" s="368">
        <v>868004.51203663019</v>
      </c>
      <c r="T436" s="368">
        <v>1139253.6823906302</v>
      </c>
      <c r="U436" s="367">
        <v>2089370.1721204838</v>
      </c>
      <c r="V436" s="367">
        <v>1662813.5773051272</v>
      </c>
      <c r="W436" s="367">
        <v>1839843.9310000001</v>
      </c>
    </row>
    <row r="437" spans="2:23">
      <c r="B437" s="365" t="s">
        <v>407</v>
      </c>
      <c r="C437" s="367">
        <v>1001611.9888044496</v>
      </c>
      <c r="D437" s="367">
        <v>1584168.7143885347</v>
      </c>
      <c r="E437" s="367">
        <v>1188049.0409699718</v>
      </c>
      <c r="F437" s="367">
        <v>516471.82425003638</v>
      </c>
      <c r="G437" s="367">
        <v>429269.8539018046</v>
      </c>
      <c r="H437" s="367">
        <v>569668.90996369359</v>
      </c>
      <c r="I437" s="367">
        <v>999541.2633404223</v>
      </c>
      <c r="J437" s="367">
        <v>732720.42102184601</v>
      </c>
      <c r="K437" s="367">
        <v>2302290.3509488422</v>
      </c>
      <c r="L437" s="367">
        <v>1018256.8979725946</v>
      </c>
      <c r="M437" s="367">
        <v>3173541.574576444</v>
      </c>
      <c r="N437" s="367">
        <v>2757888.0236637741</v>
      </c>
      <c r="O437" s="368">
        <v>323209.87411934219</v>
      </c>
      <c r="P437" s="367">
        <v>693147.31713979424</v>
      </c>
      <c r="Q437" s="368">
        <v>591937.38792679086</v>
      </c>
      <c r="R437" s="368">
        <v>796930.70558692934</v>
      </c>
      <c r="S437" s="368">
        <v>680066.51222975203</v>
      </c>
      <c r="T437" s="367">
        <v>707880.86509119556</v>
      </c>
      <c r="U437" s="367">
        <v>1301699.0969654249</v>
      </c>
      <c r="V437" s="367">
        <v>740559.48568824516</v>
      </c>
      <c r="W437" s="367">
        <v>1647210.1429999999</v>
      </c>
    </row>
    <row r="438" spans="2:23">
      <c r="B438" s="365" t="s">
        <v>408</v>
      </c>
      <c r="C438" s="367">
        <v>528818.12507869024</v>
      </c>
      <c r="D438" s="367">
        <v>500377.11414824758</v>
      </c>
      <c r="E438" s="367">
        <v>387874.415419169</v>
      </c>
      <c r="F438" s="367">
        <v>736459.53552625538</v>
      </c>
      <c r="G438" s="367">
        <v>560953.40492503217</v>
      </c>
      <c r="H438" s="367">
        <v>602435.43858987477</v>
      </c>
      <c r="I438" s="367">
        <v>1238100.5470732322</v>
      </c>
      <c r="J438" s="367">
        <v>1301217.8147236789</v>
      </c>
      <c r="K438" s="367">
        <v>1896349.3275313519</v>
      </c>
      <c r="L438" s="367">
        <v>1404908.7331363927</v>
      </c>
      <c r="M438" s="367">
        <v>508686.6738242443</v>
      </c>
      <c r="N438" s="367">
        <v>671232.46106504346</v>
      </c>
      <c r="O438" s="368">
        <v>449965.93722951668</v>
      </c>
      <c r="P438" s="367">
        <v>605997.64341494744</v>
      </c>
      <c r="Q438" s="368">
        <v>476783.35480686132</v>
      </c>
      <c r="R438" s="368">
        <v>832229.8341121343</v>
      </c>
      <c r="S438" s="368">
        <v>822207.89409566531</v>
      </c>
      <c r="T438" s="367">
        <v>644632.95230820461</v>
      </c>
      <c r="U438" s="367">
        <v>822628.3698825246</v>
      </c>
      <c r="V438" s="367">
        <v>1681307.6294281818</v>
      </c>
      <c r="W438" s="367">
        <v>623668.68500000006</v>
      </c>
    </row>
    <row r="439" spans="2:23">
      <c r="B439" s="365" t="s">
        <v>409</v>
      </c>
      <c r="C439" s="367">
        <v>659469.7357606357</v>
      </c>
      <c r="D439" s="367">
        <v>414767.39487339876</v>
      </c>
      <c r="E439" s="367">
        <v>370333.32907767291</v>
      </c>
      <c r="F439" s="367">
        <v>577736.66458816745</v>
      </c>
      <c r="G439" s="367">
        <v>555994.17261818692</v>
      </c>
      <c r="H439" s="367">
        <v>503064.76384138461</v>
      </c>
      <c r="I439" s="367">
        <v>424949.73711917305</v>
      </c>
      <c r="J439" s="367">
        <v>120844.8566258045</v>
      </c>
      <c r="K439" s="367">
        <v>166556.19883756427</v>
      </c>
      <c r="L439" s="367">
        <v>59984.076034221122</v>
      </c>
      <c r="M439" s="367">
        <v>104731.04133768189</v>
      </c>
      <c r="N439" s="367">
        <v>87634.547273282995</v>
      </c>
      <c r="O439" s="368">
        <v>104731.30231719158</v>
      </c>
      <c r="P439" s="367">
        <v>90306.818557999126</v>
      </c>
      <c r="Q439" s="368">
        <v>881672.05846601899</v>
      </c>
      <c r="R439" s="368">
        <v>444099.33531618683</v>
      </c>
      <c r="S439" s="368">
        <v>534723.08393438009</v>
      </c>
      <c r="T439" s="367">
        <v>293488.39167834993</v>
      </c>
      <c r="U439" s="367">
        <v>278950.56135585671</v>
      </c>
      <c r="V439" s="367">
        <v>773567.3335074127</v>
      </c>
      <c r="W439" s="367">
        <v>605405.65800000005</v>
      </c>
    </row>
    <row r="440" spans="2:23">
      <c r="B440" s="365" t="s">
        <v>410</v>
      </c>
      <c r="C440" s="366">
        <v>2044619.6979717349</v>
      </c>
      <c r="D440" s="366">
        <v>2915294.5662141107</v>
      </c>
      <c r="E440" s="366">
        <v>2219378.8925989172</v>
      </c>
      <c r="F440" s="366">
        <v>3077697.414571573</v>
      </c>
      <c r="G440" s="366">
        <v>2071251.2561877454</v>
      </c>
      <c r="H440" s="366">
        <v>1897414.2694916229</v>
      </c>
      <c r="I440" s="366">
        <v>1404100.2010212836</v>
      </c>
      <c r="J440" s="367">
        <v>992707.1577422343</v>
      </c>
      <c r="K440" s="367">
        <v>3055905.1650536712</v>
      </c>
      <c r="L440" s="367">
        <v>1700897.1121429789</v>
      </c>
      <c r="M440" s="367">
        <v>1036196.4035043475</v>
      </c>
      <c r="N440" s="367">
        <v>892459.31689131749</v>
      </c>
      <c r="O440" s="368">
        <v>721066.95187873626</v>
      </c>
      <c r="P440" s="367">
        <v>537387.19544026733</v>
      </c>
      <c r="Q440" s="368">
        <v>1123402.1722645313</v>
      </c>
      <c r="R440" s="368">
        <v>1487493.5366174134</v>
      </c>
      <c r="S440" s="368">
        <v>1052218.033170606</v>
      </c>
      <c r="T440" s="367">
        <v>1215290.7704896557</v>
      </c>
      <c r="U440" s="367">
        <v>951829.64592226816</v>
      </c>
      <c r="V440" s="367">
        <v>806450.57074700296</v>
      </c>
      <c r="W440" s="367">
        <v>947877.93200000003</v>
      </c>
    </row>
    <row r="441" spans="2:23">
      <c r="B441" s="365" t="s">
        <v>666</v>
      </c>
      <c r="C441" s="367">
        <v>1563353.7735653166</v>
      </c>
      <c r="D441" s="367">
        <v>1822980.3292441452</v>
      </c>
      <c r="E441" s="367">
        <v>885455.22049506032</v>
      </c>
      <c r="F441" s="367">
        <v>2600804.7295859801</v>
      </c>
      <c r="G441" s="367">
        <v>969848.58151799079</v>
      </c>
      <c r="H441" s="367">
        <v>1462471.2204522123</v>
      </c>
      <c r="I441" s="367">
        <v>2248286.3512538192</v>
      </c>
      <c r="J441" s="367">
        <v>1107243.9047341016</v>
      </c>
      <c r="K441" s="367">
        <v>2186403.9008711325</v>
      </c>
      <c r="L441" s="367">
        <v>1919327.0208787271</v>
      </c>
      <c r="M441" s="367">
        <v>1286263.2485920009</v>
      </c>
      <c r="N441" s="367">
        <v>3672834.7379512051</v>
      </c>
      <c r="O441" s="368">
        <v>2988942.1471141558</v>
      </c>
      <c r="P441" s="367">
        <v>2642732.0990950591</v>
      </c>
      <c r="Q441" s="368">
        <v>3431531.7762809582</v>
      </c>
      <c r="R441" s="368">
        <v>3451887.0753992829</v>
      </c>
      <c r="S441" s="368">
        <v>3817212.4203609284</v>
      </c>
      <c r="T441" s="367">
        <v>2036157.5870411864</v>
      </c>
      <c r="U441" s="367">
        <v>5319267.5938434917</v>
      </c>
      <c r="V441" s="367">
        <v>1668074.6602920024</v>
      </c>
      <c r="W441" s="367">
        <v>2599516.9670000002</v>
      </c>
    </row>
    <row r="442" spans="2:23">
      <c r="B442" s="365" t="s">
        <v>411</v>
      </c>
      <c r="C442" s="367">
        <v>314442.44970725599</v>
      </c>
      <c r="D442" s="367">
        <v>240545.03249554511</v>
      </c>
      <c r="E442" s="367">
        <v>458675.88530054555</v>
      </c>
      <c r="F442" s="367">
        <v>211832.7833322224</v>
      </c>
      <c r="G442" s="367">
        <v>233133.70991074826</v>
      </c>
      <c r="H442" s="367">
        <v>570450.8279724234</v>
      </c>
      <c r="I442" s="367">
        <v>660735.34104233573</v>
      </c>
      <c r="J442" s="367">
        <v>1149529.8259684418</v>
      </c>
      <c r="K442" s="367">
        <v>812409.12341358047</v>
      </c>
      <c r="L442" s="367">
        <v>335212.36491639848</v>
      </c>
      <c r="M442" s="367">
        <v>303932.78954841895</v>
      </c>
      <c r="N442" s="367">
        <v>284950.69765547098</v>
      </c>
      <c r="O442" s="368">
        <v>361501.91585864034</v>
      </c>
      <c r="P442" s="367">
        <v>591676.53612827288</v>
      </c>
      <c r="Q442" s="368">
        <v>1549920.2041861014</v>
      </c>
      <c r="R442" s="368">
        <v>677198.91383539932</v>
      </c>
      <c r="S442" s="368">
        <v>727378.39647424186</v>
      </c>
      <c r="T442" s="367">
        <v>561381.2227163947</v>
      </c>
      <c r="U442" s="367">
        <v>794289.43979017844</v>
      </c>
      <c r="V442" s="367">
        <v>137369.63718134374</v>
      </c>
      <c r="W442" s="367">
        <v>541278.99699999997</v>
      </c>
    </row>
    <row r="443" spans="2:23">
      <c r="B443" s="365" t="s">
        <v>412</v>
      </c>
      <c r="C443" s="367">
        <v>618323.87726972625</v>
      </c>
      <c r="D443" s="367">
        <v>251606.68160166647</v>
      </c>
      <c r="E443" s="367">
        <v>557285.01757524547</v>
      </c>
      <c r="F443" s="367">
        <v>144705.04206725126</v>
      </c>
      <c r="G443" s="367">
        <v>256637.78230478711</v>
      </c>
      <c r="H443" s="367">
        <v>441790.61503302102</v>
      </c>
      <c r="I443" s="367">
        <v>927251.32568375196</v>
      </c>
      <c r="J443" s="367">
        <v>594052.7100339958</v>
      </c>
      <c r="K443" s="367">
        <v>637121.86495037354</v>
      </c>
      <c r="L443" s="367">
        <v>626871.16252075078</v>
      </c>
      <c r="M443" s="367">
        <v>747073.09702927852</v>
      </c>
      <c r="N443" s="367">
        <v>537267.54362056241</v>
      </c>
      <c r="O443" s="368">
        <v>648079.15006361494</v>
      </c>
      <c r="P443" s="367">
        <v>848842.91028491431</v>
      </c>
      <c r="Q443" s="368">
        <v>2258886.159294731</v>
      </c>
      <c r="R443" s="368">
        <v>1270862.6168167258</v>
      </c>
      <c r="S443" s="368">
        <v>1259968.9695642346</v>
      </c>
      <c r="T443" s="367">
        <v>981407.35833803704</v>
      </c>
      <c r="U443" s="367">
        <v>1214512.7387660556</v>
      </c>
      <c r="V443" s="367">
        <v>1179012.4538218037</v>
      </c>
      <c r="W443" s="367">
        <v>762829.80900000001</v>
      </c>
    </row>
    <row r="444" spans="2:23">
      <c r="B444" s="365" t="s">
        <v>413</v>
      </c>
      <c r="C444" s="367">
        <v>3388862.0420814352</v>
      </c>
      <c r="D444" s="367">
        <v>2420153.8178531658</v>
      </c>
      <c r="E444" s="367">
        <v>1799925.1451868664</v>
      </c>
      <c r="F444" s="367">
        <v>1736843.3775019266</v>
      </c>
      <c r="G444" s="367">
        <v>1307113.722000232</v>
      </c>
      <c r="H444" s="367">
        <v>2094506.1883962234</v>
      </c>
      <c r="I444" s="367">
        <v>2412535.0809241277</v>
      </c>
      <c r="J444" s="367">
        <v>1732610.2259723044</v>
      </c>
      <c r="K444" s="367">
        <v>1884995.5204101421</v>
      </c>
      <c r="L444" s="367">
        <v>1886631.1003127503</v>
      </c>
      <c r="M444" s="367">
        <v>2464302.8522765832</v>
      </c>
      <c r="N444" s="367">
        <v>3296486.8695423417</v>
      </c>
      <c r="O444" s="368">
        <v>2081737.4831718586</v>
      </c>
      <c r="P444" s="367">
        <v>2028390.2308609919</v>
      </c>
      <c r="Q444" s="368">
        <v>2930716.2145121186</v>
      </c>
      <c r="R444" s="368">
        <v>1775926.7329859901</v>
      </c>
      <c r="S444" s="368">
        <v>1792217.6094322449</v>
      </c>
      <c r="T444" s="367">
        <v>2167402.7715774155</v>
      </c>
      <c r="U444" s="367">
        <v>2640366.3716518446</v>
      </c>
      <c r="V444" s="367">
        <v>2289030.2415913381</v>
      </c>
      <c r="W444" s="367">
        <v>1987614.1950000001</v>
      </c>
    </row>
    <row r="445" spans="2:23">
      <c r="B445" s="365" t="s">
        <v>667</v>
      </c>
      <c r="C445" s="367">
        <v>606048.68646870286</v>
      </c>
      <c r="D445" s="367">
        <v>496160.24238956044</v>
      </c>
      <c r="E445" s="367">
        <v>963652.17367535725</v>
      </c>
      <c r="F445" s="367">
        <v>892515.32048074307</v>
      </c>
      <c r="G445" s="367">
        <v>411130.81445016101</v>
      </c>
      <c r="H445" s="367">
        <v>347125.32853824814</v>
      </c>
      <c r="I445" s="367">
        <v>286479.42578444944</v>
      </c>
      <c r="J445" s="367">
        <v>528587.85304909863</v>
      </c>
      <c r="K445" s="367">
        <v>452051.1987611003</v>
      </c>
      <c r="L445" s="367">
        <v>805775.53084435198</v>
      </c>
      <c r="M445" s="367">
        <v>613107.73036554153</v>
      </c>
      <c r="N445" s="367">
        <v>369289.03588347114</v>
      </c>
      <c r="O445" s="368">
        <v>755004.22767939116</v>
      </c>
      <c r="P445" s="367">
        <v>389029.84302316466</v>
      </c>
      <c r="Q445" s="368">
        <v>583571.14116031223</v>
      </c>
      <c r="R445" s="368">
        <v>821037.75642981671</v>
      </c>
      <c r="S445" s="368">
        <v>577885.09815763379</v>
      </c>
      <c r="T445" s="367">
        <v>509549.47493199731</v>
      </c>
      <c r="U445" s="367">
        <v>350258.76634392282</v>
      </c>
      <c r="V445" s="367">
        <v>798811.44839271903</v>
      </c>
      <c r="W445" s="367">
        <v>0</v>
      </c>
    </row>
    <row r="446" spans="2:23">
      <c r="B446" s="365" t="s">
        <v>414</v>
      </c>
      <c r="C446" s="367">
        <v>380670.37262070627</v>
      </c>
      <c r="D446" s="367">
        <v>316984.86133862432</v>
      </c>
      <c r="E446" s="367">
        <v>509293.68066055008</v>
      </c>
      <c r="F446" s="367">
        <v>447599.01696063927</v>
      </c>
      <c r="G446" s="367">
        <v>324782.41418378631</v>
      </c>
      <c r="H446" s="367">
        <v>298829.16798128787</v>
      </c>
      <c r="I446" s="367">
        <v>704520.89531489753</v>
      </c>
      <c r="J446" s="367">
        <v>458641.45224997692</v>
      </c>
      <c r="K446" s="367">
        <v>543423.17276358756</v>
      </c>
      <c r="L446" s="367">
        <v>443039.15777631884</v>
      </c>
      <c r="M446" s="367">
        <v>577052.11656197521</v>
      </c>
      <c r="N446" s="367">
        <v>344057.02887277806</v>
      </c>
      <c r="O446" s="368">
        <v>499086.58779239852</v>
      </c>
      <c r="P446" s="367">
        <v>256210.36136232456</v>
      </c>
      <c r="Q446" s="368">
        <v>1142582.0260817173</v>
      </c>
      <c r="R446" s="368">
        <v>1212416.682025542</v>
      </c>
      <c r="S446" s="368">
        <v>1684001.1639931896</v>
      </c>
      <c r="T446" s="367">
        <v>2534690.9655724959</v>
      </c>
      <c r="U446" s="367">
        <v>1608690.5211298631</v>
      </c>
      <c r="V446" s="367">
        <v>653060.803135177</v>
      </c>
      <c r="W446" s="367">
        <v>973539.42099999997</v>
      </c>
    </row>
    <row r="447" spans="2:23">
      <c r="B447" s="365" t="s">
        <v>415</v>
      </c>
      <c r="C447" s="366">
        <v>482791.24397340929</v>
      </c>
      <c r="D447" s="366">
        <v>898827.04873803083</v>
      </c>
      <c r="E447" s="366">
        <v>1733080.8368525677</v>
      </c>
      <c r="F447" s="366">
        <v>593200.03322550631</v>
      </c>
      <c r="G447" s="366">
        <v>400037.27069549129</v>
      </c>
      <c r="H447" s="366">
        <v>653232.34875463671</v>
      </c>
      <c r="I447" s="366">
        <v>1304480.0780151046</v>
      </c>
      <c r="J447" s="367">
        <v>858129.8471809529</v>
      </c>
      <c r="K447" s="367">
        <v>586161.50204957905</v>
      </c>
      <c r="L447" s="367">
        <v>154699.14435967134</v>
      </c>
      <c r="M447" s="367">
        <v>212432.09407527943</v>
      </c>
      <c r="N447" s="367">
        <v>863981.37261400907</v>
      </c>
      <c r="O447" s="368">
        <v>374247.91979880753</v>
      </c>
      <c r="P447" s="367">
        <v>328734.76662293804</v>
      </c>
      <c r="Q447" s="368">
        <v>806989.4974106201</v>
      </c>
      <c r="R447" s="368">
        <v>1423214.0706364289</v>
      </c>
      <c r="S447" s="368">
        <v>393863.1718280483</v>
      </c>
      <c r="T447" s="367">
        <v>1119289.5259834614</v>
      </c>
      <c r="U447" s="367">
        <v>553960.10443090263</v>
      </c>
      <c r="V447" s="367">
        <v>266370.99752257869</v>
      </c>
      <c r="W447" s="367">
        <v>635879.81499999994</v>
      </c>
    </row>
    <row r="448" spans="2:23">
      <c r="B448" s="365" t="s">
        <v>763</v>
      </c>
      <c r="C448" s="367">
        <v>3513749.3974854564</v>
      </c>
      <c r="D448" s="367">
        <v>6942559.8809689851</v>
      </c>
      <c r="E448" s="367">
        <v>7811017.5208327081</v>
      </c>
      <c r="F448" s="367">
        <v>7436182.1309063574</v>
      </c>
      <c r="G448" s="367">
        <v>4176390.5998055995</v>
      </c>
      <c r="H448" s="367">
        <v>5375554.4481048407</v>
      </c>
      <c r="I448" s="367">
        <v>6082397.6830993565</v>
      </c>
      <c r="J448" s="367">
        <v>2878485.0752853411</v>
      </c>
      <c r="K448" s="367">
        <v>4062103.3788847355</v>
      </c>
      <c r="L448" s="367">
        <v>5484181.3671505386</v>
      </c>
      <c r="M448" s="367">
        <v>3372248.3208871954</v>
      </c>
      <c r="N448" s="367">
        <v>7283460.5654100403</v>
      </c>
      <c r="O448" s="368">
        <v>8386260.5260283686</v>
      </c>
      <c r="P448" s="367">
        <v>5512093.2316407552</v>
      </c>
      <c r="Q448" s="368">
        <v>7167329.0433621127</v>
      </c>
      <c r="R448" s="368">
        <v>8990568.396406021</v>
      </c>
      <c r="S448" s="368">
        <v>6183580.794503388</v>
      </c>
      <c r="T448" s="367">
        <v>8021910.9704262298</v>
      </c>
      <c r="U448" s="367">
        <v>7762003.8860587189</v>
      </c>
      <c r="V448" s="367">
        <v>8156755.0228952114</v>
      </c>
      <c r="W448" s="367">
        <v>8145968.6739999996</v>
      </c>
    </row>
    <row r="449" spans="2:23">
      <c r="B449" s="365" t="s">
        <v>416</v>
      </c>
      <c r="C449" s="367">
        <v>873467.71295357705</v>
      </c>
      <c r="D449" s="367">
        <v>871284.04248810792</v>
      </c>
      <c r="E449" s="367">
        <v>1080866.9547729683</v>
      </c>
      <c r="F449" s="367">
        <v>911770.95200101356</v>
      </c>
      <c r="G449" s="367">
        <v>861106.45906282472</v>
      </c>
      <c r="H449" s="367">
        <v>816172.03226610587</v>
      </c>
      <c r="I449" s="367">
        <v>1099924.8225245746</v>
      </c>
      <c r="J449" s="367">
        <v>717818.2269553612</v>
      </c>
      <c r="K449" s="367">
        <v>501383.40044991847</v>
      </c>
      <c r="L449" s="367">
        <v>410045.05203205603</v>
      </c>
      <c r="M449" s="367">
        <v>513852.5461116386</v>
      </c>
      <c r="N449" s="367">
        <v>636743.94426061295</v>
      </c>
      <c r="O449" s="368">
        <v>677956.32537340641</v>
      </c>
      <c r="P449" s="367">
        <v>350067.25590855308</v>
      </c>
      <c r="Q449" s="368">
        <v>1467344.8583151044</v>
      </c>
      <c r="R449" s="368">
        <v>733248.05990484974</v>
      </c>
      <c r="S449" s="368">
        <v>469650.86120457062</v>
      </c>
      <c r="T449" s="367">
        <v>741833.90161976626</v>
      </c>
      <c r="U449" s="367">
        <v>1192490.123187555</v>
      </c>
      <c r="V449" s="367">
        <v>408149.44072012324</v>
      </c>
      <c r="W449" s="367">
        <v>599207.19299999997</v>
      </c>
    </row>
    <row r="450" spans="2:23">
      <c r="B450" s="365" t="s">
        <v>417</v>
      </c>
      <c r="C450" s="367">
        <v>531220.86656802671</v>
      </c>
      <c r="D450" s="367">
        <v>448421.80946924514</v>
      </c>
      <c r="E450" s="367">
        <v>478811.17061821691</v>
      </c>
      <c r="F450" s="367">
        <v>731784.32132648735</v>
      </c>
      <c r="G450" s="367">
        <v>553146.09944598272</v>
      </c>
      <c r="H450" s="367">
        <v>409954.05989651254</v>
      </c>
      <c r="I450" s="367">
        <v>785275.01668387966</v>
      </c>
      <c r="J450" s="367">
        <v>515877.53796626913</v>
      </c>
      <c r="K450" s="367">
        <v>314991.43270059337</v>
      </c>
      <c r="L450" s="367">
        <v>354270.94639634975</v>
      </c>
      <c r="M450" s="367">
        <v>270788.76069099945</v>
      </c>
      <c r="N450" s="367">
        <v>639645.80464968772</v>
      </c>
      <c r="O450" s="368">
        <v>399295.66370898037</v>
      </c>
      <c r="P450" s="367">
        <v>796806.64565734309</v>
      </c>
      <c r="Q450" s="368">
        <v>428809.1813578335</v>
      </c>
      <c r="R450" s="368">
        <v>549387.87354642863</v>
      </c>
      <c r="S450" s="368">
        <v>494164.88300388271</v>
      </c>
      <c r="T450" s="367">
        <v>244819.33748004661</v>
      </c>
      <c r="U450" s="367">
        <v>586728.30255731556</v>
      </c>
      <c r="V450" s="367">
        <v>479692.19783943356</v>
      </c>
      <c r="W450" s="367">
        <v>421376.32799999998</v>
      </c>
    </row>
    <row r="451" spans="2:23">
      <c r="B451" s="365" t="s">
        <v>474</v>
      </c>
      <c r="C451" s="366">
        <v>528399.75171174412</v>
      </c>
      <c r="D451" s="366">
        <v>585145.12581908971</v>
      </c>
      <c r="E451" s="366">
        <v>661926.67057796346</v>
      </c>
      <c r="F451" s="366">
        <v>206850.22914606286</v>
      </c>
      <c r="G451" s="366">
        <v>190716.34041073406</v>
      </c>
      <c r="H451" s="366">
        <v>175642.38110299423</v>
      </c>
      <c r="I451" s="366">
        <v>129263.43699275311</v>
      </c>
      <c r="J451" s="367">
        <v>176944.4124987199</v>
      </c>
      <c r="K451" s="367">
        <v>304198.9982367279</v>
      </c>
      <c r="L451" s="367">
        <v>345999.25585745106</v>
      </c>
      <c r="M451" s="367">
        <v>269766.29775004485</v>
      </c>
      <c r="N451" s="367">
        <v>236926.61684018973</v>
      </c>
      <c r="O451" s="368">
        <v>361263.54899081215</v>
      </c>
      <c r="P451" s="367">
        <v>579694.89705338725</v>
      </c>
      <c r="Q451" s="368">
        <v>983877.58869652171</v>
      </c>
      <c r="R451" s="368">
        <v>634573.77221486182</v>
      </c>
      <c r="S451" s="368">
        <v>816580.2936169639</v>
      </c>
      <c r="T451" s="367">
        <v>1238152.0602007152</v>
      </c>
      <c r="U451" s="367">
        <v>1070864.6393425844</v>
      </c>
      <c r="V451" s="367">
        <v>590421.01416400634</v>
      </c>
      <c r="W451" s="367">
        <v>1040882.278</v>
      </c>
    </row>
    <row r="452" spans="2:23">
      <c r="B452" s="365" t="s">
        <v>764</v>
      </c>
      <c r="C452" s="367">
        <v>2501439.8341178428</v>
      </c>
      <c r="D452" s="367">
        <v>958496.61749731936</v>
      </c>
      <c r="E452" s="367">
        <v>1205009.4568670597</v>
      </c>
      <c r="F452" s="367">
        <v>1746467.286397828</v>
      </c>
      <c r="G452" s="367">
        <v>767436.22033538995</v>
      </c>
      <c r="H452" s="367">
        <v>1010194.1133080305</v>
      </c>
      <c r="I452" s="367">
        <v>1352630.4956530349</v>
      </c>
      <c r="J452" s="367">
        <v>1403426.1649404746</v>
      </c>
      <c r="K452" s="367">
        <v>1124683.9456662531</v>
      </c>
      <c r="L452" s="367">
        <v>1625604.5122947106</v>
      </c>
      <c r="M452" s="367">
        <v>1003101.063358402</v>
      </c>
      <c r="N452" s="367">
        <v>2637466.0747666042</v>
      </c>
      <c r="O452" s="368">
        <v>2262536.0049778493</v>
      </c>
      <c r="P452" s="367">
        <v>2345152.1083342885</v>
      </c>
      <c r="Q452" s="368">
        <v>2477453.4047289211</v>
      </c>
      <c r="R452" s="368">
        <v>2590120.1040969016</v>
      </c>
      <c r="S452" s="368">
        <v>1797210.3676471794</v>
      </c>
      <c r="T452" s="367">
        <v>807962.69263395155</v>
      </c>
      <c r="U452" s="367">
        <v>1271873.0931477139</v>
      </c>
      <c r="V452" s="367">
        <v>1245102.4771887108</v>
      </c>
      <c r="W452" s="367">
        <v>1947017.1610000001</v>
      </c>
    </row>
    <row r="453" spans="2:23">
      <c r="B453" s="365" t="s">
        <v>463</v>
      </c>
      <c r="C453" s="367">
        <v>466715.82842262532</v>
      </c>
      <c r="D453" s="367">
        <v>413959.02222400613</v>
      </c>
      <c r="E453" s="367">
        <v>901162.89367411949</v>
      </c>
      <c r="F453" s="367">
        <v>372863.30874440208</v>
      </c>
      <c r="G453" s="367">
        <v>505366.18657802447</v>
      </c>
      <c r="H453" s="367">
        <v>765298.7809939828</v>
      </c>
      <c r="I453" s="367">
        <v>1138756.339859636</v>
      </c>
      <c r="J453" s="367">
        <v>1644582.6685740058</v>
      </c>
      <c r="K453" s="367">
        <v>2074918.179213376</v>
      </c>
      <c r="L453" s="367">
        <v>928528.42923882266</v>
      </c>
      <c r="M453" s="367">
        <v>1645576.2015280277</v>
      </c>
      <c r="N453" s="367">
        <v>2135491.4763347581</v>
      </c>
      <c r="O453" s="368">
        <v>633831.31104591559</v>
      </c>
      <c r="P453" s="367">
        <v>843300.85595274321</v>
      </c>
      <c r="Q453" s="368">
        <v>2587191.199620957</v>
      </c>
      <c r="R453" s="368">
        <v>1570347.7495177514</v>
      </c>
      <c r="S453" s="368">
        <v>1748191.9713672108</v>
      </c>
      <c r="T453" s="367">
        <v>1874627.4768372879</v>
      </c>
      <c r="U453" s="367">
        <v>2427530.326209811</v>
      </c>
      <c r="V453" s="367">
        <v>1655544.413521738</v>
      </c>
      <c r="W453" s="367">
        <v>1782301.69</v>
      </c>
    </row>
    <row r="454" spans="2:23">
      <c r="B454" s="365" t="s">
        <v>418</v>
      </c>
      <c r="C454" s="367">
        <v>1484818.7007742012</v>
      </c>
      <c r="D454" s="367">
        <v>2101774.444246517</v>
      </c>
      <c r="E454" s="367">
        <v>1625557.3379405648</v>
      </c>
      <c r="F454" s="367">
        <v>1147539.7902055862</v>
      </c>
      <c r="G454" s="367">
        <v>795775.04631371261</v>
      </c>
      <c r="H454" s="367">
        <v>828264.00099874137</v>
      </c>
      <c r="I454" s="367">
        <v>1643039.1282882488</v>
      </c>
      <c r="J454" s="367">
        <v>1314819.2725246106</v>
      </c>
      <c r="K454" s="367">
        <v>714300.67752296047</v>
      </c>
      <c r="L454" s="367">
        <v>871347.6308128963</v>
      </c>
      <c r="M454" s="367">
        <v>1014737.6654006946</v>
      </c>
      <c r="N454" s="367">
        <v>1515098.7838260676</v>
      </c>
      <c r="O454" s="368">
        <v>1501247.6359947328</v>
      </c>
      <c r="P454" s="367">
        <v>1548024.4033629559</v>
      </c>
      <c r="Q454" s="368">
        <v>1065156.9668304902</v>
      </c>
      <c r="R454" s="368">
        <v>903414.65443314041</v>
      </c>
      <c r="S454" s="368">
        <v>1136488.2920733064</v>
      </c>
      <c r="T454" s="367">
        <v>788779.72994762717</v>
      </c>
      <c r="U454" s="367">
        <v>2247374.112583919</v>
      </c>
      <c r="V454" s="367">
        <v>1825937.0094083627</v>
      </c>
      <c r="W454" s="367">
        <v>2748925.2889999999</v>
      </c>
    </row>
    <row r="455" spans="2:23">
      <c r="B455" s="365"/>
      <c r="C455" s="366"/>
      <c r="D455" s="366"/>
      <c r="E455" s="366"/>
      <c r="F455" s="366"/>
      <c r="G455" s="366"/>
      <c r="H455" s="366"/>
      <c r="I455" s="366"/>
      <c r="J455" s="367"/>
      <c r="K455" s="367"/>
      <c r="L455" s="367"/>
      <c r="M455" s="367"/>
      <c r="N455" s="367"/>
      <c r="O455" s="368"/>
      <c r="P455" s="367"/>
      <c r="Q455" s="368"/>
      <c r="R455" s="368"/>
      <c r="S455" s="368"/>
      <c r="T455" s="367"/>
    </row>
    <row r="456" spans="2:23">
      <c r="B456" s="372" t="s">
        <v>2</v>
      </c>
      <c r="C456" s="373">
        <f t="shared" ref="C456:N456" si="31">SUM(C423:C454)</f>
        <v>36436703.074605487</v>
      </c>
      <c r="D456" s="373">
        <f t="shared" si="31"/>
        <v>40223647.986353084</v>
      </c>
      <c r="E456" s="373">
        <f t="shared" si="31"/>
        <v>39296600.808122732</v>
      </c>
      <c r="F456" s="373">
        <f t="shared" si="31"/>
        <v>38769139.521156512</v>
      </c>
      <c r="G456" s="373">
        <f t="shared" si="31"/>
        <v>26974369.887987319</v>
      </c>
      <c r="H456" s="373">
        <f t="shared" si="31"/>
        <v>32622257.813469917</v>
      </c>
      <c r="I456" s="373">
        <f t="shared" si="31"/>
        <v>42967528.258753724</v>
      </c>
      <c r="J456" s="373">
        <f t="shared" si="31"/>
        <v>33557128.49509684</v>
      </c>
      <c r="K456" s="373">
        <f t="shared" si="31"/>
        <v>37453453.37117444</v>
      </c>
      <c r="L456" s="373">
        <f t="shared" si="31"/>
        <v>34877094.605279192</v>
      </c>
      <c r="M456" s="373">
        <f t="shared" si="31"/>
        <v>35548417.004313223</v>
      </c>
      <c r="N456" s="373">
        <f t="shared" si="31"/>
        <v>48519644.862056322</v>
      </c>
      <c r="O456" s="373">
        <f t="shared" ref="O456:U456" si="32">SUM(O423:O454)</f>
        <v>36328607.193303682</v>
      </c>
      <c r="P456" s="373">
        <f t="shared" si="32"/>
        <v>33883121.155503795</v>
      </c>
      <c r="Q456" s="373">
        <f t="shared" si="32"/>
        <v>53208703.279129356</v>
      </c>
      <c r="R456" s="373">
        <f t="shared" si="32"/>
        <v>44796791.500172295</v>
      </c>
      <c r="S456" s="373">
        <f t="shared" si="32"/>
        <v>42993898.032187857</v>
      </c>
      <c r="T456" s="373">
        <f t="shared" si="32"/>
        <v>38519567.300156742</v>
      </c>
      <c r="U456" s="373">
        <f t="shared" si="32"/>
        <v>49427291.627757691</v>
      </c>
      <c r="V456" s="373">
        <f t="shared" ref="V456:W456" si="33">SUM(V423:V454)</f>
        <v>41957001.849488541</v>
      </c>
      <c r="W456" s="380">
        <f t="shared" si="33"/>
        <v>52171339.872999996</v>
      </c>
    </row>
    <row r="457" spans="2:23">
      <c r="B457" s="213" t="s">
        <v>687</v>
      </c>
    </row>
    <row r="458" spans="2:23">
      <c r="B458" s="225" t="s">
        <v>765</v>
      </c>
    </row>
    <row r="459" spans="2:23">
      <c r="B459" s="225" t="s">
        <v>766</v>
      </c>
    </row>
    <row r="464" spans="2:23">
      <c r="B464" s="212" t="s">
        <v>162</v>
      </c>
      <c r="C464" s="212"/>
      <c r="D464" s="217"/>
      <c r="E464" s="217"/>
      <c r="F464" s="217"/>
      <c r="G464" s="217"/>
      <c r="H464" s="217"/>
      <c r="I464" s="217"/>
      <c r="J464" s="249"/>
      <c r="K464" s="249"/>
    </row>
    <row r="465" spans="2:23">
      <c r="B465" s="296" t="s">
        <v>213</v>
      </c>
      <c r="C465" s="296"/>
      <c r="D465" s="277"/>
      <c r="E465" s="277"/>
      <c r="F465" s="217"/>
      <c r="G465" s="217"/>
      <c r="H465" s="217"/>
      <c r="I465" s="217"/>
      <c r="J465" s="249"/>
      <c r="K465" s="249"/>
    </row>
    <row r="466" spans="2:23">
      <c r="B466" s="375" t="s">
        <v>223</v>
      </c>
      <c r="C466" s="375"/>
      <c r="D466" s="376"/>
      <c r="E466" s="374"/>
      <c r="F466" s="217"/>
      <c r="G466" s="217"/>
      <c r="H466" s="217"/>
      <c r="I466" s="217"/>
      <c r="J466" s="249"/>
      <c r="K466" s="249"/>
    </row>
    <row r="467" spans="2:23">
      <c r="B467" s="1" t="s">
        <v>792</v>
      </c>
      <c r="C467" s="211"/>
      <c r="D467" s="217"/>
      <c r="E467" s="217"/>
      <c r="F467" s="217"/>
      <c r="G467" s="217"/>
      <c r="H467" s="217"/>
      <c r="I467" s="217"/>
      <c r="J467" s="249"/>
      <c r="K467" s="249"/>
      <c r="M467" s="249"/>
      <c r="N467" s="252"/>
      <c r="O467" s="437" t="s">
        <v>180</v>
      </c>
      <c r="P467" s="252"/>
    </row>
    <row r="468" spans="2:23">
      <c r="B468" s="211"/>
      <c r="C468" s="211"/>
      <c r="D468" s="217"/>
      <c r="E468" s="217"/>
      <c r="F468" s="217"/>
      <c r="G468" s="217"/>
      <c r="H468" s="217"/>
      <c r="I468" s="217"/>
      <c r="J468" s="249"/>
      <c r="K468" s="249"/>
    </row>
    <row r="469" spans="2:23">
      <c r="B469" s="370" t="s">
        <v>212</v>
      </c>
      <c r="C469" s="371">
        <v>2001</v>
      </c>
      <c r="D469" s="371">
        <v>2002</v>
      </c>
      <c r="E469" s="371">
        <v>2003</v>
      </c>
      <c r="F469" s="371">
        <v>2004</v>
      </c>
      <c r="G469" s="371">
        <v>2005</v>
      </c>
      <c r="H469" s="371">
        <v>2006</v>
      </c>
      <c r="I469" s="371">
        <v>2007</v>
      </c>
      <c r="J469" s="371">
        <v>2008</v>
      </c>
      <c r="K469" s="371">
        <v>2009</v>
      </c>
      <c r="L469" s="371">
        <v>2010</v>
      </c>
      <c r="M469" s="371">
        <v>2011</v>
      </c>
      <c r="N469" s="371">
        <v>2012</v>
      </c>
      <c r="O469" s="371">
        <v>2013</v>
      </c>
      <c r="P469" s="371">
        <v>2014</v>
      </c>
      <c r="Q469" s="371">
        <v>2015</v>
      </c>
      <c r="R469" s="371">
        <v>2016</v>
      </c>
      <c r="S469" s="371">
        <v>2017</v>
      </c>
      <c r="T469" s="371">
        <v>2018</v>
      </c>
      <c r="U469" s="371">
        <v>2019</v>
      </c>
      <c r="V469" s="371">
        <v>2020</v>
      </c>
      <c r="W469" s="379">
        <v>2021</v>
      </c>
    </row>
    <row r="470" spans="2:23">
      <c r="B470" s="365" t="s">
        <v>419</v>
      </c>
      <c r="C470" s="367">
        <v>556924.68029977905</v>
      </c>
      <c r="D470" s="367">
        <v>506310.73606956232</v>
      </c>
      <c r="E470" s="367">
        <v>503495.04108375206</v>
      </c>
      <c r="F470" s="367">
        <v>483128.04030272097</v>
      </c>
      <c r="G470" s="367">
        <v>560674.57258649461</v>
      </c>
      <c r="H470" s="367">
        <v>523005.98643088492</v>
      </c>
      <c r="I470" s="367">
        <v>342361.70927919005</v>
      </c>
      <c r="J470" s="367">
        <v>999729.28856024111</v>
      </c>
      <c r="K470" s="367">
        <v>708930.63361428014</v>
      </c>
      <c r="L470" s="367">
        <v>501235.80740284716</v>
      </c>
      <c r="M470" s="367">
        <v>498718.47162846179</v>
      </c>
      <c r="N470" s="367">
        <v>546204.74919276056</v>
      </c>
      <c r="O470" s="368">
        <v>482959.02774661419</v>
      </c>
      <c r="P470" s="367">
        <v>387072.87229748821</v>
      </c>
      <c r="Q470" s="368">
        <v>840635.22321930737</v>
      </c>
      <c r="R470" s="368">
        <v>634927.62672435481</v>
      </c>
      <c r="S470" s="368">
        <v>327730.2645491474</v>
      </c>
      <c r="T470" s="367">
        <v>505179.8933554666</v>
      </c>
      <c r="U470" s="367">
        <v>301162.81675213022</v>
      </c>
      <c r="V470" s="367">
        <v>260666.08160620491</v>
      </c>
      <c r="W470" s="367">
        <v>278165.85800000001</v>
      </c>
    </row>
    <row r="471" spans="2:23">
      <c r="B471" s="365" t="s">
        <v>420</v>
      </c>
      <c r="C471" s="367">
        <v>265129.59444908571</v>
      </c>
      <c r="D471" s="367">
        <v>574664.06050583103</v>
      </c>
      <c r="E471" s="367">
        <v>595652.27953169483</v>
      </c>
      <c r="F471" s="367">
        <v>700508.57084692444</v>
      </c>
      <c r="G471" s="367">
        <v>464554.592599052</v>
      </c>
      <c r="H471" s="367">
        <v>602696.84904841462</v>
      </c>
      <c r="I471" s="367">
        <v>816246.04576258105</v>
      </c>
      <c r="J471" s="367">
        <v>610810.99017586547</v>
      </c>
      <c r="K471" s="367">
        <v>886127.64214652358</v>
      </c>
      <c r="L471" s="367">
        <v>389893.12489838887</v>
      </c>
      <c r="M471" s="367">
        <v>525679.03412867978</v>
      </c>
      <c r="N471" s="367">
        <v>1550300.221332609</v>
      </c>
      <c r="O471" s="368">
        <v>1101530.7498974702</v>
      </c>
      <c r="P471" s="367">
        <v>716192.34005231748</v>
      </c>
      <c r="Q471" s="368">
        <v>975002.52348645206</v>
      </c>
      <c r="R471" s="368">
        <v>920370.00849656691</v>
      </c>
      <c r="S471" s="368">
        <v>432033.7197770577</v>
      </c>
      <c r="T471" s="367">
        <v>1120843.785888802</v>
      </c>
      <c r="U471" s="367">
        <v>866537.10830496449</v>
      </c>
      <c r="V471" s="367">
        <v>699834.33088764176</v>
      </c>
      <c r="W471" s="367">
        <v>1223644.7220000001</v>
      </c>
    </row>
    <row r="472" spans="2:23">
      <c r="B472" s="365" t="s">
        <v>421</v>
      </c>
      <c r="C472" s="367">
        <v>3413551.8814724642</v>
      </c>
      <c r="D472" s="367">
        <v>1533688.4814512073</v>
      </c>
      <c r="E472" s="367">
        <v>1307368.7524285624</v>
      </c>
      <c r="F472" s="367">
        <v>1160005.2916875307</v>
      </c>
      <c r="G472" s="367">
        <v>1035443.8891589331</v>
      </c>
      <c r="H472" s="367">
        <v>837459.63438543095</v>
      </c>
      <c r="I472" s="367">
        <v>975192.21328370587</v>
      </c>
      <c r="J472" s="367">
        <v>736831.11662418954</v>
      </c>
      <c r="K472" s="367">
        <v>1102656.8378283957</v>
      </c>
      <c r="L472" s="367">
        <v>1116464.2706742438</v>
      </c>
      <c r="M472" s="367">
        <v>1042027.6881818869</v>
      </c>
      <c r="N472" s="367">
        <v>1780595.4806126426</v>
      </c>
      <c r="O472" s="368">
        <v>1996531.1447135208</v>
      </c>
      <c r="P472" s="367">
        <v>1652621.0347984785</v>
      </c>
      <c r="Q472" s="368">
        <v>2256883.8804226983</v>
      </c>
      <c r="R472" s="368">
        <v>2145225.5236109039</v>
      </c>
      <c r="S472" s="368">
        <v>2085185.9363867315</v>
      </c>
      <c r="T472" s="367">
        <v>1615156.5939487845</v>
      </c>
      <c r="U472" s="367">
        <v>1138558.5634327354</v>
      </c>
      <c r="V472" s="367">
        <v>1457707.6967796269</v>
      </c>
      <c r="W472" s="367">
        <v>1773135.55</v>
      </c>
    </row>
    <row r="473" spans="2:23">
      <c r="B473" s="365" t="s">
        <v>422</v>
      </c>
      <c r="C473" s="367">
        <v>515360.44844192336</v>
      </c>
      <c r="D473" s="367">
        <v>607273.97985710145</v>
      </c>
      <c r="E473" s="367">
        <v>1802460.2018029632</v>
      </c>
      <c r="F473" s="367">
        <v>782886.105504454</v>
      </c>
      <c r="G473" s="367">
        <v>676407.42010070756</v>
      </c>
      <c r="H473" s="367">
        <v>1041082.1880197484</v>
      </c>
      <c r="I473" s="367">
        <v>938980.85870076437</v>
      </c>
      <c r="J473" s="367">
        <v>625954.88133566582</v>
      </c>
      <c r="K473" s="367">
        <v>694894.51212389406</v>
      </c>
      <c r="L473" s="367">
        <v>1087693.6126246895</v>
      </c>
      <c r="M473" s="367">
        <v>386299.48274903098</v>
      </c>
      <c r="N473" s="367">
        <v>1020033.7097521737</v>
      </c>
      <c r="O473" s="368">
        <v>803458.45437605737</v>
      </c>
      <c r="P473" s="367">
        <v>634599.27131952171</v>
      </c>
      <c r="Q473" s="368">
        <v>1192017.3788452798</v>
      </c>
      <c r="R473" s="368">
        <v>1153381.1859549822</v>
      </c>
      <c r="S473" s="368">
        <v>1607065.4648149081</v>
      </c>
      <c r="T473" s="367">
        <v>839343.60087817977</v>
      </c>
      <c r="U473" s="367">
        <v>1129207.4782270005</v>
      </c>
      <c r="V473" s="367">
        <v>1275207.5435255426</v>
      </c>
      <c r="W473" s="367">
        <v>1477847.7220000001</v>
      </c>
    </row>
    <row r="474" spans="2:23">
      <c r="B474" s="365" t="s">
        <v>423</v>
      </c>
      <c r="C474" s="366">
        <v>3104295.5182929779</v>
      </c>
      <c r="D474" s="366">
        <v>4014275.7941069021</v>
      </c>
      <c r="E474" s="366">
        <v>1953918.4093860879</v>
      </c>
      <c r="F474" s="366">
        <v>973350.94605400367</v>
      </c>
      <c r="G474" s="366">
        <v>599867.94317216927</v>
      </c>
      <c r="H474" s="366">
        <v>628053.66352678044</v>
      </c>
      <c r="I474" s="366">
        <v>831977.39504945849</v>
      </c>
      <c r="J474" s="367">
        <v>1360675.2996792984</v>
      </c>
      <c r="K474" s="367">
        <v>3502864.2986495993</v>
      </c>
      <c r="L474" s="367">
        <v>3079122.4834778206</v>
      </c>
      <c r="M474" s="367">
        <v>1572507.4292619058</v>
      </c>
      <c r="N474" s="367">
        <v>968858.23367097881</v>
      </c>
      <c r="O474" s="368">
        <v>766608.2162205897</v>
      </c>
      <c r="P474" s="367">
        <v>784125.4519725627</v>
      </c>
      <c r="Q474" s="368">
        <v>1067458.4331651505</v>
      </c>
      <c r="R474" s="368">
        <v>886486.18389827269</v>
      </c>
      <c r="S474" s="368">
        <v>517395.70334618783</v>
      </c>
      <c r="T474" s="367">
        <v>641772.58402259147</v>
      </c>
      <c r="U474" s="367">
        <v>668868.17048320035</v>
      </c>
      <c r="V474" s="367">
        <v>725380.79581850639</v>
      </c>
      <c r="W474" s="367">
        <v>564154.68799999997</v>
      </c>
    </row>
    <row r="475" spans="2:23">
      <c r="B475" s="365" t="s">
        <v>624</v>
      </c>
      <c r="C475" s="367">
        <v>748240.42918891215</v>
      </c>
      <c r="D475" s="367">
        <v>674599.47652610124</v>
      </c>
      <c r="E475" s="367">
        <v>2083343.3995508368</v>
      </c>
      <c r="F475" s="367">
        <v>3760023.4392744415</v>
      </c>
      <c r="G475" s="367">
        <v>737100.75564718281</v>
      </c>
      <c r="H475" s="367">
        <v>794056.24480025633</v>
      </c>
      <c r="I475" s="367">
        <v>750163.17616160598</v>
      </c>
      <c r="J475" s="367">
        <v>781554.30396745959</v>
      </c>
      <c r="K475" s="367">
        <v>2062030.0738325431</v>
      </c>
      <c r="L475" s="367">
        <v>1107031.8480006605</v>
      </c>
      <c r="M475" s="367">
        <v>1054475.7687487465</v>
      </c>
      <c r="N475" s="367">
        <v>2024821.9570597971</v>
      </c>
      <c r="O475" s="368">
        <v>1045338.1013925594</v>
      </c>
      <c r="P475" s="367">
        <v>1281352.4579905164</v>
      </c>
      <c r="Q475" s="368">
        <v>1401686.6867491973</v>
      </c>
      <c r="R475" s="368">
        <v>1525980.4354299807</v>
      </c>
      <c r="S475" s="368">
        <v>1239236.7898467304</v>
      </c>
      <c r="T475" s="367">
        <v>1344653.2666806069</v>
      </c>
      <c r="U475" s="367">
        <v>1373673.1729194783</v>
      </c>
      <c r="V475" s="367">
        <v>1335137.6378130103</v>
      </c>
      <c r="W475" s="367">
        <v>459384.75300000003</v>
      </c>
    </row>
    <row r="476" spans="2:23">
      <c r="B476" s="365" t="s">
        <v>424</v>
      </c>
      <c r="C476" s="367">
        <v>369298.75207746238</v>
      </c>
      <c r="D476" s="367">
        <v>367240.08333230624</v>
      </c>
      <c r="E476" s="367">
        <v>523775.49401252542</v>
      </c>
      <c r="F476" s="367">
        <v>801899.5114422295</v>
      </c>
      <c r="G476" s="367">
        <v>366360.79709373682</v>
      </c>
      <c r="H476" s="367">
        <v>243072.39920493794</v>
      </c>
      <c r="I476" s="367">
        <v>228620.09153533803</v>
      </c>
      <c r="J476" s="367">
        <v>236789.35081003618</v>
      </c>
      <c r="K476" s="367">
        <v>424599.89531128149</v>
      </c>
      <c r="L476" s="367">
        <v>226644.3207658233</v>
      </c>
      <c r="M476" s="367">
        <v>99768.038681429374</v>
      </c>
      <c r="N476" s="367">
        <v>579915.35293255642</v>
      </c>
      <c r="O476" s="368">
        <v>758087.3510715114</v>
      </c>
      <c r="P476" s="367">
        <v>329418.381088519</v>
      </c>
      <c r="Q476" s="368">
        <v>870068.97550842317</v>
      </c>
      <c r="R476" s="368">
        <v>369699.97269688739</v>
      </c>
      <c r="S476" s="368">
        <v>320755.38856644719</v>
      </c>
      <c r="T476" s="367">
        <v>476814.41164312052</v>
      </c>
      <c r="U476" s="367">
        <v>416112.54036802327</v>
      </c>
      <c r="V476" s="367">
        <v>1109826.0480654</v>
      </c>
      <c r="W476" s="367">
        <v>452561.56599999999</v>
      </c>
    </row>
    <row r="477" spans="2:23">
      <c r="B477" s="365" t="s">
        <v>425</v>
      </c>
      <c r="C477" s="367">
        <v>939015.77914573986</v>
      </c>
      <c r="D477" s="367">
        <v>1184374.2699626482</v>
      </c>
      <c r="E477" s="367">
        <v>1234088.6800020733</v>
      </c>
      <c r="F477" s="367">
        <v>926671.73218868673</v>
      </c>
      <c r="G477" s="367">
        <v>1118406.4681716384</v>
      </c>
      <c r="H477" s="367">
        <v>1341021.7721081083</v>
      </c>
      <c r="I477" s="367">
        <v>1508128.7530442916</v>
      </c>
      <c r="J477" s="367">
        <v>1123788.1630223484</v>
      </c>
      <c r="K477" s="367">
        <v>1748072.9386646133</v>
      </c>
      <c r="L477" s="367">
        <v>778005.56203718181</v>
      </c>
      <c r="M477" s="367">
        <v>879645.96654485841</v>
      </c>
      <c r="N477" s="367">
        <v>2195733.7116858261</v>
      </c>
      <c r="O477" s="368">
        <v>1013908.7324529147</v>
      </c>
      <c r="P477" s="367">
        <v>1659349.2944990774</v>
      </c>
      <c r="Q477" s="368">
        <v>1782723.613874004</v>
      </c>
      <c r="R477" s="368">
        <v>5993690.909509466</v>
      </c>
      <c r="S477" s="368">
        <v>1091054.8237534128</v>
      </c>
      <c r="T477" s="367">
        <v>648062.3128197816</v>
      </c>
      <c r="U477" s="367">
        <v>3103655.345340196</v>
      </c>
      <c r="V477" s="367">
        <v>1499139.2627290674</v>
      </c>
      <c r="W477" s="367">
        <v>1395915.379</v>
      </c>
    </row>
    <row r="478" spans="2:23">
      <c r="B478" s="365" t="s">
        <v>767</v>
      </c>
      <c r="C478" s="366">
        <v>1752182.5252176032</v>
      </c>
      <c r="D478" s="366">
        <v>1112209.6490488308</v>
      </c>
      <c r="E478" s="366">
        <v>661190.07936607534</v>
      </c>
      <c r="F478" s="366">
        <v>449107.06655488204</v>
      </c>
      <c r="G478" s="366">
        <v>537431.90550983464</v>
      </c>
      <c r="H478" s="366">
        <v>1139326.2530929386</v>
      </c>
      <c r="I478" s="366">
        <v>2074600.4716552496</v>
      </c>
      <c r="J478" s="367">
        <v>2269212.8284363849</v>
      </c>
      <c r="K478" s="367">
        <v>1297801.5258846756</v>
      </c>
      <c r="L478" s="367">
        <v>1854721.9169120823</v>
      </c>
      <c r="M478" s="367">
        <v>570686.87901527062</v>
      </c>
      <c r="N478" s="367">
        <v>622758.30631954863</v>
      </c>
      <c r="O478" s="368">
        <v>463159.66037519497</v>
      </c>
      <c r="P478" s="367">
        <v>879474.88768049167</v>
      </c>
      <c r="Q478" s="368">
        <v>1509472.8493613314</v>
      </c>
      <c r="R478" s="368">
        <v>1706891.6405662815</v>
      </c>
      <c r="S478" s="368">
        <v>1236928.8806621085</v>
      </c>
      <c r="T478" s="367">
        <v>1262060.6531203606</v>
      </c>
      <c r="U478" s="367">
        <v>814246.35889895272</v>
      </c>
      <c r="V478" s="367">
        <v>1148714.6846408099</v>
      </c>
      <c r="W478" s="367">
        <v>631777.51800000004</v>
      </c>
    </row>
    <row r="479" spans="2:23">
      <c r="B479" s="365" t="s">
        <v>768</v>
      </c>
      <c r="C479" s="367">
        <v>1502637.3386872606</v>
      </c>
      <c r="D479" s="367">
        <v>1180924.1021600862</v>
      </c>
      <c r="E479" s="367">
        <v>1503753.6473586729</v>
      </c>
      <c r="F479" s="367">
        <v>2064009.3975917709</v>
      </c>
      <c r="G479" s="367">
        <v>2690669.8275254043</v>
      </c>
      <c r="H479" s="367">
        <v>2038966.8761075085</v>
      </c>
      <c r="I479" s="367">
        <v>1628882.3661184411</v>
      </c>
      <c r="J479" s="367">
        <v>863853.08674938628</v>
      </c>
      <c r="K479" s="367">
        <v>376767.69580334175</v>
      </c>
      <c r="L479" s="367">
        <v>845213.4688312395</v>
      </c>
      <c r="M479" s="367">
        <v>736645.59798859106</v>
      </c>
      <c r="N479" s="367">
        <v>839522.54593030585</v>
      </c>
      <c r="O479" s="368">
        <v>1129596.4443616646</v>
      </c>
      <c r="P479" s="367">
        <v>825126.13168801449</v>
      </c>
      <c r="Q479" s="368">
        <v>3111678.7746490403</v>
      </c>
      <c r="R479" s="368">
        <v>492825.36645190662</v>
      </c>
      <c r="S479" s="368">
        <v>448542.85594022111</v>
      </c>
      <c r="T479" s="367">
        <v>618580.44089981786</v>
      </c>
      <c r="U479" s="367">
        <v>691382.97569253878</v>
      </c>
      <c r="V479" s="367">
        <v>683922.79557992192</v>
      </c>
      <c r="W479" s="367">
        <v>678779.19299999997</v>
      </c>
    </row>
    <row r="480" spans="2:23">
      <c r="B480" s="365" t="s">
        <v>426</v>
      </c>
      <c r="C480" s="367">
        <v>2684925.6092297551</v>
      </c>
      <c r="D480" s="367">
        <v>3147672.5348291947</v>
      </c>
      <c r="E480" s="367">
        <v>1636541.687180619</v>
      </c>
      <c r="F480" s="367">
        <v>1167712.2325327194</v>
      </c>
      <c r="G480" s="367">
        <v>1084861.942015799</v>
      </c>
      <c r="H480" s="367">
        <v>851821.01603689475</v>
      </c>
      <c r="I480" s="367">
        <v>1596701.8715730049</v>
      </c>
      <c r="J480" s="367">
        <v>705004.59097767924</v>
      </c>
      <c r="K480" s="367">
        <v>591591.11283186823</v>
      </c>
      <c r="L480" s="367">
        <v>1023186.2190554495</v>
      </c>
      <c r="M480" s="367">
        <v>875664.8529033321</v>
      </c>
      <c r="N480" s="367">
        <v>1317012.4660267716</v>
      </c>
      <c r="O480" s="368">
        <v>1231016.5205003871</v>
      </c>
      <c r="P480" s="367">
        <v>1401333.2050866405</v>
      </c>
      <c r="Q480" s="368">
        <v>1455904.1771217773</v>
      </c>
      <c r="R480" s="368">
        <v>1219696.8056171038</v>
      </c>
      <c r="S480" s="368">
        <v>1393350.6233583533</v>
      </c>
      <c r="T480" s="367">
        <v>1015875.3967776812</v>
      </c>
      <c r="U480" s="367">
        <v>1352691.2480236983</v>
      </c>
      <c r="V480" s="367">
        <v>1108741.8712714328</v>
      </c>
      <c r="W480" s="367">
        <v>1403103.162</v>
      </c>
    </row>
    <row r="481" spans="2:23">
      <c r="B481" s="365" t="s">
        <v>427</v>
      </c>
      <c r="C481" s="367">
        <v>8321054.0435268488</v>
      </c>
      <c r="D481" s="367">
        <v>4614754.999048491</v>
      </c>
      <c r="E481" s="367">
        <v>2944216.9045659523</v>
      </c>
      <c r="F481" s="367">
        <v>5584112.3042691993</v>
      </c>
      <c r="G481" s="367">
        <v>2500035.6430715607</v>
      </c>
      <c r="H481" s="367">
        <v>2523834.6959942514</v>
      </c>
      <c r="I481" s="367">
        <v>3639428.8827978726</v>
      </c>
      <c r="J481" s="367">
        <v>4436506.9741647569</v>
      </c>
      <c r="K481" s="367">
        <v>4548021.0528776543</v>
      </c>
      <c r="L481" s="367">
        <v>5918002.0543303499</v>
      </c>
      <c r="M481" s="367">
        <v>3725989.6622735444</v>
      </c>
      <c r="N481" s="367">
        <v>3871155.3177004596</v>
      </c>
      <c r="O481" s="368">
        <v>5836683.3177283015</v>
      </c>
      <c r="P481" s="367">
        <v>8859159.2366250381</v>
      </c>
      <c r="Q481" s="368">
        <v>7544515.2645913241</v>
      </c>
      <c r="R481" s="368">
        <v>6487411.4694533078</v>
      </c>
      <c r="S481" s="368">
        <v>4946346.8630415071</v>
      </c>
      <c r="T481" s="367">
        <v>5982039.022832063</v>
      </c>
      <c r="U481" s="367">
        <v>4831879.9898105888</v>
      </c>
      <c r="V481" s="367">
        <v>4941800.413587247</v>
      </c>
      <c r="W481" s="367">
        <v>5337967.22</v>
      </c>
    </row>
    <row r="482" spans="2:23">
      <c r="B482" s="365"/>
      <c r="C482" s="366"/>
      <c r="D482" s="366"/>
      <c r="E482" s="366"/>
      <c r="F482" s="366"/>
      <c r="G482" s="366"/>
      <c r="H482" s="366"/>
      <c r="I482" s="366"/>
      <c r="J482" s="367"/>
      <c r="K482" s="367"/>
      <c r="L482" s="367"/>
      <c r="M482" s="367"/>
      <c r="N482" s="367"/>
      <c r="O482" s="368"/>
      <c r="P482" s="367"/>
      <c r="Q482" s="368"/>
      <c r="R482" s="368"/>
      <c r="S482" s="368"/>
      <c r="T482" s="367"/>
    </row>
    <row r="483" spans="2:23">
      <c r="B483" s="372" t="s">
        <v>2</v>
      </c>
      <c r="C483" s="373">
        <f t="shared" ref="C483:N483" si="34">SUM(C470:C481)</f>
        <v>24172616.600029811</v>
      </c>
      <c r="D483" s="373">
        <f t="shared" si="34"/>
        <v>19517988.166898262</v>
      </c>
      <c r="E483" s="373">
        <f t="shared" si="34"/>
        <v>16749804.576269817</v>
      </c>
      <c r="F483" s="373">
        <f t="shared" si="34"/>
        <v>18853414.638249561</v>
      </c>
      <c r="G483" s="373">
        <f t="shared" si="34"/>
        <v>12371815.756652512</v>
      </c>
      <c r="H483" s="373">
        <f t="shared" si="34"/>
        <v>12564397.578756154</v>
      </c>
      <c r="I483" s="373">
        <f t="shared" si="34"/>
        <v>15331283.834961504</v>
      </c>
      <c r="J483" s="373">
        <f t="shared" si="34"/>
        <v>14750710.874503314</v>
      </c>
      <c r="K483" s="373">
        <f t="shared" si="34"/>
        <v>17944358.21956867</v>
      </c>
      <c r="L483" s="373">
        <f t="shared" si="34"/>
        <v>17927214.689010777</v>
      </c>
      <c r="M483" s="373">
        <f t="shared" si="34"/>
        <v>11968108.872105738</v>
      </c>
      <c r="N483" s="373">
        <f t="shared" si="34"/>
        <v>17316912.052216429</v>
      </c>
      <c r="O483" s="373">
        <f t="shared" ref="O483:U483" si="35">SUM(O470:O481)</f>
        <v>16628877.720836787</v>
      </c>
      <c r="P483" s="373">
        <f t="shared" si="35"/>
        <v>19409824.565098666</v>
      </c>
      <c r="Q483" s="373">
        <f t="shared" si="35"/>
        <v>24008047.780993987</v>
      </c>
      <c r="R483" s="373">
        <f t="shared" si="35"/>
        <v>23536587.128410015</v>
      </c>
      <c r="S483" s="373">
        <f t="shared" si="35"/>
        <v>15645627.314042814</v>
      </c>
      <c r="T483" s="373">
        <f t="shared" si="35"/>
        <v>16070381.962867256</v>
      </c>
      <c r="U483" s="373">
        <f t="shared" si="35"/>
        <v>16687975.768253509</v>
      </c>
      <c r="V483" s="373">
        <f t="shared" ref="V483:W483" si="36">SUM(V470:V481)</f>
        <v>16246079.162304413</v>
      </c>
      <c r="W483" s="380">
        <f t="shared" si="36"/>
        <v>15676437.331</v>
      </c>
    </row>
    <row r="484" spans="2:23">
      <c r="B484" s="213" t="s">
        <v>687</v>
      </c>
    </row>
    <row r="485" spans="2:23">
      <c r="B485" s="213" t="s">
        <v>769</v>
      </c>
    </row>
    <row r="486" spans="2:23">
      <c r="B486" s="213" t="s">
        <v>770</v>
      </c>
    </row>
    <row r="491" spans="2:23">
      <c r="B491" s="212" t="s">
        <v>75</v>
      </c>
      <c r="C491" s="212"/>
      <c r="D491" s="217"/>
      <c r="E491" s="217"/>
      <c r="F491" s="217"/>
      <c r="G491" s="217"/>
      <c r="H491" s="217"/>
      <c r="I491" s="217"/>
      <c r="J491" s="249"/>
      <c r="K491" s="249"/>
    </row>
    <row r="492" spans="2:23">
      <c r="B492" s="296" t="s">
        <v>213</v>
      </c>
      <c r="C492" s="296"/>
      <c r="D492" s="277"/>
      <c r="E492" s="277"/>
      <c r="F492" s="217"/>
      <c r="G492" s="217"/>
      <c r="H492" s="217"/>
      <c r="I492" s="217"/>
      <c r="J492" s="249"/>
      <c r="K492" s="249"/>
    </row>
    <row r="493" spans="2:23">
      <c r="B493" s="375" t="s">
        <v>224</v>
      </c>
      <c r="C493" s="375"/>
      <c r="D493" s="376"/>
      <c r="E493" s="374"/>
      <c r="F493" s="217"/>
      <c r="G493" s="217"/>
      <c r="H493" s="217"/>
      <c r="I493" s="217"/>
      <c r="J493" s="249"/>
      <c r="K493" s="249"/>
    </row>
    <row r="494" spans="2:23">
      <c r="B494" s="1" t="s">
        <v>792</v>
      </c>
      <c r="C494" s="211"/>
      <c r="D494" s="217"/>
      <c r="E494" s="217"/>
      <c r="F494" s="217"/>
      <c r="G494" s="217"/>
      <c r="H494" s="217"/>
      <c r="I494" s="217"/>
      <c r="J494" s="249"/>
      <c r="K494" s="249"/>
      <c r="M494" s="249"/>
      <c r="N494" s="252"/>
      <c r="O494" s="437" t="s">
        <v>180</v>
      </c>
      <c r="P494" s="252"/>
    </row>
    <row r="495" spans="2:23">
      <c r="B495" s="211"/>
      <c r="C495" s="211"/>
      <c r="D495" s="217"/>
      <c r="E495" s="217"/>
      <c r="F495" s="217"/>
      <c r="G495" s="217"/>
      <c r="H495" s="217"/>
      <c r="I495" s="217"/>
      <c r="J495" s="249"/>
      <c r="K495" s="249"/>
    </row>
    <row r="496" spans="2:23">
      <c r="B496" s="370" t="s">
        <v>212</v>
      </c>
      <c r="C496" s="371">
        <v>2001</v>
      </c>
      <c r="D496" s="371">
        <v>2002</v>
      </c>
      <c r="E496" s="371">
        <v>2003</v>
      </c>
      <c r="F496" s="371">
        <v>2004</v>
      </c>
      <c r="G496" s="371">
        <v>2005</v>
      </c>
      <c r="H496" s="371">
        <v>2006</v>
      </c>
      <c r="I496" s="371">
        <v>2007</v>
      </c>
      <c r="J496" s="371">
        <v>2008</v>
      </c>
      <c r="K496" s="371">
        <v>2009</v>
      </c>
      <c r="L496" s="371">
        <v>2010</v>
      </c>
      <c r="M496" s="371">
        <v>2011</v>
      </c>
      <c r="N496" s="371">
        <v>2012</v>
      </c>
      <c r="O496" s="371">
        <v>2013</v>
      </c>
      <c r="P496" s="371">
        <v>2014</v>
      </c>
      <c r="Q496" s="371">
        <v>2015</v>
      </c>
      <c r="R496" s="371">
        <v>2016</v>
      </c>
      <c r="S496" s="371">
        <v>2017</v>
      </c>
      <c r="T496" s="371">
        <v>2018</v>
      </c>
      <c r="U496" s="371">
        <v>2019</v>
      </c>
      <c r="V496" s="371">
        <v>2020</v>
      </c>
      <c r="W496" s="379">
        <v>2021</v>
      </c>
    </row>
    <row r="497" spans="2:23">
      <c r="B497" s="365" t="s">
        <v>428</v>
      </c>
      <c r="C497" s="367">
        <v>1285826.9627498481</v>
      </c>
      <c r="D497" s="367">
        <v>1534799.6466050115</v>
      </c>
      <c r="E497" s="367">
        <v>1584163.0624637287</v>
      </c>
      <c r="F497" s="367">
        <v>1685405.6029998541</v>
      </c>
      <c r="G497" s="367">
        <v>1460924.6107459695</v>
      </c>
      <c r="H497" s="367">
        <v>1486423.8212285098</v>
      </c>
      <c r="I497" s="367">
        <v>1368743.563028899</v>
      </c>
      <c r="J497" s="367">
        <v>994489.44317843893</v>
      </c>
      <c r="K497" s="367">
        <v>1351516.4054256873</v>
      </c>
      <c r="L497" s="367">
        <v>1471904.3725153992</v>
      </c>
      <c r="M497" s="367">
        <v>2737727.2952153767</v>
      </c>
      <c r="N497" s="367">
        <v>2477281.6665999899</v>
      </c>
      <c r="O497" s="368">
        <v>1243149.0841894732</v>
      </c>
      <c r="P497" s="367">
        <v>2353627.8499003835</v>
      </c>
      <c r="Q497" s="368">
        <v>1674553.9849474204</v>
      </c>
      <c r="R497" s="368">
        <v>2581274.2613429357</v>
      </c>
      <c r="S497" s="368">
        <v>1449312.9809710006</v>
      </c>
      <c r="T497" s="367">
        <v>1079646.8106332545</v>
      </c>
      <c r="U497" s="367">
        <v>809572.27015048137</v>
      </c>
      <c r="V497" s="367">
        <v>575475.44105800113</v>
      </c>
      <c r="W497" s="367">
        <v>922335.24800000002</v>
      </c>
    </row>
    <row r="498" spans="2:23">
      <c r="B498" s="365" t="s">
        <v>429</v>
      </c>
      <c r="C498" s="367">
        <v>3148550.1233299454</v>
      </c>
      <c r="D498" s="367">
        <v>3521310.1515345289</v>
      </c>
      <c r="E498" s="367">
        <v>3313638.9036405957</v>
      </c>
      <c r="F498" s="367">
        <v>3751399.6876223898</v>
      </c>
      <c r="G498" s="367">
        <v>1796785.631237718</v>
      </c>
      <c r="H498" s="367">
        <v>1213016.2419985002</v>
      </c>
      <c r="I498" s="367">
        <v>1776841.691252212</v>
      </c>
      <c r="J498" s="367">
        <v>2585738.2348328116</v>
      </c>
      <c r="K498" s="367">
        <v>1890656.1784597628</v>
      </c>
      <c r="L498" s="367">
        <v>1605973.1457265262</v>
      </c>
      <c r="M498" s="367">
        <v>1261503.4158504088</v>
      </c>
      <c r="N498" s="367">
        <v>1665435.2584080179</v>
      </c>
      <c r="O498" s="368">
        <v>2091226.6887626378</v>
      </c>
      <c r="P498" s="367">
        <v>1995648.9237262527</v>
      </c>
      <c r="Q498" s="368">
        <v>1660245.1023643988</v>
      </c>
      <c r="R498" s="368">
        <v>2169863.4204055029</v>
      </c>
      <c r="S498" s="368">
        <v>2330272.5835622232</v>
      </c>
      <c r="T498" s="367">
        <v>2450513.8128885101</v>
      </c>
      <c r="U498" s="367">
        <v>1839344.8455147257</v>
      </c>
      <c r="V498" s="367">
        <v>2396357.3839991488</v>
      </c>
      <c r="W498" s="367">
        <v>2690013.537</v>
      </c>
    </row>
    <row r="499" spans="2:23">
      <c r="B499" s="365" t="s">
        <v>430</v>
      </c>
      <c r="C499" s="367">
        <v>1433803.2983422084</v>
      </c>
      <c r="D499" s="367">
        <v>1336801.1278486315</v>
      </c>
      <c r="E499" s="367">
        <v>1357596.745869867</v>
      </c>
      <c r="F499" s="367">
        <v>1473098.7868072651</v>
      </c>
      <c r="G499" s="367">
        <v>1348654.761293414</v>
      </c>
      <c r="H499" s="367">
        <v>1154599.1012989571</v>
      </c>
      <c r="I499" s="367">
        <v>1653563.3449481893</v>
      </c>
      <c r="J499" s="367">
        <v>1814063.9914356165</v>
      </c>
      <c r="K499" s="367">
        <v>2897960.8920945316</v>
      </c>
      <c r="L499" s="367">
        <v>2838914.9487550375</v>
      </c>
      <c r="M499" s="367">
        <v>1578130.9754371559</v>
      </c>
      <c r="N499" s="367">
        <v>1473321.4885289888</v>
      </c>
      <c r="O499" s="368">
        <v>1941832.0968333806</v>
      </c>
      <c r="P499" s="367">
        <v>1880302.1797926</v>
      </c>
      <c r="Q499" s="368">
        <v>2261002.4227942182</v>
      </c>
      <c r="R499" s="368">
        <v>3070051.8724646792</v>
      </c>
      <c r="S499" s="368">
        <v>3354813.9526951169</v>
      </c>
      <c r="T499" s="367">
        <v>1691770.9735103543</v>
      </c>
      <c r="U499" s="367">
        <v>2424379.523014199</v>
      </c>
      <c r="V499" s="367">
        <v>1558864.2743522397</v>
      </c>
      <c r="W499" s="367">
        <v>2026839.5419999999</v>
      </c>
    </row>
    <row r="500" spans="2:23">
      <c r="B500" s="365" t="s">
        <v>431</v>
      </c>
      <c r="C500" s="367">
        <v>1537498.8805621669</v>
      </c>
      <c r="D500" s="367">
        <v>1476630.150803359</v>
      </c>
      <c r="E500" s="367">
        <v>616440.81909932534</v>
      </c>
      <c r="F500" s="367">
        <v>656137.01145569922</v>
      </c>
      <c r="G500" s="367">
        <v>537787.91465636017</v>
      </c>
      <c r="H500" s="367">
        <v>1300116.8187638456</v>
      </c>
      <c r="I500" s="367">
        <v>1188002.1224485715</v>
      </c>
      <c r="J500" s="367">
        <v>506879.39503420936</v>
      </c>
      <c r="K500" s="367">
        <v>249056.31878587874</v>
      </c>
      <c r="L500" s="367">
        <v>301702.75259272574</v>
      </c>
      <c r="M500" s="367">
        <v>507266.58640625182</v>
      </c>
      <c r="N500" s="367">
        <v>558746.98921399203</v>
      </c>
      <c r="O500" s="368">
        <v>591028.58837765653</v>
      </c>
      <c r="P500" s="367">
        <v>660123.6728379936</v>
      </c>
      <c r="Q500" s="368">
        <v>826250.10388708184</v>
      </c>
      <c r="R500" s="368">
        <v>656656.1881101731</v>
      </c>
      <c r="S500" s="368">
        <v>578141.31856831082</v>
      </c>
      <c r="T500" s="367">
        <v>689222.93349116924</v>
      </c>
      <c r="U500" s="367">
        <v>1097552.9811804683</v>
      </c>
      <c r="V500" s="367">
        <v>1287831.7788794299</v>
      </c>
      <c r="W500" s="367">
        <v>1494648.638</v>
      </c>
    </row>
    <row r="501" spans="2:23">
      <c r="B501" s="365" t="s">
        <v>432</v>
      </c>
      <c r="C501" s="366">
        <v>689438.63353875547</v>
      </c>
      <c r="D501" s="366">
        <v>793216.35669470544</v>
      </c>
      <c r="E501" s="366">
        <v>1165378.6990362038</v>
      </c>
      <c r="F501" s="366">
        <v>648039.38418713154</v>
      </c>
      <c r="G501" s="366">
        <v>856926.46355921379</v>
      </c>
      <c r="H501" s="366">
        <v>1167200.010747334</v>
      </c>
      <c r="I501" s="366">
        <v>1246112.4778322882</v>
      </c>
      <c r="J501" s="367">
        <v>1946322.1169106564</v>
      </c>
      <c r="K501" s="367">
        <v>2460534.2633328023</v>
      </c>
      <c r="L501" s="367">
        <v>2742619.6674508732</v>
      </c>
      <c r="M501" s="367">
        <v>1073594.2027875478</v>
      </c>
      <c r="N501" s="367">
        <v>578877.38478324842</v>
      </c>
      <c r="O501" s="368">
        <v>713669.89988010097</v>
      </c>
      <c r="P501" s="367">
        <v>519738.11986660858</v>
      </c>
      <c r="Q501" s="368">
        <v>1480582.1384969533</v>
      </c>
      <c r="R501" s="368">
        <v>1563087.1428077419</v>
      </c>
      <c r="S501" s="368">
        <v>321074.11157702625</v>
      </c>
      <c r="T501" s="367">
        <v>299602.99329456111</v>
      </c>
      <c r="U501" s="367">
        <v>793647.55063857883</v>
      </c>
      <c r="V501" s="367">
        <v>450221.75726546359</v>
      </c>
      <c r="W501" s="367">
        <v>1073219.3700000001</v>
      </c>
    </row>
    <row r="502" spans="2:23">
      <c r="B502" s="365" t="s">
        <v>668</v>
      </c>
      <c r="C502" s="367">
        <v>171896.25177338396</v>
      </c>
      <c r="D502" s="367">
        <v>548748.91120623134</v>
      </c>
      <c r="E502" s="367">
        <v>264078.7026182657</v>
      </c>
      <c r="F502" s="367">
        <v>135346.79993924749</v>
      </c>
      <c r="G502" s="367">
        <v>115137.83922036954</v>
      </c>
      <c r="H502" s="367">
        <v>301193.4289425952</v>
      </c>
      <c r="I502" s="367">
        <v>231545.21384768107</v>
      </c>
      <c r="J502" s="367">
        <v>205119.65152178411</v>
      </c>
      <c r="K502" s="367">
        <v>133225.82546822552</v>
      </c>
      <c r="L502" s="367">
        <v>146341.53605753768</v>
      </c>
      <c r="M502" s="367">
        <v>197085.41221866602</v>
      </c>
      <c r="N502" s="367">
        <v>157217.71526622656</v>
      </c>
      <c r="O502" s="368">
        <v>120399.30890482597</v>
      </c>
      <c r="P502" s="367">
        <v>229214.30581330642</v>
      </c>
      <c r="Q502" s="368">
        <v>197595.86687396452</v>
      </c>
      <c r="R502" s="368">
        <v>172961.67105054547</v>
      </c>
      <c r="S502" s="368">
        <v>165010.62030748508</v>
      </c>
      <c r="T502" s="368">
        <v>140898.09751771417</v>
      </c>
      <c r="U502" s="367">
        <v>161502.96891947315</v>
      </c>
      <c r="V502" s="367">
        <v>242434.25628653279</v>
      </c>
      <c r="W502" s="367">
        <v>352359.99200000003</v>
      </c>
    </row>
    <row r="503" spans="2:23">
      <c r="B503" s="365" t="s">
        <v>433</v>
      </c>
      <c r="C503" s="367">
        <v>331404.00329219666</v>
      </c>
      <c r="D503" s="367">
        <v>284602.73084388382</v>
      </c>
      <c r="E503" s="367">
        <v>1253102.9487673456</v>
      </c>
      <c r="F503" s="367">
        <v>707233.58648135408</v>
      </c>
      <c r="G503" s="367">
        <v>342508.18427652615</v>
      </c>
      <c r="H503" s="367">
        <v>562469.71220284386</v>
      </c>
      <c r="I503" s="367">
        <v>725776.78411792347</v>
      </c>
      <c r="J503" s="367">
        <v>731851.4184954979</v>
      </c>
      <c r="K503" s="367">
        <v>969071.80606174073</v>
      </c>
      <c r="L503" s="367">
        <v>1074290.4415600302</v>
      </c>
      <c r="M503" s="367">
        <v>425381.91144923272</v>
      </c>
      <c r="N503" s="367">
        <v>1122036.9998027154</v>
      </c>
      <c r="O503" s="368">
        <v>354857.6371206562</v>
      </c>
      <c r="P503" s="367">
        <v>405438.75557598408</v>
      </c>
      <c r="Q503" s="368">
        <v>390116.23168711946</v>
      </c>
      <c r="R503" s="368">
        <v>617376.31208512944</v>
      </c>
      <c r="S503" s="368">
        <v>267679.57677090127</v>
      </c>
      <c r="T503" s="368">
        <v>449758.47113966808</v>
      </c>
      <c r="U503" s="367">
        <v>221657.51161464269</v>
      </c>
      <c r="V503" s="367">
        <v>339653.50332509063</v>
      </c>
      <c r="W503" s="367">
        <v>217258.068</v>
      </c>
    </row>
    <row r="504" spans="2:23">
      <c r="B504" s="365" t="s">
        <v>434</v>
      </c>
      <c r="C504" s="367">
        <v>1090896.9328295973</v>
      </c>
      <c r="D504" s="367">
        <v>1189441.1830639956</v>
      </c>
      <c r="E504" s="367">
        <v>3024962.3558078185</v>
      </c>
      <c r="F504" s="367">
        <v>1273471.0473414012</v>
      </c>
      <c r="G504" s="367">
        <v>1025458.2060350595</v>
      </c>
      <c r="H504" s="367">
        <v>1170003.8114176907</v>
      </c>
      <c r="I504" s="367">
        <v>1472728.5494004465</v>
      </c>
      <c r="J504" s="367">
        <v>1346933.6206639239</v>
      </c>
      <c r="K504" s="367">
        <v>1461837.8654629062</v>
      </c>
      <c r="L504" s="367">
        <v>1562465.0642891338</v>
      </c>
      <c r="M504" s="367">
        <v>700094.98228503868</v>
      </c>
      <c r="N504" s="367">
        <v>937096.35606505885</v>
      </c>
      <c r="O504" s="368">
        <v>667772.55306742934</v>
      </c>
      <c r="P504" s="367">
        <v>820910.74996784271</v>
      </c>
      <c r="Q504" s="368">
        <v>1099407.9657919523</v>
      </c>
      <c r="R504" s="368">
        <v>901400.43730673147</v>
      </c>
      <c r="S504" s="368">
        <v>921850.17389809235</v>
      </c>
      <c r="T504" s="368">
        <v>976031.29234312533</v>
      </c>
      <c r="U504" s="367">
        <v>1608412.3194210958</v>
      </c>
      <c r="V504" s="367">
        <v>1094751.587734401</v>
      </c>
      <c r="W504" s="367">
        <v>1224975.7790000001</v>
      </c>
    </row>
    <row r="505" spans="2:23">
      <c r="B505" s="365" t="s">
        <v>435</v>
      </c>
      <c r="C505" s="366">
        <v>802541.80577379419</v>
      </c>
      <c r="D505" s="366">
        <v>467089.38405315659</v>
      </c>
      <c r="E505" s="366">
        <v>721082.47210204334</v>
      </c>
      <c r="F505" s="366">
        <v>455454.41864671203</v>
      </c>
      <c r="G505" s="366">
        <v>399467.15814616019</v>
      </c>
      <c r="H505" s="366">
        <v>438970.6207944362</v>
      </c>
      <c r="I505" s="366">
        <v>850671.2086356451</v>
      </c>
      <c r="J505" s="367">
        <v>987736.68469344021</v>
      </c>
      <c r="K505" s="367">
        <v>1555475.1857193073</v>
      </c>
      <c r="L505" s="367">
        <v>1873982.6578349397</v>
      </c>
      <c r="M505" s="367">
        <v>876283.19953905221</v>
      </c>
      <c r="N505" s="367">
        <v>649338.14734341577</v>
      </c>
      <c r="O505" s="368">
        <v>1523294.1287008524</v>
      </c>
      <c r="P505" s="367">
        <v>945543.16370092332</v>
      </c>
      <c r="Q505" s="368">
        <v>1268783.6450617167</v>
      </c>
      <c r="R505" s="368">
        <v>563893.1127146479</v>
      </c>
      <c r="S505" s="368">
        <v>435922.50349176634</v>
      </c>
      <c r="T505" s="368">
        <v>1124544.7220708649</v>
      </c>
      <c r="U505" s="367">
        <v>703522.39309532207</v>
      </c>
      <c r="V505" s="367">
        <v>603010.47235364316</v>
      </c>
      <c r="W505" s="367">
        <v>334838.48100000003</v>
      </c>
    </row>
    <row r="506" spans="2:23">
      <c r="B506" s="365" t="s">
        <v>771</v>
      </c>
      <c r="C506" s="367">
        <v>519512.22303474287</v>
      </c>
      <c r="D506" s="367">
        <v>674282.79445726704</v>
      </c>
      <c r="E506" s="367">
        <v>2112594.6731878971</v>
      </c>
      <c r="F506" s="367">
        <v>1131115.3329667354</v>
      </c>
      <c r="G506" s="367">
        <v>619851.75729217241</v>
      </c>
      <c r="H506" s="367">
        <v>692728.46166305186</v>
      </c>
      <c r="I506" s="367">
        <v>1035771.2889168469</v>
      </c>
      <c r="J506" s="367">
        <v>1097520.6705220952</v>
      </c>
      <c r="K506" s="367">
        <v>1708405.0109546438</v>
      </c>
      <c r="L506" s="367">
        <v>1570623.8824724099</v>
      </c>
      <c r="M506" s="367">
        <v>719904.79602677131</v>
      </c>
      <c r="N506" s="367">
        <v>2706537.7431469592</v>
      </c>
      <c r="O506" s="368">
        <v>827040.32113017747</v>
      </c>
      <c r="P506" s="367">
        <v>1396969.5232837701</v>
      </c>
      <c r="Q506" s="368">
        <v>2384939.3724635355</v>
      </c>
      <c r="R506" s="368">
        <v>2376998.2887374484</v>
      </c>
      <c r="S506" s="368">
        <v>666013.59134671697</v>
      </c>
      <c r="T506" s="368">
        <v>813267.96638779656</v>
      </c>
      <c r="U506" s="367">
        <v>1719799.5921613434</v>
      </c>
      <c r="V506" s="367">
        <v>1070944.5569477647</v>
      </c>
      <c r="W506" s="367">
        <v>1307331.176</v>
      </c>
    </row>
    <row r="507" spans="2:23">
      <c r="B507" s="365" t="s">
        <v>772</v>
      </c>
      <c r="C507" s="367">
        <v>126508.55220093735</v>
      </c>
      <c r="D507" s="367">
        <v>755681.19779919775</v>
      </c>
      <c r="E507" s="367">
        <v>873570.29440835468</v>
      </c>
      <c r="F507" s="367">
        <v>376699.84942198335</v>
      </c>
      <c r="G507" s="367">
        <v>315070.5842495478</v>
      </c>
      <c r="H507" s="367">
        <v>889452.55523218494</v>
      </c>
      <c r="I507" s="367">
        <v>406293.26551995258</v>
      </c>
      <c r="J507" s="367">
        <v>583969.69770598551</v>
      </c>
      <c r="K507" s="367">
        <v>1227328.4992350291</v>
      </c>
      <c r="L507" s="367">
        <v>780881.28011251788</v>
      </c>
      <c r="M507" s="367">
        <v>459316.32038958062</v>
      </c>
      <c r="N507" s="367">
        <v>647601.93768580782</v>
      </c>
      <c r="O507" s="368">
        <v>880893.96137659787</v>
      </c>
      <c r="P507" s="367">
        <v>533761.62677022198</v>
      </c>
      <c r="Q507" s="368">
        <v>597902.11102581338</v>
      </c>
      <c r="R507" s="368">
        <v>656405.67543014698</v>
      </c>
      <c r="S507" s="368">
        <v>424415.16788612003</v>
      </c>
      <c r="T507" s="368">
        <v>534016.91682757006</v>
      </c>
      <c r="U507" s="367">
        <v>427815.86476137576</v>
      </c>
      <c r="V507" s="367">
        <v>913570.24433279131</v>
      </c>
      <c r="W507" s="367">
        <v>524710.57799999998</v>
      </c>
    </row>
    <row r="508" spans="2:23">
      <c r="B508" s="365" t="s">
        <v>436</v>
      </c>
      <c r="C508" s="367">
        <v>788267.71999736165</v>
      </c>
      <c r="D508" s="367">
        <v>1418313.4256188271</v>
      </c>
      <c r="E508" s="367">
        <v>1657435.0700229343</v>
      </c>
      <c r="F508" s="367">
        <v>2369093.8210322368</v>
      </c>
      <c r="G508" s="367">
        <v>1695382.7742647708</v>
      </c>
      <c r="H508" s="367">
        <v>959101.0921813827</v>
      </c>
      <c r="I508" s="367">
        <v>1047386.7214181296</v>
      </c>
      <c r="J508" s="367">
        <v>1483924.2121264017</v>
      </c>
      <c r="K508" s="367">
        <v>1815015.274260351</v>
      </c>
      <c r="L508" s="367">
        <v>1338784.0640239057</v>
      </c>
      <c r="M508" s="367">
        <v>1323523.0965260249</v>
      </c>
      <c r="N508" s="367">
        <v>1653915.5922935621</v>
      </c>
      <c r="O508" s="368">
        <v>2381508.513520441</v>
      </c>
      <c r="P508" s="367">
        <v>4512889.9063884858</v>
      </c>
      <c r="Q508" s="368">
        <v>4161934.1048931703</v>
      </c>
      <c r="R508" s="368">
        <v>2098934.2503556935</v>
      </c>
      <c r="S508" s="368">
        <v>1040858.028493695</v>
      </c>
      <c r="T508" s="368">
        <v>805114.98782849999</v>
      </c>
      <c r="U508" s="367">
        <v>1011095.3443213404</v>
      </c>
      <c r="V508" s="367">
        <v>383768.20819196978</v>
      </c>
      <c r="W508" s="367">
        <v>531382.72400000005</v>
      </c>
    </row>
    <row r="509" spans="2:23">
      <c r="B509" s="365" t="s">
        <v>669</v>
      </c>
      <c r="C509" s="366">
        <v>989871.38619452401</v>
      </c>
      <c r="D509" s="366">
        <v>1288804.3490300567</v>
      </c>
      <c r="E509" s="366">
        <v>2271580.0902355718</v>
      </c>
      <c r="F509" s="366">
        <v>1945355.326235428</v>
      </c>
      <c r="G509" s="366">
        <v>1034734.3604403333</v>
      </c>
      <c r="H509" s="366">
        <v>807457.57919248089</v>
      </c>
      <c r="I509" s="366">
        <v>1053811.617731127</v>
      </c>
      <c r="J509" s="367">
        <v>845866.0259651643</v>
      </c>
      <c r="K509" s="367">
        <v>581753.55340252107</v>
      </c>
      <c r="L509" s="367">
        <v>500513.08739445865</v>
      </c>
      <c r="M509" s="367">
        <v>537000.78250344028</v>
      </c>
      <c r="N509" s="367">
        <v>449885.36715587339</v>
      </c>
      <c r="O509" s="368">
        <v>548590.97272821853</v>
      </c>
      <c r="P509" s="367">
        <v>465006.79777150345</v>
      </c>
      <c r="Q509" s="368">
        <v>524785.58752500999</v>
      </c>
      <c r="R509" s="368">
        <v>895846.77905422274</v>
      </c>
      <c r="S509" s="368">
        <v>2131594.4497372</v>
      </c>
      <c r="T509" s="368">
        <v>1175671.995561593</v>
      </c>
      <c r="U509" s="367">
        <v>1116516.8906041933</v>
      </c>
      <c r="V509" s="367">
        <v>703458.76022051752</v>
      </c>
      <c r="W509" s="367">
        <v>923514.25100000005</v>
      </c>
    </row>
    <row r="510" spans="2:23">
      <c r="B510" s="365" t="s">
        <v>773</v>
      </c>
      <c r="C510" s="367">
        <v>1095975.5206450266</v>
      </c>
      <c r="D510" s="367">
        <v>795238.67727462912</v>
      </c>
      <c r="E510" s="367">
        <v>1089197.9626767684</v>
      </c>
      <c r="F510" s="367">
        <v>1195984.9067045762</v>
      </c>
      <c r="G510" s="367">
        <v>626424.23384341295</v>
      </c>
      <c r="H510" s="367">
        <v>912563.09046061966</v>
      </c>
      <c r="I510" s="367">
        <v>973779.44144348917</v>
      </c>
      <c r="J510" s="367">
        <v>605644.94543324353</v>
      </c>
      <c r="K510" s="367">
        <v>844364.04351958667</v>
      </c>
      <c r="L510" s="367">
        <v>1314567.0474258063</v>
      </c>
      <c r="M510" s="367">
        <v>802250.39078574453</v>
      </c>
      <c r="N510" s="367">
        <v>1211246.2627658008</v>
      </c>
      <c r="O510" s="368">
        <v>1435607.8931166148</v>
      </c>
      <c r="P510" s="367">
        <v>2799813.4054049128</v>
      </c>
      <c r="Q510" s="368">
        <v>1556255.8770410209</v>
      </c>
      <c r="R510" s="368">
        <v>1025993.2954139116</v>
      </c>
      <c r="S510" s="368">
        <v>1044743.2780052648</v>
      </c>
      <c r="T510" s="368">
        <v>759019.27557645645</v>
      </c>
      <c r="U510" s="367">
        <v>814149.19936979224</v>
      </c>
      <c r="V510" s="367">
        <v>1044590.4633111448</v>
      </c>
      <c r="W510" s="367">
        <v>830196.56200000003</v>
      </c>
    </row>
    <row r="511" spans="2:23">
      <c r="B511" s="365" t="s">
        <v>774</v>
      </c>
      <c r="C511" s="367">
        <v>1440261.9371944391</v>
      </c>
      <c r="D511" s="367">
        <v>2298950.7007890823</v>
      </c>
      <c r="E511" s="367">
        <v>908743.86892055918</v>
      </c>
      <c r="F511" s="367">
        <v>6269743.5361138526</v>
      </c>
      <c r="G511" s="367">
        <v>4093786.5195138711</v>
      </c>
      <c r="H511" s="367">
        <v>1013400.4398172008</v>
      </c>
      <c r="I511" s="367">
        <v>998616.01188559609</v>
      </c>
      <c r="J511" s="367">
        <v>1143965.2577742462</v>
      </c>
      <c r="K511" s="367">
        <v>4351452.1750250887</v>
      </c>
      <c r="L511" s="367">
        <v>1968369.2170656677</v>
      </c>
      <c r="M511" s="367">
        <v>1317234.1379606298</v>
      </c>
      <c r="N511" s="367">
        <v>712601.63481138123</v>
      </c>
      <c r="O511" s="368">
        <v>461830.44679460843</v>
      </c>
      <c r="P511" s="367">
        <v>573795.27810156113</v>
      </c>
      <c r="Q511" s="368">
        <v>762794.57199273817</v>
      </c>
      <c r="R511" s="368">
        <v>1737800.0205500757</v>
      </c>
      <c r="S511" s="368">
        <v>750377.17184603959</v>
      </c>
      <c r="T511" s="368">
        <v>583701.48499483766</v>
      </c>
      <c r="U511" s="367">
        <v>634830.82190897688</v>
      </c>
      <c r="V511" s="367">
        <v>835969.90477741137</v>
      </c>
      <c r="W511" s="367">
        <v>942125.18200000003</v>
      </c>
    </row>
    <row r="512" spans="2:23">
      <c r="B512" s="365" t="s">
        <v>437</v>
      </c>
      <c r="C512" s="367">
        <v>6549312.5634045145</v>
      </c>
      <c r="D512" s="367">
        <v>7713036.2427910864</v>
      </c>
      <c r="E512" s="367">
        <v>4555187.5858798567</v>
      </c>
      <c r="F512" s="367">
        <v>3229583.2731005293</v>
      </c>
      <c r="G512" s="367">
        <v>2401904.0869275262</v>
      </c>
      <c r="H512" s="367">
        <v>5138082.7101399461</v>
      </c>
      <c r="I512" s="367">
        <v>3232060.9978752295</v>
      </c>
      <c r="J512" s="367">
        <v>2911084.6626272649</v>
      </c>
      <c r="K512" s="367">
        <v>3434642.1777996584</v>
      </c>
      <c r="L512" s="367">
        <v>4319062.3725549234</v>
      </c>
      <c r="M512" s="367">
        <v>5159979.3303488912</v>
      </c>
      <c r="N512" s="367">
        <v>4484549.5429246165</v>
      </c>
      <c r="O512" s="368">
        <v>5772150.2721330579</v>
      </c>
      <c r="P512" s="367">
        <v>6481059.5599111449</v>
      </c>
      <c r="Q512" s="368">
        <v>5741788.1977611175</v>
      </c>
      <c r="R512" s="368">
        <v>4891758.7285826122</v>
      </c>
      <c r="S512" s="368">
        <v>6055941.5673858356</v>
      </c>
      <c r="T512" s="368">
        <v>4637405.7215956151</v>
      </c>
      <c r="U512" s="367">
        <v>4254372.9882563176</v>
      </c>
      <c r="V512" s="367">
        <v>3742615.8628287665</v>
      </c>
      <c r="W512" s="367">
        <v>3301678.0809999998</v>
      </c>
    </row>
    <row r="513" spans="2:23">
      <c r="B513" s="365" t="s">
        <v>775</v>
      </c>
      <c r="C513" s="367">
        <v>329811.8602013184</v>
      </c>
      <c r="D513" s="367">
        <v>324507.44942987914</v>
      </c>
      <c r="E513" s="367">
        <v>622510.97587466612</v>
      </c>
      <c r="F513" s="367">
        <v>1520080.1315066619</v>
      </c>
      <c r="G513" s="367">
        <v>226817.65952798407</v>
      </c>
      <c r="H513" s="367">
        <v>675866.3304037865</v>
      </c>
      <c r="I513" s="367">
        <v>352076.8495548655</v>
      </c>
      <c r="J513" s="367">
        <v>633423.5060207136</v>
      </c>
      <c r="K513" s="367">
        <v>752439.72214363515</v>
      </c>
      <c r="L513" s="367">
        <v>465810.73435764125</v>
      </c>
      <c r="M513" s="367">
        <v>792743.10839191615</v>
      </c>
      <c r="N513" s="367">
        <v>974310.24895798357</v>
      </c>
      <c r="O513" s="368">
        <v>618073.89487611677</v>
      </c>
      <c r="P513" s="367">
        <v>175460.85747036987</v>
      </c>
      <c r="Q513" s="368">
        <v>287847.09396940056</v>
      </c>
      <c r="R513" s="368">
        <v>436128.68679402734</v>
      </c>
      <c r="S513" s="368">
        <v>447588.69687005808</v>
      </c>
      <c r="T513" s="368">
        <v>283455.05801529094</v>
      </c>
      <c r="U513" s="367">
        <v>223046.89672542157</v>
      </c>
      <c r="V513" s="367">
        <v>410230.65399711084</v>
      </c>
      <c r="W513" s="367">
        <v>367745.272</v>
      </c>
    </row>
    <row r="514" spans="2:23">
      <c r="B514" s="365" t="s">
        <v>464</v>
      </c>
      <c r="C514" s="367">
        <v>10020010.179282974</v>
      </c>
      <c r="D514" s="367">
        <v>11475919.254588429</v>
      </c>
      <c r="E514" s="367">
        <v>16912472.94937693</v>
      </c>
      <c r="F514" s="367">
        <v>17240202.677137826</v>
      </c>
      <c r="G514" s="367">
        <v>7834207.8205694128</v>
      </c>
      <c r="H514" s="367">
        <v>7597969.0052013025</v>
      </c>
      <c r="I514" s="367">
        <v>9424132.0966939665</v>
      </c>
      <c r="J514" s="367">
        <v>4886321.8699687682</v>
      </c>
      <c r="K514" s="367">
        <v>5379386.8825530708</v>
      </c>
      <c r="L514" s="367">
        <v>5766417.8500534529</v>
      </c>
      <c r="M514" s="367">
        <v>4845997.1907522334</v>
      </c>
      <c r="N514" s="367">
        <v>4762014.8936239695</v>
      </c>
      <c r="O514" s="368">
        <v>4619646.4218124393</v>
      </c>
      <c r="P514" s="367">
        <v>5710898.4238609457</v>
      </c>
      <c r="Q514" s="368">
        <v>6887864.7778140726</v>
      </c>
      <c r="R514" s="368">
        <v>7705135.8576036151</v>
      </c>
      <c r="S514" s="368">
        <v>6086468.9780610185</v>
      </c>
      <c r="T514" s="368">
        <v>6485493.1171656577</v>
      </c>
      <c r="U514" s="367">
        <v>7701571.2603598461</v>
      </c>
      <c r="V514" s="367">
        <v>5615545.611961483</v>
      </c>
      <c r="W514" s="367">
        <v>6823862.6399999997</v>
      </c>
    </row>
    <row r="515" spans="2:23">
      <c r="B515" s="365" t="s">
        <v>438</v>
      </c>
      <c r="C515" s="367">
        <v>225706.62072622508</v>
      </c>
      <c r="D515" s="367">
        <v>301247.98484787153</v>
      </c>
      <c r="E515" s="367">
        <v>225617.35054350947</v>
      </c>
      <c r="F515" s="367">
        <v>275897.54303790256</v>
      </c>
      <c r="G515" s="367">
        <v>326811.4173615367</v>
      </c>
      <c r="H515" s="367">
        <v>431715.90222823288</v>
      </c>
      <c r="I515" s="367">
        <v>833498.04374091059</v>
      </c>
      <c r="J515" s="367">
        <v>2219041.3089056285</v>
      </c>
      <c r="K515" s="367">
        <v>1918564.1612739165</v>
      </c>
      <c r="L515" s="367">
        <v>1305820.2821960787</v>
      </c>
      <c r="M515" s="367">
        <v>2606722.2022092603</v>
      </c>
      <c r="N515" s="367">
        <v>664836.55006649951</v>
      </c>
      <c r="O515" s="368">
        <v>778561.16206211364</v>
      </c>
      <c r="P515" s="367">
        <v>722504.13049400866</v>
      </c>
      <c r="Q515" s="368">
        <v>743114.48592012958</v>
      </c>
      <c r="R515" s="368">
        <v>600914.57264638401</v>
      </c>
      <c r="S515" s="368">
        <v>436366.3124484428</v>
      </c>
      <c r="T515" s="368">
        <v>441390.0299571022</v>
      </c>
      <c r="U515" s="367">
        <v>1192880.0568851754</v>
      </c>
      <c r="V515" s="367">
        <v>845109.26740230725</v>
      </c>
      <c r="W515" s="367">
        <v>987671.64399999997</v>
      </c>
    </row>
    <row r="516" spans="2:23">
      <c r="B516" s="365" t="s">
        <v>776</v>
      </c>
      <c r="C516" s="367">
        <v>1362339.8976007241</v>
      </c>
      <c r="D516" s="367">
        <v>2812628.4618283669</v>
      </c>
      <c r="E516" s="367">
        <v>2465833.1719137579</v>
      </c>
      <c r="F516" s="367">
        <v>2747840.8673127256</v>
      </c>
      <c r="G516" s="367">
        <v>1262801.7863428334</v>
      </c>
      <c r="H516" s="367">
        <v>3057278.5938316127</v>
      </c>
      <c r="I516" s="367">
        <v>3057055.7014038581</v>
      </c>
      <c r="J516" s="367">
        <v>913570.73234918399</v>
      </c>
      <c r="K516" s="367">
        <v>1160348.2574469948</v>
      </c>
      <c r="L516" s="367">
        <v>1178510.3730261049</v>
      </c>
      <c r="M516" s="367">
        <v>731716.67743037036</v>
      </c>
      <c r="N516" s="367">
        <v>845910.40585133049</v>
      </c>
      <c r="O516" s="368">
        <v>896522.16262244643</v>
      </c>
      <c r="P516" s="367">
        <v>1850780.1827342887</v>
      </c>
      <c r="Q516" s="368">
        <v>1784214.3227840888</v>
      </c>
      <c r="R516" s="368">
        <v>0</v>
      </c>
      <c r="S516" s="368">
        <v>852869.52250157576</v>
      </c>
      <c r="T516" s="368">
        <v>1077827.9665497718</v>
      </c>
      <c r="U516" s="367">
        <v>3435557.0157615351</v>
      </c>
      <c r="V516" s="367">
        <v>1626049.7859853557</v>
      </c>
      <c r="W516" s="367">
        <v>804440.06499999994</v>
      </c>
    </row>
    <row r="517" spans="2:23">
      <c r="B517" s="365" t="s">
        <v>439</v>
      </c>
      <c r="C517" s="367">
        <v>343496.15574518108</v>
      </c>
      <c r="D517" s="367">
        <v>271896.55731013214</v>
      </c>
      <c r="E517" s="367">
        <v>548080.31571573857</v>
      </c>
      <c r="F517" s="367">
        <v>3059423.7082620617</v>
      </c>
      <c r="G517" s="367">
        <v>466937.11534887669</v>
      </c>
      <c r="H517" s="367">
        <v>543705.99336021778</v>
      </c>
      <c r="I517" s="367">
        <v>570737.00334441708</v>
      </c>
      <c r="J517" s="367">
        <v>907937.8985637466</v>
      </c>
      <c r="K517" s="367">
        <v>608834.82021325431</v>
      </c>
      <c r="L517" s="367">
        <v>828526.89148138382</v>
      </c>
      <c r="M517" s="367">
        <v>426105.75029314659</v>
      </c>
      <c r="N517" s="367">
        <v>760095.4363512483</v>
      </c>
      <c r="O517" s="368">
        <v>1319117.3886205668</v>
      </c>
      <c r="P517" s="367">
        <v>567174.8109877879</v>
      </c>
      <c r="Q517" s="368">
        <v>269237.45217300649</v>
      </c>
      <c r="R517" s="368">
        <v>450105.72012553387</v>
      </c>
      <c r="S517" s="368">
        <v>251730.35652271312</v>
      </c>
      <c r="T517" s="368">
        <v>190164.88491446158</v>
      </c>
      <c r="U517" s="367">
        <v>200505.24156125836</v>
      </c>
      <c r="V517" s="367">
        <v>109343.94569543272</v>
      </c>
      <c r="W517" s="367">
        <v>526839.47600000002</v>
      </c>
    </row>
    <row r="518" spans="2:23">
      <c r="B518" s="365" t="s">
        <v>440</v>
      </c>
      <c r="C518" s="367">
        <v>1466657.2291298942</v>
      </c>
      <c r="D518" s="367">
        <v>2261582.2166666454</v>
      </c>
      <c r="E518" s="367">
        <v>640025.17932521738</v>
      </c>
      <c r="F518" s="367">
        <v>530179.70855832577</v>
      </c>
      <c r="G518" s="367">
        <v>797522.72757847433</v>
      </c>
      <c r="H518" s="367">
        <v>1248605.0782301561</v>
      </c>
      <c r="I518" s="367">
        <v>709678.23862587963</v>
      </c>
      <c r="J518" s="367">
        <v>1170140.4994755238</v>
      </c>
      <c r="K518" s="367">
        <v>1382391.9015796294</v>
      </c>
      <c r="L518" s="367">
        <v>1111221.6024548849</v>
      </c>
      <c r="M518" s="367">
        <v>710602.00622113387</v>
      </c>
      <c r="N518" s="367">
        <v>1163367.6080171173</v>
      </c>
      <c r="O518" s="368">
        <v>726217.03598918649</v>
      </c>
      <c r="P518" s="367">
        <v>819743.12120137305</v>
      </c>
      <c r="Q518" s="368">
        <v>1388172.674292668</v>
      </c>
      <c r="R518" s="368">
        <v>1382925.9403990642</v>
      </c>
      <c r="S518" s="368">
        <v>795038.41615899839</v>
      </c>
      <c r="T518" s="368">
        <v>918913.50946312607</v>
      </c>
      <c r="U518" s="367">
        <v>689371.25271937053</v>
      </c>
      <c r="V518" s="367">
        <v>1003231.4972951581</v>
      </c>
      <c r="W518" s="367">
        <v>1204517.4410000001</v>
      </c>
    </row>
    <row r="519" spans="2:23">
      <c r="B519" s="365" t="s">
        <v>777</v>
      </c>
      <c r="C519" s="366">
        <v>347435.83828392375</v>
      </c>
      <c r="D519" s="366">
        <v>247623.15452527822</v>
      </c>
      <c r="E519" s="366">
        <v>341310.56001364352</v>
      </c>
      <c r="F519" s="366">
        <v>284419.71621987544</v>
      </c>
      <c r="G519" s="366">
        <v>211086.03857067748</v>
      </c>
      <c r="H519" s="366">
        <v>198232.40878123906</v>
      </c>
      <c r="I519" s="366">
        <v>301837.35520166613</v>
      </c>
      <c r="J519" s="367">
        <v>370466.2935733177</v>
      </c>
      <c r="K519" s="367">
        <v>659892.6561799543</v>
      </c>
      <c r="L519" s="367">
        <v>667960.06929136952</v>
      </c>
      <c r="M519" s="367">
        <v>217442.16248595685</v>
      </c>
      <c r="N519" s="367">
        <v>1027204.7221467273</v>
      </c>
      <c r="O519" s="368">
        <v>560090.72881348315</v>
      </c>
      <c r="P519" s="367">
        <v>436121.3204974354</v>
      </c>
      <c r="Q519" s="368">
        <v>508101.74301294662</v>
      </c>
      <c r="R519" s="368">
        <v>497758.40835917706</v>
      </c>
      <c r="S519" s="368">
        <v>448544.04477410647</v>
      </c>
      <c r="T519" s="368">
        <v>362031.30677798943</v>
      </c>
      <c r="U519" s="367">
        <v>724683.77065338322</v>
      </c>
      <c r="V519" s="367">
        <v>679828.63266004098</v>
      </c>
      <c r="W519" s="367">
        <v>419056.68300000002</v>
      </c>
    </row>
    <row r="520" spans="2:23">
      <c r="B520" s="365" t="s">
        <v>670</v>
      </c>
      <c r="C520" s="367">
        <v>440047.43165041384</v>
      </c>
      <c r="D520" s="367">
        <v>339252.6110208616</v>
      </c>
      <c r="E520" s="367">
        <v>542722.55555043567</v>
      </c>
      <c r="F520" s="367">
        <v>984790.24453053926</v>
      </c>
      <c r="G520" s="367">
        <v>1147723.6969092935</v>
      </c>
      <c r="H520" s="367">
        <v>2257038.7193350997</v>
      </c>
      <c r="I520" s="367">
        <v>2431560.8232833459</v>
      </c>
      <c r="J520" s="367">
        <v>915358.55283332709</v>
      </c>
      <c r="K520" s="367">
        <v>773934.33823256474</v>
      </c>
      <c r="L520" s="367">
        <v>1518333.6579027814</v>
      </c>
      <c r="M520" s="367">
        <v>491816.03529849381</v>
      </c>
      <c r="N520" s="367">
        <v>658659.33693346975</v>
      </c>
      <c r="O520" s="368">
        <v>798544.73470002436</v>
      </c>
      <c r="P520" s="367">
        <v>1169614.0863725466</v>
      </c>
      <c r="Q520" s="368">
        <v>486747.38911070902</v>
      </c>
      <c r="R520" s="368">
        <v>541722.64327858819</v>
      </c>
      <c r="S520" s="368">
        <v>727035.5178995037</v>
      </c>
      <c r="T520" s="368">
        <v>729994.33560811053</v>
      </c>
      <c r="U520" s="367">
        <v>530602.95452512614</v>
      </c>
      <c r="V520" s="367">
        <v>306961.23788069352</v>
      </c>
      <c r="W520" s="367">
        <v>376012.70699999999</v>
      </c>
    </row>
    <row r="521" spans="2:23">
      <c r="B521" s="365" t="s">
        <v>441</v>
      </c>
      <c r="C521" s="367">
        <v>820334.2953514196</v>
      </c>
      <c r="D521" s="367">
        <v>990459.28314649872</v>
      </c>
      <c r="E521" s="367">
        <v>997629.45954051719</v>
      </c>
      <c r="F521" s="367">
        <v>1215547.878211238</v>
      </c>
      <c r="G521" s="367">
        <v>1039106.0531766887</v>
      </c>
      <c r="H521" s="367">
        <v>1722877.6777619212</v>
      </c>
      <c r="I521" s="367">
        <v>855988.29266864876</v>
      </c>
      <c r="J521" s="367">
        <v>474453.23919435911</v>
      </c>
      <c r="K521" s="367">
        <v>215863.12973151807</v>
      </c>
      <c r="L521" s="367">
        <v>243339.32142580004</v>
      </c>
      <c r="M521" s="367">
        <v>309744.59874136868</v>
      </c>
      <c r="N521" s="367">
        <v>1288325.1409259711</v>
      </c>
      <c r="O521" s="368">
        <v>1095658.6962214631</v>
      </c>
      <c r="P521" s="367">
        <v>832751.06541226408</v>
      </c>
      <c r="Q521" s="368">
        <v>1028001.8127879584</v>
      </c>
      <c r="R521" s="368">
        <v>1518205.8647216801</v>
      </c>
      <c r="S521" s="368">
        <v>751627.21266382502</v>
      </c>
      <c r="T521" s="368">
        <v>620211.75775265368</v>
      </c>
      <c r="U521" s="367">
        <v>816439.23936521809</v>
      </c>
      <c r="V521" s="367">
        <v>322203.69998491416</v>
      </c>
      <c r="W521" s="367">
        <v>483476.27500000002</v>
      </c>
    </row>
    <row r="522" spans="2:23">
      <c r="B522" s="365" t="s">
        <v>778</v>
      </c>
      <c r="C522" s="367">
        <v>441052.68987932609</v>
      </c>
      <c r="D522" s="367">
        <v>461783.57044374128</v>
      </c>
      <c r="E522" s="367">
        <v>689763.90415132616</v>
      </c>
      <c r="F522" s="367">
        <v>622660.39412443491</v>
      </c>
      <c r="G522" s="367">
        <v>511079.75994359155</v>
      </c>
      <c r="H522" s="367">
        <v>873599.0519368432</v>
      </c>
      <c r="I522" s="367">
        <v>697386.50124954456</v>
      </c>
      <c r="J522" s="367">
        <v>1215983.6115183551</v>
      </c>
      <c r="K522" s="367">
        <v>1739161.373361368</v>
      </c>
      <c r="L522" s="367">
        <v>1545564.5348622026</v>
      </c>
      <c r="M522" s="367">
        <v>606997.29707555112</v>
      </c>
      <c r="N522" s="367">
        <v>1271745.5930996502</v>
      </c>
      <c r="O522" s="368">
        <v>1107904.4711118634</v>
      </c>
      <c r="P522" s="367">
        <v>556161.27308984008</v>
      </c>
      <c r="Q522" s="368">
        <v>958143.32020136004</v>
      </c>
      <c r="R522" s="368">
        <v>931327.83691846021</v>
      </c>
      <c r="S522" s="368">
        <v>430486.78726186004</v>
      </c>
      <c r="T522" s="368">
        <v>219039.51426557012</v>
      </c>
      <c r="U522" s="367">
        <v>478662.87570384768</v>
      </c>
      <c r="V522" s="367">
        <v>553649.44397004589</v>
      </c>
      <c r="W522" s="367">
        <v>621664.77899999998</v>
      </c>
    </row>
    <row r="523" spans="2:23">
      <c r="B523" s="365" t="s">
        <v>442</v>
      </c>
      <c r="C523" s="366">
        <v>624576.23480908771</v>
      </c>
      <c r="D523" s="366">
        <v>1017316.1449139476</v>
      </c>
      <c r="E523" s="366">
        <v>1239446.4401673761</v>
      </c>
      <c r="F523" s="366">
        <v>650354.85238969082</v>
      </c>
      <c r="G523" s="366">
        <v>657509.06044143962</v>
      </c>
      <c r="H523" s="366">
        <v>483509.87352246977</v>
      </c>
      <c r="I523" s="366">
        <v>794585.61876742251</v>
      </c>
      <c r="J523" s="367">
        <v>565794.44529185374</v>
      </c>
      <c r="K523" s="367">
        <v>1562594.3296439578</v>
      </c>
      <c r="L523" s="367">
        <v>1401884.7648029258</v>
      </c>
      <c r="M523" s="367">
        <v>911374.77685543289</v>
      </c>
      <c r="N523" s="367">
        <v>1228468.9619495322</v>
      </c>
      <c r="O523" s="368">
        <v>691072.50467886217</v>
      </c>
      <c r="P523" s="367">
        <v>188430.30781620104</v>
      </c>
      <c r="Q523" s="368">
        <v>683188.44347115408</v>
      </c>
      <c r="R523" s="368">
        <v>649111.65363006224</v>
      </c>
      <c r="S523" s="368">
        <v>228628.04576933489</v>
      </c>
      <c r="T523" s="368">
        <v>426198.51554211963</v>
      </c>
      <c r="U523" s="367">
        <v>260028.93919782553</v>
      </c>
      <c r="V523" s="367">
        <v>497684.83470857475</v>
      </c>
      <c r="W523" s="367">
        <v>340452.16700000002</v>
      </c>
    </row>
    <row r="524" spans="2:23">
      <c r="B524" s="365" t="s">
        <v>671</v>
      </c>
      <c r="C524" s="367">
        <v>615932.75726280501</v>
      </c>
      <c r="D524" s="367">
        <v>385585.42002161453</v>
      </c>
      <c r="E524" s="367">
        <v>233773.61965616833</v>
      </c>
      <c r="F524" s="367">
        <v>356928.5118228526</v>
      </c>
      <c r="G524" s="367">
        <v>222159.66572973743</v>
      </c>
      <c r="H524" s="367">
        <v>282603.21261669911</v>
      </c>
      <c r="I524" s="367">
        <v>216334.5778234973</v>
      </c>
      <c r="J524" s="367">
        <v>611327.59465012769</v>
      </c>
      <c r="K524" s="367">
        <v>842391.11646338913</v>
      </c>
      <c r="L524" s="367">
        <v>1048644.8315653959</v>
      </c>
      <c r="M524" s="367">
        <v>1705992.4006390991</v>
      </c>
      <c r="N524" s="367">
        <v>1344577.3330497073</v>
      </c>
      <c r="O524" s="368">
        <v>985257.92665977613</v>
      </c>
      <c r="P524" s="367">
        <v>559886.67878958595</v>
      </c>
      <c r="Q524" s="368">
        <v>785335.24614365492</v>
      </c>
      <c r="R524" s="368">
        <v>859142.30538559787</v>
      </c>
      <c r="S524" s="368">
        <v>430836.58765729715</v>
      </c>
      <c r="T524" s="367">
        <v>483555.16402228404</v>
      </c>
      <c r="U524" s="367">
        <v>463553.24959739152</v>
      </c>
      <c r="V524" s="367">
        <v>1002549.6212708376</v>
      </c>
      <c r="W524" s="367">
        <v>559777.69200000004</v>
      </c>
    </row>
    <row r="525" spans="2:23">
      <c r="B525" s="365" t="s">
        <v>779</v>
      </c>
      <c r="C525" s="367">
        <v>558612.70062058244</v>
      </c>
      <c r="D525" s="367">
        <v>489837.7126644142</v>
      </c>
      <c r="E525" s="367">
        <v>892321.11084236775</v>
      </c>
      <c r="F525" s="367">
        <v>985071.53875537217</v>
      </c>
      <c r="G525" s="367">
        <v>567969.02572859125</v>
      </c>
      <c r="H525" s="367">
        <v>525675.61182163702</v>
      </c>
      <c r="I525" s="367">
        <v>538622.89455358719</v>
      </c>
      <c r="J525" s="367">
        <v>355495.83391559112</v>
      </c>
      <c r="K525" s="367">
        <v>281184.52434238349</v>
      </c>
      <c r="L525" s="367">
        <v>382920.30878016044</v>
      </c>
      <c r="M525" s="367">
        <v>263180.33804465813</v>
      </c>
      <c r="N525" s="367">
        <v>477100.02729276888</v>
      </c>
      <c r="O525" s="368">
        <v>374911.87175472948</v>
      </c>
      <c r="P525" s="367">
        <v>642948.58035851212</v>
      </c>
      <c r="Q525" s="368">
        <v>1101132.6768293513</v>
      </c>
      <c r="R525" s="368">
        <v>996086.67438898736</v>
      </c>
      <c r="S525" s="368">
        <v>1857689.5163751498</v>
      </c>
      <c r="T525" s="367">
        <v>1108490.3152011202</v>
      </c>
      <c r="U525" s="367">
        <v>436539.60388156853</v>
      </c>
      <c r="V525" s="367">
        <v>675954.40840553876</v>
      </c>
      <c r="W525" s="367">
        <v>720464.96499999997</v>
      </c>
    </row>
    <row r="526" spans="2:23">
      <c r="B526" s="365" t="s">
        <v>780</v>
      </c>
      <c r="C526" s="367">
        <v>701126.93947781273</v>
      </c>
      <c r="D526" s="367">
        <v>398236.03529767593</v>
      </c>
      <c r="E526" s="367">
        <v>192357.83786657621</v>
      </c>
      <c r="F526" s="367">
        <v>157321.60896623548</v>
      </c>
      <c r="G526" s="367">
        <v>153133.7244950037</v>
      </c>
      <c r="H526" s="367">
        <v>165854.52579253301</v>
      </c>
      <c r="I526" s="367">
        <v>196120.11554585866</v>
      </c>
      <c r="J526" s="367">
        <v>68381.827248499074</v>
      </c>
      <c r="K526" s="367">
        <v>7012.6455748649341</v>
      </c>
      <c r="L526" s="367">
        <v>36580.751193817821</v>
      </c>
      <c r="M526" s="367">
        <v>93227.521773418368</v>
      </c>
      <c r="N526" s="367">
        <v>228438.85578406122</v>
      </c>
      <c r="O526" s="368">
        <v>145861.85424811183</v>
      </c>
      <c r="P526" s="367">
        <v>71516.089527540942</v>
      </c>
      <c r="Q526" s="368">
        <v>116515.46471225597</v>
      </c>
      <c r="R526" s="368">
        <v>400716.57664814836</v>
      </c>
      <c r="S526" s="368">
        <v>88164.804175988203</v>
      </c>
      <c r="T526" s="367">
        <v>141752.78364218576</v>
      </c>
      <c r="U526" s="367">
        <v>160244.9450929419</v>
      </c>
      <c r="V526" s="367">
        <v>141261.99514995213</v>
      </c>
      <c r="W526" s="367">
        <v>244953.32</v>
      </c>
    </row>
    <row r="527" spans="2:23">
      <c r="B527" s="365"/>
      <c r="C527" s="366"/>
      <c r="D527" s="366"/>
      <c r="E527" s="366"/>
      <c r="F527" s="366"/>
      <c r="G527" s="366"/>
      <c r="H527" s="366"/>
      <c r="I527" s="366"/>
      <c r="J527" s="367"/>
      <c r="K527" s="367"/>
      <c r="L527" s="367"/>
      <c r="M527" s="367"/>
      <c r="N527" s="367"/>
      <c r="O527" s="368"/>
      <c r="P527" s="367"/>
      <c r="Q527" s="368"/>
      <c r="R527" s="368"/>
      <c r="S527" s="368"/>
      <c r="T527" s="367"/>
    </row>
    <row r="528" spans="2:23">
      <c r="B528" s="372" t="s">
        <v>2</v>
      </c>
      <c r="C528" s="373">
        <f t="shared" ref="C528:N528" si="37">SUM(C497:C526)</f>
        <v>40298707.624885142</v>
      </c>
      <c r="D528" s="373">
        <f t="shared" si="37"/>
        <v>47874822.88711901</v>
      </c>
      <c r="E528" s="373">
        <f t="shared" si="37"/>
        <v>53312619.685275361</v>
      </c>
      <c r="F528" s="373">
        <f t="shared" si="37"/>
        <v>57933881.751892142</v>
      </c>
      <c r="G528" s="373">
        <f t="shared" si="37"/>
        <v>34095670.63742657</v>
      </c>
      <c r="H528" s="373">
        <f t="shared" si="37"/>
        <v>39271311.480905324</v>
      </c>
      <c r="I528" s="373">
        <f t="shared" si="37"/>
        <v>40241318.412759699</v>
      </c>
      <c r="J528" s="373">
        <f t="shared" si="37"/>
        <v>35098807.242429771</v>
      </c>
      <c r="K528" s="373">
        <f t="shared" si="37"/>
        <v>44216295.333748221</v>
      </c>
      <c r="L528" s="373">
        <f t="shared" si="37"/>
        <v>42912531.511225902</v>
      </c>
      <c r="M528" s="373">
        <f t="shared" si="37"/>
        <v>34389938.901941851</v>
      </c>
      <c r="N528" s="373">
        <f t="shared" si="37"/>
        <v>38180745.200845696</v>
      </c>
      <c r="O528" s="373">
        <f t="shared" ref="O528:U528" si="38">SUM(O497:O526)</f>
        <v>36272293.22080791</v>
      </c>
      <c r="P528" s="373">
        <f t="shared" si="38"/>
        <v>40877834.747426197</v>
      </c>
      <c r="Q528" s="373">
        <f t="shared" si="38"/>
        <v>43616554.187829994</v>
      </c>
      <c r="R528" s="373">
        <f t="shared" si="38"/>
        <v>42949584.197311528</v>
      </c>
      <c r="S528" s="373">
        <f t="shared" si="38"/>
        <v>35771095.875682659</v>
      </c>
      <c r="T528" s="373">
        <f t="shared" si="38"/>
        <v>31698706.714539036</v>
      </c>
      <c r="U528" s="373">
        <f t="shared" si="38"/>
        <v>36951860.366962232</v>
      </c>
      <c r="V528" s="373">
        <f t="shared" ref="V528:W528" si="39">SUM(V497:V526)</f>
        <v>31033123.092231769</v>
      </c>
      <c r="W528" s="380">
        <f t="shared" si="39"/>
        <v>33178362.334999997</v>
      </c>
    </row>
    <row r="529" spans="2:23">
      <c r="B529" s="213" t="s">
        <v>687</v>
      </c>
      <c r="Q529" s="382"/>
    </row>
    <row r="530" spans="2:23">
      <c r="B530" s="213" t="s">
        <v>781</v>
      </c>
      <c r="Q530" s="383"/>
    </row>
    <row r="531" spans="2:23">
      <c r="B531" s="213" t="s">
        <v>782</v>
      </c>
      <c r="Q531" s="383"/>
    </row>
    <row r="532" spans="2:23">
      <c r="B532" s="213" t="s">
        <v>783</v>
      </c>
      <c r="Q532" s="383"/>
    </row>
    <row r="533" spans="2:23">
      <c r="Q533" s="383"/>
    </row>
    <row r="534" spans="2:23">
      <c r="Q534" s="383"/>
    </row>
    <row r="535" spans="2:23">
      <c r="Q535" s="383"/>
    </row>
    <row r="536" spans="2:23">
      <c r="B536" s="212" t="s">
        <v>78</v>
      </c>
      <c r="C536" s="212"/>
      <c r="D536" s="217"/>
      <c r="E536" s="217"/>
      <c r="F536" s="217"/>
      <c r="G536" s="217"/>
      <c r="H536" s="217"/>
      <c r="I536" s="217"/>
      <c r="J536" s="249"/>
      <c r="K536" s="249"/>
      <c r="Q536" s="383"/>
    </row>
    <row r="537" spans="2:23">
      <c r="B537" s="296" t="s">
        <v>213</v>
      </c>
      <c r="C537" s="296"/>
      <c r="D537" s="277"/>
      <c r="E537" s="277"/>
      <c r="F537" s="217"/>
      <c r="G537" s="217"/>
      <c r="H537" s="217"/>
      <c r="I537" s="217"/>
      <c r="J537" s="249"/>
      <c r="K537" s="249"/>
      <c r="Q537" s="383"/>
    </row>
    <row r="538" spans="2:23">
      <c r="B538" s="375" t="s">
        <v>225</v>
      </c>
      <c r="C538" s="375"/>
      <c r="D538" s="376"/>
      <c r="E538" s="374"/>
      <c r="F538" s="217"/>
      <c r="G538" s="217"/>
      <c r="H538" s="217"/>
      <c r="I538" s="217"/>
      <c r="J538" s="249"/>
      <c r="K538" s="249"/>
      <c r="Q538" s="383"/>
    </row>
    <row r="539" spans="2:23">
      <c r="B539" s="1" t="s">
        <v>792</v>
      </c>
      <c r="C539" s="211"/>
      <c r="D539" s="217"/>
      <c r="E539" s="217"/>
      <c r="F539" s="217"/>
      <c r="G539" s="217"/>
      <c r="H539" s="217"/>
      <c r="I539" s="217"/>
      <c r="J539" s="249"/>
      <c r="K539" s="249"/>
      <c r="M539" s="249"/>
      <c r="N539" s="252"/>
      <c r="O539" s="437" t="s">
        <v>180</v>
      </c>
      <c r="P539" s="252"/>
      <c r="Q539" s="383"/>
    </row>
    <row r="540" spans="2:23">
      <c r="B540" s="211"/>
      <c r="C540" s="211"/>
      <c r="D540" s="217"/>
      <c r="E540" s="217"/>
      <c r="F540" s="217"/>
      <c r="G540" s="217"/>
      <c r="H540" s="217"/>
      <c r="I540" s="217"/>
      <c r="J540" s="249"/>
      <c r="K540" s="249"/>
      <c r="Q540" s="384"/>
    </row>
    <row r="541" spans="2:23">
      <c r="B541" s="370" t="s">
        <v>212</v>
      </c>
      <c r="C541" s="371">
        <v>2001</v>
      </c>
      <c r="D541" s="371">
        <v>2002</v>
      </c>
      <c r="E541" s="371">
        <v>2003</v>
      </c>
      <c r="F541" s="371">
        <v>2004</v>
      </c>
      <c r="G541" s="371">
        <v>2005</v>
      </c>
      <c r="H541" s="371">
        <v>2006</v>
      </c>
      <c r="I541" s="371">
        <v>2007</v>
      </c>
      <c r="J541" s="371">
        <v>2008</v>
      </c>
      <c r="K541" s="371">
        <v>2009</v>
      </c>
      <c r="L541" s="371">
        <v>2010</v>
      </c>
      <c r="M541" s="371">
        <v>2011</v>
      </c>
      <c r="N541" s="371">
        <v>2012</v>
      </c>
      <c r="O541" s="371">
        <v>2013</v>
      </c>
      <c r="P541" s="371">
        <v>2014</v>
      </c>
      <c r="Q541" s="371">
        <v>2015</v>
      </c>
      <c r="R541" s="371">
        <v>2016</v>
      </c>
      <c r="S541" s="371">
        <v>2017</v>
      </c>
      <c r="T541" s="371">
        <v>2018</v>
      </c>
      <c r="U541" s="371">
        <v>2019</v>
      </c>
      <c r="V541" s="371">
        <v>2020</v>
      </c>
      <c r="W541" s="379">
        <v>2021</v>
      </c>
    </row>
    <row r="542" spans="2:23">
      <c r="B542" s="365" t="s">
        <v>625</v>
      </c>
      <c r="C542" s="366">
        <v>3668451.6660255962</v>
      </c>
      <c r="D542" s="366">
        <v>3573729.3676652447</v>
      </c>
      <c r="E542" s="366">
        <v>3364243.2575551276</v>
      </c>
      <c r="F542" s="366">
        <v>2262314.0123704579</v>
      </c>
      <c r="G542" s="366">
        <v>1055982.8783815601</v>
      </c>
      <c r="H542" s="366">
        <v>995649.97567227774</v>
      </c>
      <c r="I542" s="366">
        <v>1670597.5146692167</v>
      </c>
      <c r="J542" s="367">
        <v>2111273.9255425753</v>
      </c>
      <c r="K542" s="367">
        <v>1542372.2785821273</v>
      </c>
      <c r="L542" s="367">
        <v>1730523.5785008348</v>
      </c>
      <c r="M542" s="367">
        <v>1252419.7252464045</v>
      </c>
      <c r="N542" s="367">
        <v>1337753.3947429033</v>
      </c>
      <c r="O542" s="368">
        <v>3106396.7338393261</v>
      </c>
      <c r="P542" s="367">
        <v>1619107.6546340554</v>
      </c>
      <c r="Q542" s="368">
        <v>2135608.7786298348</v>
      </c>
      <c r="R542" s="368">
        <v>1885380.514257255</v>
      </c>
      <c r="S542" s="368">
        <v>1545216.318576046</v>
      </c>
      <c r="T542" s="367">
        <v>1271690.5100535017</v>
      </c>
      <c r="U542" s="367">
        <v>1427538.0973043069</v>
      </c>
      <c r="V542" s="367">
        <v>1528965.7896206023</v>
      </c>
      <c r="W542" s="367">
        <v>1230540.7609999999</v>
      </c>
    </row>
    <row r="543" spans="2:23">
      <c r="B543" s="365" t="s">
        <v>443</v>
      </c>
      <c r="C543" s="367">
        <v>444329.94792040403</v>
      </c>
      <c r="D543" s="367">
        <v>362978.76496746694</v>
      </c>
      <c r="E543" s="367">
        <v>222735.50463422461</v>
      </c>
      <c r="F543" s="367">
        <v>228845.87478229773</v>
      </c>
      <c r="G543" s="367">
        <v>252549.90105587154</v>
      </c>
      <c r="H543" s="367">
        <v>545919.88547369244</v>
      </c>
      <c r="I543" s="367">
        <v>610143.17236779002</v>
      </c>
      <c r="J543" s="367">
        <v>392696.89111040771</v>
      </c>
      <c r="K543" s="367">
        <v>976423.80231049878</v>
      </c>
      <c r="L543" s="367">
        <v>1259099.5502785072</v>
      </c>
      <c r="M543" s="367">
        <v>416319.3192868671</v>
      </c>
      <c r="N543" s="367">
        <v>398616.19400180719</v>
      </c>
      <c r="O543" s="368">
        <v>410155.36535671417</v>
      </c>
      <c r="P543" s="367">
        <v>502912.24586333969</v>
      </c>
      <c r="Q543" s="368">
        <v>596266.25434063026</v>
      </c>
      <c r="R543" s="368">
        <v>742622.29133256932</v>
      </c>
      <c r="S543" s="368">
        <v>1033535.0925087376</v>
      </c>
      <c r="T543" s="367">
        <v>1616201.4133841442</v>
      </c>
      <c r="U543" s="367">
        <v>642174.85433789622</v>
      </c>
      <c r="V543" s="367">
        <v>1138104.6842011369</v>
      </c>
      <c r="W543" s="367">
        <v>1205911.7409999999</v>
      </c>
    </row>
    <row r="544" spans="2:23">
      <c r="B544" s="365" t="s">
        <v>444</v>
      </c>
      <c r="C544" s="367">
        <v>529317.84882254258</v>
      </c>
      <c r="D544" s="367">
        <v>367067.8527334666</v>
      </c>
      <c r="E544" s="367">
        <v>703522.56773688586</v>
      </c>
      <c r="F544" s="367">
        <v>328387.56630694243</v>
      </c>
      <c r="G544" s="367">
        <v>507183.57592742052</v>
      </c>
      <c r="H544" s="367">
        <v>4173330.0626469455</v>
      </c>
      <c r="I544" s="367">
        <v>1739209.2666097281</v>
      </c>
      <c r="J544" s="367">
        <v>1017352.8811965</v>
      </c>
      <c r="K544" s="367">
        <v>450646.86458935123</v>
      </c>
      <c r="L544" s="367">
        <v>1531903.6105078382</v>
      </c>
      <c r="M544" s="367">
        <v>917610.17783820664</v>
      </c>
      <c r="N544" s="367">
        <v>757002.98336496484</v>
      </c>
      <c r="O544" s="368">
        <v>1000725.9174880976</v>
      </c>
      <c r="P544" s="367">
        <v>619128.82024814526</v>
      </c>
      <c r="Q544" s="368">
        <v>1169426.812049353</v>
      </c>
      <c r="R544" s="368">
        <v>966432.97664024937</v>
      </c>
      <c r="S544" s="368">
        <v>791268.97049656522</v>
      </c>
      <c r="T544" s="367">
        <v>1081141.101292321</v>
      </c>
      <c r="U544" s="367">
        <v>761921.30372960796</v>
      </c>
      <c r="V544" s="367">
        <v>615936.34515962249</v>
      </c>
      <c r="W544" s="367">
        <v>1135213.0220000001</v>
      </c>
    </row>
    <row r="545" spans="2:23">
      <c r="B545" s="365" t="s">
        <v>672</v>
      </c>
      <c r="C545" s="367">
        <v>390592.21323265776</v>
      </c>
      <c r="D545" s="367">
        <v>395797.0277850756</v>
      </c>
      <c r="E545" s="367">
        <v>433889.85984942003</v>
      </c>
      <c r="F545" s="367">
        <v>613320.38402952219</v>
      </c>
      <c r="G545" s="367">
        <v>469230.01341845724</v>
      </c>
      <c r="H545" s="367">
        <v>442609.54691198654</v>
      </c>
      <c r="I545" s="367">
        <v>449387.99303364177</v>
      </c>
      <c r="J545" s="367">
        <v>202191.61116230517</v>
      </c>
      <c r="K545" s="367">
        <v>188543.59542634926</v>
      </c>
      <c r="L545" s="367">
        <v>582256.25813344866</v>
      </c>
      <c r="M545" s="367">
        <v>859896.20221394382</v>
      </c>
      <c r="N545" s="367">
        <v>1148589.9030430159</v>
      </c>
      <c r="O545" s="368">
        <v>975220.40355939604</v>
      </c>
      <c r="P545" s="367">
        <v>664553.55902170087</v>
      </c>
      <c r="Q545" s="368">
        <v>452941.41067567898</v>
      </c>
      <c r="R545" s="368">
        <v>473627.37344604905</v>
      </c>
      <c r="S545" s="368">
        <v>379042.171086293</v>
      </c>
      <c r="T545" s="367">
        <v>558140.34201894642</v>
      </c>
      <c r="U545" s="367">
        <v>694455.72522158117</v>
      </c>
      <c r="V545" s="367">
        <v>718772.20834787504</v>
      </c>
      <c r="W545" s="367">
        <v>695322.495</v>
      </c>
    </row>
    <row r="546" spans="2:23">
      <c r="B546" s="365" t="s">
        <v>445</v>
      </c>
      <c r="C546" s="366">
        <v>2701794.1909553744</v>
      </c>
      <c r="D546" s="366">
        <v>4220571.9386493154</v>
      </c>
      <c r="E546" s="366">
        <v>2681272.6599455578</v>
      </c>
      <c r="F546" s="366">
        <v>1893240.3619328318</v>
      </c>
      <c r="G546" s="366">
        <v>1379124.6630019874</v>
      </c>
      <c r="H546" s="366">
        <v>1810922.1082182776</v>
      </c>
      <c r="I546" s="366">
        <v>4000330.8886057218</v>
      </c>
      <c r="J546" s="367">
        <v>2733428.0739604551</v>
      </c>
      <c r="K546" s="367">
        <v>2858042.0614926945</v>
      </c>
      <c r="L546" s="367">
        <v>2167405.2965786457</v>
      </c>
      <c r="M546" s="367">
        <v>1853725.3119506419</v>
      </c>
      <c r="N546" s="367">
        <v>2348060.7277658009</v>
      </c>
      <c r="O546" s="368">
        <v>1920820.5272690407</v>
      </c>
      <c r="P546" s="367">
        <v>3303044.7866807184</v>
      </c>
      <c r="Q546" s="368">
        <v>1260490.0427843647</v>
      </c>
      <c r="R546" s="368">
        <v>2685109.0090975673</v>
      </c>
      <c r="S546" s="368">
        <v>1714402.7595211356</v>
      </c>
      <c r="T546" s="367">
        <v>1878538.9010399936</v>
      </c>
      <c r="U546" s="367">
        <v>1301570.0566477987</v>
      </c>
      <c r="V546" s="367">
        <v>1633147.0010737199</v>
      </c>
      <c r="W546" s="367">
        <v>1471809.091</v>
      </c>
    </row>
    <row r="547" spans="2:23">
      <c r="B547" s="365" t="s">
        <v>514</v>
      </c>
      <c r="C547" s="366">
        <v>185696.76214139842</v>
      </c>
      <c r="D547" s="366">
        <v>107324.66429306848</v>
      </c>
      <c r="E547" s="366">
        <v>72005.82339570456</v>
      </c>
      <c r="F547" s="366">
        <v>129444.83037006948</v>
      </c>
      <c r="G547" s="366">
        <v>50824.662421809466</v>
      </c>
      <c r="H547" s="366">
        <v>50093.646630283009</v>
      </c>
      <c r="I547" s="366">
        <v>118110.63021888351</v>
      </c>
      <c r="J547" s="367">
        <v>82402.103676779152</v>
      </c>
      <c r="K547" s="367">
        <v>34630.014248078187</v>
      </c>
      <c r="L547" s="367">
        <v>27849.147922308301</v>
      </c>
      <c r="M547" s="367">
        <v>200569.90100315725</v>
      </c>
      <c r="N547" s="367">
        <v>237245.02903488104</v>
      </c>
      <c r="O547" s="368">
        <v>622429.74003905733</v>
      </c>
      <c r="P547" s="367">
        <v>457250.25493189227</v>
      </c>
      <c r="Q547" s="368">
        <v>321502.05109626666</v>
      </c>
      <c r="R547" s="368">
        <v>247472.54351717743</v>
      </c>
      <c r="S547" s="368">
        <v>327052.91619441501</v>
      </c>
      <c r="T547" s="367">
        <v>143324.13477683446</v>
      </c>
      <c r="U547" s="367">
        <v>191534.25336022043</v>
      </c>
      <c r="V547" s="367">
        <v>230756.50557960692</v>
      </c>
      <c r="W547" s="367">
        <v>90668.75</v>
      </c>
    </row>
    <row r="548" spans="2:23">
      <c r="B548" s="365" t="s">
        <v>784</v>
      </c>
      <c r="C548" s="367">
        <v>163302.16552736572</v>
      </c>
      <c r="D548" s="367">
        <v>154257.5024768757</v>
      </c>
      <c r="E548" s="367">
        <v>169074.56601926626</v>
      </c>
      <c r="F548" s="367">
        <v>248187.45731571162</v>
      </c>
      <c r="G548" s="367">
        <v>203587.44032358026</v>
      </c>
      <c r="H548" s="367">
        <v>201892.15520079702</v>
      </c>
      <c r="I548" s="367">
        <v>228466.57447781082</v>
      </c>
      <c r="J548" s="367">
        <v>518373.84458654321</v>
      </c>
      <c r="K548" s="367">
        <v>374085.38143416564</v>
      </c>
      <c r="L548" s="367">
        <v>433901.55095697334</v>
      </c>
      <c r="M548" s="367">
        <v>592997.66956971912</v>
      </c>
      <c r="N548" s="367">
        <v>734830.80256656278</v>
      </c>
      <c r="O548" s="368">
        <v>248615.22755750071</v>
      </c>
      <c r="P548" s="367">
        <v>690969.67174240272</v>
      </c>
      <c r="Q548" s="368">
        <v>320806.78101161908</v>
      </c>
      <c r="R548" s="368">
        <v>0</v>
      </c>
      <c r="S548" s="368">
        <v>0</v>
      </c>
      <c r="T548" s="368">
        <v>0</v>
      </c>
      <c r="U548" s="368">
        <v>133626.92187358884</v>
      </c>
      <c r="V548" s="368">
        <v>187682.64922084566</v>
      </c>
      <c r="W548" s="368">
        <v>273879.68599999999</v>
      </c>
    </row>
    <row r="549" spans="2:23">
      <c r="B549" s="365" t="s">
        <v>11</v>
      </c>
      <c r="C549" s="367">
        <v>249184.92057547238</v>
      </c>
      <c r="D549" s="367">
        <v>241597.86147877463</v>
      </c>
      <c r="E549" s="367">
        <v>383863.48809020163</v>
      </c>
      <c r="F549" s="367">
        <v>428840.85948613798</v>
      </c>
      <c r="G549" s="367">
        <v>393517.07520772645</v>
      </c>
      <c r="H549" s="367">
        <v>450537.45524310227</v>
      </c>
      <c r="I549" s="367">
        <v>458922.6470389812</v>
      </c>
      <c r="J549" s="367">
        <v>623799.90267160069</v>
      </c>
      <c r="K549" s="367">
        <v>619369.13155814796</v>
      </c>
      <c r="L549" s="367">
        <v>666004.17668125522</v>
      </c>
      <c r="M549" s="367">
        <v>931397.19797060208</v>
      </c>
      <c r="N549" s="367">
        <v>1152070.7844817226</v>
      </c>
      <c r="O549" s="368">
        <v>850978.70118603564</v>
      </c>
      <c r="P549" s="367">
        <v>619878.86209823785</v>
      </c>
      <c r="Q549" s="368">
        <v>525358.26995329105</v>
      </c>
      <c r="R549" s="368">
        <v>557964.24951382098</v>
      </c>
      <c r="S549" s="368">
        <v>415748.24960367387</v>
      </c>
      <c r="T549" s="367">
        <v>482189.04876280972</v>
      </c>
      <c r="U549" s="367">
        <v>391409.73403578909</v>
      </c>
      <c r="V549" s="367">
        <v>371846.23641094385</v>
      </c>
      <c r="W549" s="367">
        <v>395247.84</v>
      </c>
    </row>
    <row r="550" spans="2:23">
      <c r="B550" s="365" t="s">
        <v>446</v>
      </c>
      <c r="C550" s="367">
        <v>267413.21574366657</v>
      </c>
      <c r="D550" s="367">
        <v>418675.91830190521</v>
      </c>
      <c r="E550" s="367">
        <v>309330.67294568382</v>
      </c>
      <c r="F550" s="367">
        <v>635230.07865261368</v>
      </c>
      <c r="G550" s="367">
        <v>1284466.0632174152</v>
      </c>
      <c r="H550" s="367">
        <v>1191573.644297563</v>
      </c>
      <c r="I550" s="367">
        <v>648673.87925229152</v>
      </c>
      <c r="J550" s="367">
        <v>356318.71104245161</v>
      </c>
      <c r="K550" s="367">
        <v>555387.08907509455</v>
      </c>
      <c r="L550" s="367">
        <v>548950.48991470598</v>
      </c>
      <c r="M550" s="367">
        <v>693864.45017341233</v>
      </c>
      <c r="N550" s="367">
        <v>888506.84155309445</v>
      </c>
      <c r="O550" s="368">
        <v>1320978.8988121345</v>
      </c>
      <c r="P550" s="367">
        <v>2157993.4690758171</v>
      </c>
      <c r="Q550" s="368">
        <v>498578.06564509566</v>
      </c>
      <c r="R550" s="368">
        <v>719345.87564894999</v>
      </c>
      <c r="S550" s="368">
        <v>816068.15217801987</v>
      </c>
      <c r="T550" s="367">
        <v>663148.79843774787</v>
      </c>
      <c r="U550" s="367">
        <v>345768.37424638157</v>
      </c>
      <c r="V550" s="367">
        <v>854264.55329156073</v>
      </c>
      <c r="W550" s="367">
        <v>669176.35199999996</v>
      </c>
    </row>
    <row r="551" spans="2:23">
      <c r="B551" s="365" t="s">
        <v>470</v>
      </c>
      <c r="C551" s="366">
        <v>376120.56225516723</v>
      </c>
      <c r="D551" s="366">
        <v>354533.90979855461</v>
      </c>
      <c r="E551" s="366">
        <v>459856.04421302321</v>
      </c>
      <c r="F551" s="366">
        <v>618331.58855339617</v>
      </c>
      <c r="G551" s="366">
        <v>453971.41160688386</v>
      </c>
      <c r="H551" s="366">
        <v>644682.14473018271</v>
      </c>
      <c r="I551" s="366">
        <v>709991.49640542839</v>
      </c>
      <c r="J551" s="367">
        <v>515619.23572913802</v>
      </c>
      <c r="K551" s="367">
        <v>447121.5887057705</v>
      </c>
      <c r="L551" s="367">
        <v>423357.25134740782</v>
      </c>
      <c r="M551" s="367">
        <v>482432.09764039965</v>
      </c>
      <c r="N551" s="367">
        <v>466710.68336487038</v>
      </c>
      <c r="O551" s="368">
        <v>557011.4442536775</v>
      </c>
      <c r="P551" s="367">
        <v>417383.47500701569</v>
      </c>
      <c r="Q551" s="368">
        <v>591385.18254684738</v>
      </c>
      <c r="R551" s="368">
        <v>567469.27815158712</v>
      </c>
      <c r="S551" s="368">
        <v>737127.15483458515</v>
      </c>
      <c r="T551" s="367">
        <v>650539.44736247731</v>
      </c>
      <c r="U551" s="367">
        <v>541956.29456206469</v>
      </c>
      <c r="V551" s="367">
        <v>645407.54171174497</v>
      </c>
      <c r="W551" s="367">
        <v>91240.953999999998</v>
      </c>
    </row>
    <row r="552" spans="2:23">
      <c r="B552" s="365"/>
      <c r="C552" s="367"/>
      <c r="D552" s="367"/>
      <c r="E552" s="367"/>
      <c r="F552" s="367"/>
      <c r="G552" s="367"/>
      <c r="H552" s="367"/>
      <c r="I552" s="367"/>
      <c r="J552" s="367"/>
      <c r="K552" s="367"/>
      <c r="L552" s="367"/>
      <c r="M552" s="367"/>
      <c r="N552" s="367"/>
      <c r="O552" s="368"/>
      <c r="P552" s="367"/>
      <c r="Q552" s="368"/>
      <c r="R552" s="368"/>
      <c r="S552" s="368"/>
      <c r="T552" s="367"/>
    </row>
    <row r="553" spans="2:23">
      <c r="B553" s="372" t="s">
        <v>2</v>
      </c>
      <c r="C553" s="373">
        <f t="shared" ref="C553:N553" si="40">SUM(C542:C551)</f>
        <v>8976203.4931996446</v>
      </c>
      <c r="D553" s="373">
        <f t="shared" si="40"/>
        <v>10196534.808149749</v>
      </c>
      <c r="E553" s="373">
        <f t="shared" si="40"/>
        <v>8799794.4443850964</v>
      </c>
      <c r="F553" s="373">
        <f t="shared" si="40"/>
        <v>7386143.0137999803</v>
      </c>
      <c r="G553" s="373">
        <f t="shared" si="40"/>
        <v>6050437.684562711</v>
      </c>
      <c r="H553" s="373">
        <f t="shared" si="40"/>
        <v>10507210.625025107</v>
      </c>
      <c r="I553" s="373">
        <f t="shared" si="40"/>
        <v>10633834.062679496</v>
      </c>
      <c r="J553" s="373">
        <f t="shared" si="40"/>
        <v>8553457.1806787569</v>
      </c>
      <c r="K553" s="373">
        <f t="shared" si="40"/>
        <v>8046621.8074222784</v>
      </c>
      <c r="L553" s="373">
        <f t="shared" si="40"/>
        <v>9371250.9108219258</v>
      </c>
      <c r="M553" s="373">
        <f t="shared" si="40"/>
        <v>8201232.0528933546</v>
      </c>
      <c r="N553" s="373">
        <f t="shared" si="40"/>
        <v>9469387.3439196236</v>
      </c>
      <c r="O553" s="373">
        <f t="shared" ref="O553:U553" si="41">SUM(O542:O551)</f>
        <v>11013332.959360979</v>
      </c>
      <c r="P553" s="373">
        <f t="shared" si="41"/>
        <v>11052222.799303327</v>
      </c>
      <c r="Q553" s="373">
        <f t="shared" si="41"/>
        <v>7872363.6487329816</v>
      </c>
      <c r="R553" s="373">
        <f t="shared" si="41"/>
        <v>8845424.1116052251</v>
      </c>
      <c r="S553" s="373">
        <f t="shared" si="41"/>
        <v>7759461.7849994721</v>
      </c>
      <c r="T553" s="373">
        <f t="shared" si="41"/>
        <v>8344913.6971287755</v>
      </c>
      <c r="U553" s="373">
        <f t="shared" si="41"/>
        <v>6431955.6153192353</v>
      </c>
      <c r="V553" s="373">
        <f t="shared" ref="V553:W553" si="42">SUM(V542:V551)</f>
        <v>7924883.5146176582</v>
      </c>
      <c r="W553" s="380">
        <f t="shared" si="42"/>
        <v>7259010.6919999998</v>
      </c>
    </row>
    <row r="554" spans="2:23">
      <c r="B554" s="213" t="s">
        <v>687</v>
      </c>
    </row>
    <row r="555" spans="2:23">
      <c r="B555" s="225" t="s">
        <v>796</v>
      </c>
    </row>
    <row r="556" spans="2:23">
      <c r="B556" s="225"/>
    </row>
    <row r="557" spans="2:23">
      <c r="B557" s="225"/>
      <c r="C557" s="289"/>
      <c r="D557" s="289"/>
      <c r="E557" s="289"/>
      <c r="F557" s="289"/>
    </row>
    <row r="561" spans="2:23">
      <c r="B561" s="212" t="s">
        <v>80</v>
      </c>
      <c r="C561" s="212"/>
      <c r="D561" s="217"/>
      <c r="E561" s="217"/>
      <c r="F561" s="217"/>
      <c r="G561" s="217"/>
      <c r="H561" s="217"/>
      <c r="I561" s="217"/>
      <c r="J561" s="249"/>
      <c r="K561" s="249"/>
    </row>
    <row r="562" spans="2:23">
      <c r="B562" s="296" t="s">
        <v>213</v>
      </c>
      <c r="C562" s="296"/>
      <c r="D562" s="277"/>
      <c r="E562" s="277"/>
      <c r="F562" s="217"/>
      <c r="G562" s="217"/>
      <c r="H562" s="217"/>
      <c r="I562" s="217"/>
      <c r="J562" s="249"/>
      <c r="K562" s="249"/>
    </row>
    <row r="563" spans="2:23">
      <c r="B563" s="375" t="s">
        <v>226</v>
      </c>
      <c r="C563" s="375"/>
      <c r="D563" s="376"/>
      <c r="E563" s="374"/>
      <c r="F563" s="217"/>
      <c r="G563" s="217"/>
      <c r="H563" s="217"/>
      <c r="I563" s="217"/>
      <c r="J563" s="249"/>
      <c r="K563" s="249"/>
    </row>
    <row r="564" spans="2:23">
      <c r="B564" s="1" t="s">
        <v>792</v>
      </c>
      <c r="C564" s="211"/>
      <c r="D564" s="217"/>
      <c r="E564" s="217"/>
      <c r="F564" s="217"/>
      <c r="G564" s="217"/>
      <c r="H564" s="217"/>
      <c r="I564" s="217"/>
      <c r="J564" s="249"/>
      <c r="K564" s="249"/>
      <c r="M564" s="249"/>
      <c r="N564" s="252"/>
      <c r="O564" s="437" t="s">
        <v>180</v>
      </c>
      <c r="P564" s="252"/>
    </row>
    <row r="565" spans="2:23">
      <c r="B565" s="211"/>
      <c r="C565" s="211"/>
      <c r="D565" s="217"/>
      <c r="E565" s="217"/>
      <c r="F565" s="217"/>
      <c r="G565" s="217"/>
      <c r="H565" s="217"/>
      <c r="I565" s="217"/>
      <c r="J565" s="249"/>
      <c r="K565" s="249"/>
    </row>
    <row r="566" spans="2:23">
      <c r="B566" s="370" t="s">
        <v>212</v>
      </c>
      <c r="C566" s="371">
        <v>2001</v>
      </c>
      <c r="D566" s="371">
        <v>2002</v>
      </c>
      <c r="E566" s="371">
        <v>2003</v>
      </c>
      <c r="F566" s="371">
        <v>2004</v>
      </c>
      <c r="G566" s="371">
        <v>2005</v>
      </c>
      <c r="H566" s="371">
        <v>2006</v>
      </c>
      <c r="I566" s="371">
        <v>2007</v>
      </c>
      <c r="J566" s="371">
        <v>2008</v>
      </c>
      <c r="K566" s="371">
        <v>2009</v>
      </c>
      <c r="L566" s="371">
        <v>2010</v>
      </c>
      <c r="M566" s="371">
        <v>2011</v>
      </c>
      <c r="N566" s="371">
        <v>2012</v>
      </c>
      <c r="O566" s="371">
        <v>2013</v>
      </c>
      <c r="P566" s="371">
        <v>2014</v>
      </c>
      <c r="Q566" s="371">
        <v>2015</v>
      </c>
      <c r="R566" s="371">
        <v>2016</v>
      </c>
      <c r="S566" s="371">
        <v>2017</v>
      </c>
      <c r="T566" s="371">
        <v>2018</v>
      </c>
      <c r="U566" s="371">
        <v>2019</v>
      </c>
      <c r="V566" s="371">
        <v>2020</v>
      </c>
      <c r="W566" s="379">
        <v>2021</v>
      </c>
    </row>
    <row r="567" spans="2:23">
      <c r="B567" s="365" t="s">
        <v>447</v>
      </c>
      <c r="C567" s="366">
        <v>0</v>
      </c>
      <c r="D567" s="366">
        <v>0</v>
      </c>
      <c r="E567" s="366">
        <v>0</v>
      </c>
      <c r="F567" s="366">
        <v>0</v>
      </c>
      <c r="G567" s="366">
        <v>0</v>
      </c>
      <c r="H567" s="366">
        <v>0</v>
      </c>
      <c r="I567" s="366">
        <v>0</v>
      </c>
      <c r="J567" s="367">
        <v>0</v>
      </c>
      <c r="K567" s="367">
        <v>0</v>
      </c>
      <c r="L567" s="367">
        <v>0</v>
      </c>
      <c r="M567" s="367">
        <v>0</v>
      </c>
      <c r="N567" s="367">
        <v>0</v>
      </c>
      <c r="O567" s="367">
        <v>0</v>
      </c>
      <c r="P567" s="367">
        <v>0</v>
      </c>
      <c r="Q567" s="367">
        <v>0</v>
      </c>
      <c r="R567" s="367">
        <v>0</v>
      </c>
      <c r="S567" s="367">
        <v>0</v>
      </c>
      <c r="T567" s="367">
        <v>0</v>
      </c>
      <c r="U567" s="367">
        <v>0</v>
      </c>
      <c r="V567" s="367">
        <v>0</v>
      </c>
      <c r="W567" s="367">
        <v>0</v>
      </c>
    </row>
    <row r="568" spans="2:23">
      <c r="B568" s="365" t="s">
        <v>785</v>
      </c>
      <c r="C568" s="367">
        <v>142122.01382571831</v>
      </c>
      <c r="D568" s="367">
        <v>269907.57168482256</v>
      </c>
      <c r="E568" s="367">
        <v>106286.88592854101</v>
      </c>
      <c r="F568" s="367">
        <v>182752.69055204926</v>
      </c>
      <c r="G568" s="367">
        <v>82429.810080142619</v>
      </c>
      <c r="H568" s="367">
        <v>252973.6094929961</v>
      </c>
      <c r="I568" s="367">
        <v>83745.629435931522</v>
      </c>
      <c r="J568" s="367">
        <v>109926.0520590771</v>
      </c>
      <c r="K568" s="367">
        <v>105310.62242696782</v>
      </c>
      <c r="L568" s="367">
        <v>435611.48291155219</v>
      </c>
      <c r="M568" s="367">
        <v>226003.26092013999</v>
      </c>
      <c r="N568" s="367">
        <v>194033.17045187179</v>
      </c>
      <c r="O568" s="368">
        <v>177956.53490903982</v>
      </c>
      <c r="P568" s="367">
        <v>138209.34324262044</v>
      </c>
      <c r="Q568" s="368">
        <v>348501.00111384329</v>
      </c>
      <c r="R568" s="368">
        <v>132565.82386190447</v>
      </c>
      <c r="S568" s="368">
        <v>110382.13058742108</v>
      </c>
      <c r="T568" s="367">
        <v>347832.62543687492</v>
      </c>
      <c r="U568" s="367">
        <v>241881.97837010989</v>
      </c>
      <c r="V568" s="367">
        <v>160669.98689780993</v>
      </c>
      <c r="W568" s="367">
        <v>145021.701</v>
      </c>
    </row>
    <row r="569" spans="2:23">
      <c r="B569" s="365" t="s">
        <v>786</v>
      </c>
      <c r="C569" s="367">
        <v>133031.10920645154</v>
      </c>
      <c r="D569" s="367">
        <v>111669.32004444311</v>
      </c>
      <c r="E569" s="367">
        <v>99689.824490681814</v>
      </c>
      <c r="F569" s="367">
        <v>64504.933076020461</v>
      </c>
      <c r="G569" s="367">
        <v>40144.388026043482</v>
      </c>
      <c r="H569" s="367">
        <v>19726.079468755113</v>
      </c>
      <c r="I569" s="367">
        <v>43602.99344739419</v>
      </c>
      <c r="J569" s="367">
        <v>215455.43103898704</v>
      </c>
      <c r="K569" s="367">
        <v>273785.59661744878</v>
      </c>
      <c r="L569" s="367">
        <v>163061.80664787762</v>
      </c>
      <c r="M569" s="367">
        <v>364730.38356603688</v>
      </c>
      <c r="N569" s="367">
        <v>418539.53515359107</v>
      </c>
      <c r="O569" s="368">
        <v>557215.86851542478</v>
      </c>
      <c r="P569" s="367">
        <v>294300.37864336645</v>
      </c>
      <c r="Q569" s="368">
        <v>137574.99290436477</v>
      </c>
      <c r="R569" s="368">
        <v>157963.28277890457</v>
      </c>
      <c r="S569" s="368">
        <v>326688.75538130349</v>
      </c>
      <c r="T569" s="367">
        <v>155670.71981478125</v>
      </c>
      <c r="U569" s="367">
        <v>101077.02009778682</v>
      </c>
      <c r="V569" s="367">
        <v>89847.443765169184</v>
      </c>
      <c r="W569" s="367">
        <v>25105.912</v>
      </c>
    </row>
    <row r="570" spans="2:23">
      <c r="B570" s="365" t="s">
        <v>448</v>
      </c>
      <c r="C570" s="367">
        <v>1388531.8135939136</v>
      </c>
      <c r="D570" s="367">
        <v>1165067.7754152992</v>
      </c>
      <c r="E570" s="367">
        <v>499470.67230931227</v>
      </c>
      <c r="F570" s="367">
        <v>190446.60851645871</v>
      </c>
      <c r="G570" s="367">
        <v>392655.68244760169</v>
      </c>
      <c r="H570" s="367">
        <v>649424.54685413581</v>
      </c>
      <c r="I570" s="367">
        <v>284301.14321142808</v>
      </c>
      <c r="J570" s="367">
        <v>1011090.8969620505</v>
      </c>
      <c r="K570" s="367">
        <v>1727210.0924472932</v>
      </c>
      <c r="L570" s="367">
        <v>1575784.0022525822</v>
      </c>
      <c r="M570" s="367">
        <v>984031.31803107471</v>
      </c>
      <c r="N570" s="367">
        <v>1471458.6652941967</v>
      </c>
      <c r="O570" s="368">
        <v>1338335.1371130222</v>
      </c>
      <c r="P570" s="367">
        <v>1405533.5848613896</v>
      </c>
      <c r="Q570" s="368">
        <v>891866.59461347084</v>
      </c>
      <c r="R570" s="368">
        <v>481094.91019114631</v>
      </c>
      <c r="S570" s="368">
        <v>389110.95930491382</v>
      </c>
      <c r="T570" s="367">
        <v>491430.64560513129</v>
      </c>
      <c r="U570" s="367">
        <v>430774.49124243046</v>
      </c>
      <c r="V570" s="367">
        <v>731279.28335737833</v>
      </c>
      <c r="W570" s="367">
        <v>126770.98699999999</v>
      </c>
    </row>
    <row r="571" spans="2:23">
      <c r="B571" s="365" t="s">
        <v>787</v>
      </c>
      <c r="C571" s="366">
        <v>188430.71587956717</v>
      </c>
      <c r="D571" s="366">
        <v>299934.03205349803</v>
      </c>
      <c r="E571" s="366">
        <v>191994.91883882112</v>
      </c>
      <c r="F571" s="366">
        <v>364828.191303575</v>
      </c>
      <c r="G571" s="366">
        <v>151799.31258914576</v>
      </c>
      <c r="H571" s="366">
        <v>249660.86810689815</v>
      </c>
      <c r="I571" s="366">
        <v>171986.81919161294</v>
      </c>
      <c r="J571" s="367">
        <v>334785.5295456156</v>
      </c>
      <c r="K571" s="367">
        <v>338011.32176526583</v>
      </c>
      <c r="L571" s="367">
        <v>447395.69377094042</v>
      </c>
      <c r="M571" s="367">
        <v>187453.16213205428</v>
      </c>
      <c r="N571" s="367">
        <v>371115.73417178349</v>
      </c>
      <c r="O571" s="368">
        <v>221297.37398402626</v>
      </c>
      <c r="P571" s="367">
        <v>283863.16537210339</v>
      </c>
      <c r="Q571" s="368">
        <v>372614.11359722819</v>
      </c>
      <c r="R571" s="368">
        <v>396380.00622301729</v>
      </c>
      <c r="S571" s="368">
        <v>432409.17016420257</v>
      </c>
      <c r="T571" s="367">
        <v>345245.40046839102</v>
      </c>
      <c r="U571" s="367">
        <v>266426.3405752423</v>
      </c>
      <c r="V571" s="367">
        <v>261916.38812419545</v>
      </c>
      <c r="W571" s="367">
        <v>379673.27799999999</v>
      </c>
    </row>
    <row r="572" spans="2:23">
      <c r="B572" s="365" t="s">
        <v>471</v>
      </c>
      <c r="C572" s="367">
        <v>100386.36510223888</v>
      </c>
      <c r="D572" s="367">
        <v>129736.8654453003</v>
      </c>
      <c r="E572" s="367">
        <v>206511.67994902478</v>
      </c>
      <c r="F572" s="367">
        <v>173602.81451651425</v>
      </c>
      <c r="G572" s="367">
        <v>95532.440416952959</v>
      </c>
      <c r="H572" s="367">
        <v>78943.64511214591</v>
      </c>
      <c r="I572" s="367">
        <v>117832.63987146935</v>
      </c>
      <c r="J572" s="367">
        <v>264213.6683294407</v>
      </c>
      <c r="K572" s="367">
        <v>197471.40624057886</v>
      </c>
      <c r="L572" s="367">
        <v>283996.95471821964</v>
      </c>
      <c r="M572" s="367">
        <v>376219.29651685816</v>
      </c>
      <c r="N572" s="367">
        <v>764934.24526531971</v>
      </c>
      <c r="O572" s="368">
        <v>832205.64176933374</v>
      </c>
      <c r="P572" s="367">
        <v>628892.09530202695</v>
      </c>
      <c r="Q572" s="368">
        <v>700041.35479548329</v>
      </c>
      <c r="R572" s="368">
        <v>427715.91496667085</v>
      </c>
      <c r="S572" s="368">
        <v>595910.3838645441</v>
      </c>
      <c r="T572" s="367">
        <v>434800.43258399074</v>
      </c>
      <c r="U572" s="367">
        <v>152920.75675905586</v>
      </c>
      <c r="V572" s="367">
        <v>158287.53096937257</v>
      </c>
      <c r="W572" s="367">
        <v>133848.902</v>
      </c>
    </row>
    <row r="573" spans="2:23">
      <c r="B573" s="365" t="s">
        <v>449</v>
      </c>
      <c r="C573" s="366">
        <v>2442498.5806787042</v>
      </c>
      <c r="D573" s="366">
        <v>1502748.087743528</v>
      </c>
      <c r="E573" s="366">
        <v>1834972.3701116303</v>
      </c>
      <c r="F573" s="366">
        <v>1334655.1458187005</v>
      </c>
      <c r="G573" s="366">
        <v>1198398.9848640293</v>
      </c>
      <c r="H573" s="366">
        <v>1468546.1219046516</v>
      </c>
      <c r="I573" s="366">
        <v>1771997.6057207787</v>
      </c>
      <c r="J573" s="367">
        <v>2746839.4951154976</v>
      </c>
      <c r="K573" s="367">
        <v>2195970.7017840752</v>
      </c>
      <c r="L573" s="367">
        <v>3057504.9003830859</v>
      </c>
      <c r="M573" s="367">
        <v>1947235.2282506097</v>
      </c>
      <c r="N573" s="367">
        <v>1828917.424178523</v>
      </c>
      <c r="O573" s="368">
        <v>2268480.2736451952</v>
      </c>
      <c r="P573" s="367">
        <v>1247481.9763679162</v>
      </c>
      <c r="Q573" s="368">
        <v>889429.47997834056</v>
      </c>
      <c r="R573" s="368">
        <v>1119467.3099494744</v>
      </c>
      <c r="S573" s="368">
        <v>464248.42859670141</v>
      </c>
      <c r="T573" s="367">
        <v>701844.5634851217</v>
      </c>
      <c r="U573" s="367">
        <v>436271.61985245202</v>
      </c>
      <c r="V573" s="367">
        <v>485617.86696866469</v>
      </c>
      <c r="W573" s="367">
        <v>1590244.682</v>
      </c>
    </row>
    <row r="574" spans="2:23">
      <c r="B574" s="365" t="s">
        <v>788</v>
      </c>
      <c r="C574" s="367">
        <v>286019.20909035386</v>
      </c>
      <c r="D574" s="367">
        <v>255909.66865977345</v>
      </c>
      <c r="E574" s="367">
        <v>563427.75815613719</v>
      </c>
      <c r="F574" s="367">
        <v>122863.06642421211</v>
      </c>
      <c r="G574" s="367">
        <v>43196.606303248402</v>
      </c>
      <c r="H574" s="367">
        <v>100353.8556766268</v>
      </c>
      <c r="I574" s="367">
        <v>68169.871761412753</v>
      </c>
      <c r="J574" s="367">
        <v>55156.752707386877</v>
      </c>
      <c r="K574" s="367">
        <v>46162.52199011475</v>
      </c>
      <c r="L574" s="367">
        <v>114787.81634397924</v>
      </c>
      <c r="M574" s="367">
        <v>258563.02523987117</v>
      </c>
      <c r="N574" s="367">
        <v>400673.00239031634</v>
      </c>
      <c r="O574" s="368">
        <v>332827.86666581599</v>
      </c>
      <c r="P574" s="367">
        <v>258743.30043662575</v>
      </c>
      <c r="Q574" s="368">
        <v>148846.42203725016</v>
      </c>
      <c r="R574" s="368">
        <v>136799.76565169895</v>
      </c>
      <c r="S574" s="368">
        <v>507064.56048311183</v>
      </c>
      <c r="T574" s="367">
        <v>212281.86822996897</v>
      </c>
      <c r="U574" s="367">
        <v>381384.39502553985</v>
      </c>
      <c r="V574" s="367">
        <v>303061.02619931259</v>
      </c>
      <c r="W574" s="367">
        <v>244929.00200000001</v>
      </c>
    </row>
    <row r="575" spans="2:23">
      <c r="B575" s="365" t="s">
        <v>673</v>
      </c>
      <c r="C575" s="367">
        <v>55571.023538739377</v>
      </c>
      <c r="D575" s="367">
        <v>38251.860419711476</v>
      </c>
      <c r="E575" s="367">
        <v>144097.67204243256</v>
      </c>
      <c r="F575" s="367">
        <v>165044.1772683594</v>
      </c>
      <c r="G575" s="367">
        <v>57648.585992624052</v>
      </c>
      <c r="H575" s="367">
        <v>50704.375489172577</v>
      </c>
      <c r="I575" s="367">
        <v>119465.31452381967</v>
      </c>
      <c r="J575" s="367">
        <v>160361.40887490343</v>
      </c>
      <c r="K575" s="367">
        <v>95852.124920586284</v>
      </c>
      <c r="L575" s="367">
        <v>303550.82683329028</v>
      </c>
      <c r="M575" s="367">
        <v>229609.47148331627</v>
      </c>
      <c r="N575" s="367">
        <v>233637.69529744433</v>
      </c>
      <c r="O575" s="368">
        <v>211940.90009982092</v>
      </c>
      <c r="P575" s="367">
        <v>543449.85383008851</v>
      </c>
      <c r="Q575" s="368">
        <v>275030.69116538722</v>
      </c>
      <c r="R575" s="368">
        <v>473932.32358567551</v>
      </c>
      <c r="S575" s="368">
        <v>559622.58481044637</v>
      </c>
      <c r="T575" s="367">
        <v>625043.34702192189</v>
      </c>
      <c r="U575" s="367">
        <v>431638.82689976355</v>
      </c>
      <c r="V575" s="367">
        <v>164466.92458815922</v>
      </c>
      <c r="W575" s="367">
        <v>269196.00300000003</v>
      </c>
    </row>
    <row r="576" spans="2:23">
      <c r="B576" s="365" t="s">
        <v>450</v>
      </c>
      <c r="C576" s="367">
        <v>456259.39961957606</v>
      </c>
      <c r="D576" s="367">
        <v>388738.35114553408</v>
      </c>
      <c r="E576" s="367">
        <v>48292.425293277462</v>
      </c>
      <c r="F576" s="367">
        <v>85560.32671999</v>
      </c>
      <c r="G576" s="367">
        <v>46034.721177647749</v>
      </c>
      <c r="H576" s="367">
        <v>442813.12319828308</v>
      </c>
      <c r="I576" s="367">
        <v>162501.9545022283</v>
      </c>
      <c r="J576" s="367">
        <v>31843.130790325809</v>
      </c>
      <c r="K576" s="367">
        <v>0</v>
      </c>
      <c r="L576" s="367">
        <v>0</v>
      </c>
      <c r="M576" s="367">
        <v>0</v>
      </c>
      <c r="N576" s="367">
        <v>93510.823374384607</v>
      </c>
      <c r="O576" s="368">
        <v>188563.55350668929</v>
      </c>
      <c r="P576" s="367">
        <v>60321.066224929018</v>
      </c>
      <c r="Q576" s="368">
        <v>53863.549767354605</v>
      </c>
      <c r="R576" s="368">
        <v>324314.36781030882</v>
      </c>
      <c r="S576" s="368">
        <v>211438.56866958982</v>
      </c>
      <c r="T576" s="367">
        <v>113967.90861810619</v>
      </c>
      <c r="U576" s="367">
        <v>310485.92713124841</v>
      </c>
      <c r="V576" s="367">
        <v>186902.80298334995</v>
      </c>
      <c r="W576" s="367">
        <v>548313.68500000006</v>
      </c>
    </row>
    <row r="577" spans="2:23">
      <c r="B577" s="365" t="s">
        <v>451</v>
      </c>
      <c r="C577" s="366">
        <v>29704.509053174643</v>
      </c>
      <c r="D577" s="366">
        <v>209101.8365557692</v>
      </c>
      <c r="E577" s="366">
        <v>20060.013223025853</v>
      </c>
      <c r="F577" s="366">
        <v>127340.33283613488</v>
      </c>
      <c r="G577" s="366">
        <v>116188.43963878755</v>
      </c>
      <c r="H577" s="366">
        <v>21558.266045423818</v>
      </c>
      <c r="I577" s="366">
        <v>151805.54979127747</v>
      </c>
      <c r="J577" s="367">
        <v>600246.4286772036</v>
      </c>
      <c r="K577" s="367">
        <v>63810.56208933083</v>
      </c>
      <c r="L577" s="367">
        <v>104787.66256823535</v>
      </c>
      <c r="M577" s="367">
        <v>153049.71860450658</v>
      </c>
      <c r="N577" s="367">
        <v>371332.14131235197</v>
      </c>
      <c r="O577" s="368">
        <v>332687.74212967261</v>
      </c>
      <c r="P577" s="367">
        <v>310487.03570552304</v>
      </c>
      <c r="Q577" s="368">
        <v>237251.0486820442</v>
      </c>
      <c r="R577" s="368">
        <v>375473.93531950004</v>
      </c>
      <c r="S577" s="368">
        <v>122748.84029532637</v>
      </c>
      <c r="T577" s="367">
        <v>159345.47641550342</v>
      </c>
      <c r="U577" s="367">
        <v>167253.57014723725</v>
      </c>
      <c r="V577" s="367">
        <v>293652.52342132921</v>
      </c>
      <c r="W577" s="367">
        <v>459347.83500000002</v>
      </c>
    </row>
    <row r="578" spans="2:23">
      <c r="B578" s="365"/>
      <c r="C578" s="367"/>
      <c r="D578" s="367"/>
      <c r="E578" s="367"/>
      <c r="F578" s="367"/>
      <c r="G578" s="367"/>
      <c r="H578" s="367"/>
      <c r="I578" s="367"/>
      <c r="J578" s="367"/>
      <c r="K578" s="367"/>
      <c r="L578" s="367"/>
      <c r="M578" s="367"/>
      <c r="N578" s="367"/>
      <c r="O578" s="368"/>
      <c r="P578" s="367"/>
      <c r="Q578" s="368"/>
      <c r="R578" s="368"/>
      <c r="S578" s="368"/>
      <c r="T578" s="367"/>
    </row>
    <row r="579" spans="2:23">
      <c r="B579" s="372" t="s">
        <v>2</v>
      </c>
      <c r="C579" s="373">
        <f t="shared" ref="C579:N579" si="43">SUM(C567:C577)</f>
        <v>5222554.7395884376</v>
      </c>
      <c r="D579" s="373">
        <f t="shared" si="43"/>
        <v>4371065.3691676799</v>
      </c>
      <c r="E579" s="373">
        <f t="shared" si="43"/>
        <v>3714804.2203428843</v>
      </c>
      <c r="F579" s="373">
        <f t="shared" si="43"/>
        <v>2811598.2870320142</v>
      </c>
      <c r="G579" s="373">
        <f t="shared" si="43"/>
        <v>2224028.9715362233</v>
      </c>
      <c r="H579" s="373">
        <f t="shared" si="43"/>
        <v>3334704.4913490885</v>
      </c>
      <c r="I579" s="373">
        <f t="shared" si="43"/>
        <v>2975409.5214573531</v>
      </c>
      <c r="J579" s="373">
        <f t="shared" si="43"/>
        <v>5529918.7941004895</v>
      </c>
      <c r="K579" s="373">
        <f t="shared" si="43"/>
        <v>5043584.950281661</v>
      </c>
      <c r="L579" s="373">
        <f t="shared" si="43"/>
        <v>6486481.1464297622</v>
      </c>
      <c r="M579" s="373">
        <f t="shared" si="43"/>
        <v>4726894.8647444686</v>
      </c>
      <c r="N579" s="373">
        <f t="shared" si="43"/>
        <v>6148152.4368897844</v>
      </c>
      <c r="O579" s="373">
        <f t="shared" ref="O579:U579" si="44">SUM(O567:O577)</f>
        <v>6461510.8923380412</v>
      </c>
      <c r="P579" s="373">
        <f t="shared" si="44"/>
        <v>5171281.7999865897</v>
      </c>
      <c r="Q579" s="373">
        <f t="shared" si="44"/>
        <v>4055019.2486547674</v>
      </c>
      <c r="R579" s="373">
        <f t="shared" si="44"/>
        <v>4025707.6403383017</v>
      </c>
      <c r="S579" s="373">
        <f t="shared" si="44"/>
        <v>3719624.3821575609</v>
      </c>
      <c r="T579" s="373">
        <f t="shared" si="44"/>
        <v>3587462.9876797912</v>
      </c>
      <c r="U579" s="373">
        <f t="shared" si="44"/>
        <v>2920114.9261008664</v>
      </c>
      <c r="V579" s="373">
        <f t="shared" ref="V579:W579" si="45">SUM(V567:V577)</f>
        <v>2835701.7772747409</v>
      </c>
      <c r="W579" s="380">
        <f t="shared" si="45"/>
        <v>3922451.9870000002</v>
      </c>
    </row>
    <row r="580" spans="2:23">
      <c r="B580" s="213" t="s">
        <v>687</v>
      </c>
    </row>
    <row r="581" spans="2:23">
      <c r="B581" s="213" t="s">
        <v>789</v>
      </c>
    </row>
    <row r="582" spans="2:23">
      <c r="B582" s="213" t="s">
        <v>790</v>
      </c>
    </row>
    <row r="583" spans="2:23">
      <c r="B583" s="213" t="s">
        <v>791</v>
      </c>
    </row>
  </sheetData>
  <hyperlinks>
    <hyperlink ref="O4" location="'Indice Municipios'!A1" display="&lt; Volver &gt;" xr:uid="{00000000-0004-0000-0F00-000000000000}"/>
    <hyperlink ref="O23" location="'Indice Municipios'!A1" display="&lt; Volver &gt;" xr:uid="{00000000-0004-0000-0F00-000001000000}"/>
    <hyperlink ref="O45" location="'Indice Municipios'!A1" display="&lt; Volver &gt;" xr:uid="{00000000-0004-0000-0F00-000002000000}"/>
    <hyperlink ref="O69" location="'Indice Municipios'!A1" display="&lt; Volver &gt;" xr:uid="{00000000-0004-0000-0F00-000003000000}"/>
    <hyperlink ref="O93" location="'Indice Municipios'!A1" display="&lt; Volver &gt;" xr:uid="{00000000-0004-0000-0F00-000004000000}"/>
    <hyperlink ref="O123" location="'Indice Municipios'!A1" display="&lt; Volver &gt;" xr:uid="{00000000-0004-0000-0F00-000005000000}"/>
    <hyperlink ref="O176" location="'Indice Municipios'!A1" display="&lt; Volver &gt;" xr:uid="{00000000-0004-0000-0F00-000006000000}"/>
    <hyperlink ref="O243" location="'Indice Municipios'!A1" display="&lt; Volver &gt;" xr:uid="{00000000-0004-0000-0F00-000007000000}"/>
    <hyperlink ref="O291" location="'Indice Municipios'!A1" display="&lt; Volver &gt;" xr:uid="{00000000-0004-0000-0F00-000008000000}"/>
    <hyperlink ref="O372" location="'Indice Municipios'!A1" display="&lt; Volver &gt;" xr:uid="{00000000-0004-0000-0F00-000009000000}"/>
    <hyperlink ref="O420" location="'Indice Municipios'!A1" display="&lt; Volver &gt;" xr:uid="{00000000-0004-0000-0F00-00000A000000}"/>
    <hyperlink ref="O467" location="'Indice Municipios'!A1" display="&lt; Volver &gt;" xr:uid="{00000000-0004-0000-0F00-00000B000000}"/>
    <hyperlink ref="O494" location="'Indice Municipios'!A1" display="&lt; Volver &gt;" xr:uid="{00000000-0004-0000-0F00-00000C000000}"/>
    <hyperlink ref="O539" location="'Indice Municipios'!A1" display="&lt; Volver &gt;" xr:uid="{00000000-0004-0000-0F00-00000D000000}"/>
    <hyperlink ref="O564" location="'Indice Municipios'!A1" display="&lt; Volver &gt;" xr:uid="{00000000-0004-0000-0F00-00000E000000}"/>
    <hyperlink ref="O335" location="'Indice Municipios'!A1" display="&lt; Volver &gt;" xr:uid="{00000000-0004-0000-0F00-00000F000000}"/>
  </hyperlinks>
  <pageMargins left="0.7" right="0.7" top="0.75" bottom="0.75" header="0.3" footer="0.3"/>
  <pageSetup paperSize="9" orientation="portrait" r:id="rId1"/>
  <ignoredErrors>
    <ignoredError sqref="C232:O232 D409:O409 C325:O325 C280:O280 C165:O165 C112:O112 C82:O82 C58:O58 C34:N35 D12:O12 C579:O579 C553:O553 C528:O528 C483:O483 C456:O456 Q528"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34998626667073579"/>
  </sheetPr>
  <dimension ref="B1:W89"/>
  <sheetViews>
    <sheetView showGridLines="0" zoomScale="90" zoomScaleNormal="90" workbookViewId="0">
      <selection activeCell="J16" sqref="J16"/>
    </sheetView>
  </sheetViews>
  <sheetFormatPr baseColWidth="10" defaultColWidth="14.85546875" defaultRowHeight="12"/>
  <cols>
    <col min="1" max="1" width="3.7109375" style="20" customWidth="1"/>
    <col min="2" max="2" width="14.85546875" style="11" customWidth="1"/>
    <col min="3" max="4" width="12.42578125" style="11" customWidth="1"/>
    <col min="5" max="11" width="12.42578125" style="26" customWidth="1"/>
    <col min="12" max="13" width="12.42578125" style="20" customWidth="1"/>
    <col min="14" max="16384" width="14.85546875" style="20"/>
  </cols>
  <sheetData>
    <row r="1" spans="2:23">
      <c r="B1" s="15" t="s">
        <v>188</v>
      </c>
    </row>
    <row r="2" spans="2:23">
      <c r="B2" s="15"/>
    </row>
    <row r="3" spans="2:23">
      <c r="B3" s="15" t="s">
        <v>186</v>
      </c>
    </row>
    <row r="4" spans="2:23">
      <c r="B4" s="15" t="s">
        <v>50</v>
      </c>
      <c r="C4" s="15"/>
      <c r="D4" s="26"/>
      <c r="J4" s="27"/>
      <c r="K4" s="20"/>
    </row>
    <row r="5" spans="2:23">
      <c r="B5" s="340" t="s">
        <v>185</v>
      </c>
      <c r="C5" s="392"/>
      <c r="D5" s="26"/>
      <c r="J5" s="27"/>
      <c r="K5" s="20"/>
    </row>
    <row r="6" spans="2:23" ht="12.75">
      <c r="B6" s="1" t="s">
        <v>792</v>
      </c>
      <c r="C6" s="15"/>
      <c r="D6" s="26"/>
      <c r="G6" s="49"/>
      <c r="H6" s="49"/>
      <c r="I6" s="49"/>
      <c r="J6" s="27"/>
      <c r="K6" s="20"/>
      <c r="O6" s="110" t="s">
        <v>180</v>
      </c>
    </row>
    <row r="7" spans="2:23">
      <c r="D7" s="26"/>
      <c r="J7" s="27"/>
      <c r="K7" s="20"/>
    </row>
    <row r="8" spans="2:23" s="11" customFormat="1">
      <c r="B8" s="515" t="s">
        <v>47</v>
      </c>
      <c r="C8" s="438" t="s">
        <v>516</v>
      </c>
      <c r="D8" s="439" t="s">
        <v>517</v>
      </c>
      <c r="E8" s="439" t="s">
        <v>518</v>
      </c>
      <c r="F8" s="439" t="s">
        <v>519</v>
      </c>
      <c r="G8" s="439" t="s">
        <v>520</v>
      </c>
      <c r="H8" s="439" t="s">
        <v>521</v>
      </c>
      <c r="I8" s="439" t="s">
        <v>522</v>
      </c>
      <c r="J8" s="439" t="s">
        <v>523</v>
      </c>
      <c r="K8" s="439" t="s">
        <v>524</v>
      </c>
      <c r="L8" s="439" t="s">
        <v>525</v>
      </c>
      <c r="M8" s="440" t="s">
        <v>526</v>
      </c>
      <c r="N8" s="440" t="s">
        <v>527</v>
      </c>
      <c r="O8" s="440" t="s">
        <v>528</v>
      </c>
      <c r="P8" s="440" t="s">
        <v>529</v>
      </c>
      <c r="Q8" s="440" t="s">
        <v>530</v>
      </c>
      <c r="R8" s="440" t="s">
        <v>531</v>
      </c>
      <c r="S8" s="440" t="s">
        <v>532</v>
      </c>
      <c r="T8" s="440" t="s">
        <v>572</v>
      </c>
      <c r="U8" s="440" t="s">
        <v>641</v>
      </c>
      <c r="V8" s="440" t="s">
        <v>680</v>
      </c>
      <c r="W8" s="441" t="s">
        <v>814</v>
      </c>
    </row>
    <row r="9" spans="2:23" s="11" customFormat="1">
      <c r="B9" s="516"/>
      <c r="C9" s="442">
        <v>120189080.60062826</v>
      </c>
      <c r="D9" s="443">
        <v>304188683.42741454</v>
      </c>
      <c r="E9" s="443">
        <v>513176645.4286201</v>
      </c>
      <c r="F9" s="443">
        <v>679354984.68187904</v>
      </c>
      <c r="G9" s="443">
        <v>724321326.84477973</v>
      </c>
      <c r="H9" s="443">
        <v>462368938.86395383</v>
      </c>
      <c r="I9" s="443">
        <v>232963528.89840743</v>
      </c>
      <c r="J9" s="443">
        <v>394952858.5691272</v>
      </c>
      <c r="K9" s="443">
        <v>541104570.11455369</v>
      </c>
      <c r="L9" s="443">
        <v>290005904.9365893</v>
      </c>
      <c r="M9" s="443">
        <v>114419325.63937204</v>
      </c>
      <c r="N9" s="443">
        <v>228232891.76022628</v>
      </c>
      <c r="O9" s="443">
        <v>264973490.16510513</v>
      </c>
      <c r="P9" s="443">
        <v>391004009.98840272</v>
      </c>
      <c r="Q9" s="443">
        <v>546842250.94256938</v>
      </c>
      <c r="R9" s="443">
        <v>630618098.00160813</v>
      </c>
      <c r="S9" s="443">
        <v>558695888.17595804</v>
      </c>
      <c r="T9" s="444">
        <v>416062518.07634276</v>
      </c>
      <c r="U9" s="444">
        <v>343643945.9028402</v>
      </c>
      <c r="V9" s="444">
        <v>320503237.2194494</v>
      </c>
      <c r="W9" s="444">
        <v>253136796</v>
      </c>
    </row>
    <row r="10" spans="2:23" s="11" customFormat="1">
      <c r="B10" s="19" t="s">
        <v>239</v>
      </c>
      <c r="C10" s="19"/>
      <c r="D10" s="48"/>
      <c r="E10" s="48"/>
      <c r="F10" s="26"/>
      <c r="G10" s="26"/>
      <c r="H10" s="26"/>
      <c r="I10" s="26"/>
      <c r="J10" s="27"/>
      <c r="K10" s="20"/>
      <c r="L10" s="20"/>
      <c r="M10" s="20"/>
      <c r="N10" s="20"/>
      <c r="O10" s="20"/>
    </row>
    <row r="11" spans="2:23">
      <c r="B11" s="19" t="s">
        <v>533</v>
      </c>
      <c r="C11" s="19"/>
      <c r="D11" s="48"/>
      <c r="E11" s="48"/>
      <c r="J11" s="27"/>
      <c r="K11" s="20"/>
    </row>
    <row r="12" spans="2:23">
      <c r="B12" s="19" t="s">
        <v>534</v>
      </c>
      <c r="C12" s="19"/>
      <c r="D12" s="48"/>
      <c r="E12" s="48"/>
      <c r="J12" s="27"/>
      <c r="K12" s="20"/>
    </row>
    <row r="13" spans="2:23">
      <c r="B13" s="19" t="s">
        <v>535</v>
      </c>
      <c r="C13" s="19"/>
      <c r="D13" s="48"/>
      <c r="E13" s="48"/>
      <c r="J13" s="27"/>
      <c r="K13" s="20"/>
    </row>
    <row r="14" spans="2:23" ht="12.75">
      <c r="B14" s="19" t="s">
        <v>536</v>
      </c>
      <c r="C14" s="19"/>
      <c r="D14" s="48"/>
      <c r="E14" s="48"/>
      <c r="J14" s="27"/>
      <c r="K14" s="20"/>
      <c r="N14"/>
      <c r="O14"/>
      <c r="P14"/>
      <c r="Q14"/>
      <c r="R14"/>
      <c r="S14"/>
    </row>
    <row r="15" spans="2:23" ht="12.75">
      <c r="B15" s="19" t="s">
        <v>537</v>
      </c>
      <c r="C15" s="19"/>
      <c r="D15" s="48"/>
      <c r="E15" s="48"/>
      <c r="J15" s="27"/>
      <c r="K15" s="20"/>
      <c r="N15"/>
      <c r="O15"/>
      <c r="P15"/>
      <c r="Q15"/>
      <c r="R15"/>
      <c r="S15"/>
    </row>
    <row r="16" spans="2:23" ht="12.75">
      <c r="B16" s="19" t="s">
        <v>538</v>
      </c>
      <c r="C16" s="45"/>
      <c r="D16" s="45"/>
      <c r="E16" s="45"/>
      <c r="F16" s="45"/>
      <c r="G16" s="45"/>
      <c r="H16" s="45"/>
      <c r="I16" s="45"/>
      <c r="J16" s="45"/>
      <c r="K16" s="45"/>
      <c r="L16" s="45"/>
      <c r="M16" s="45"/>
      <c r="N16" s="45"/>
      <c r="O16"/>
      <c r="P16"/>
      <c r="Q16"/>
      <c r="R16"/>
      <c r="S16"/>
    </row>
    <row r="17" spans="2:19" ht="12.75">
      <c r="B17" s="19" t="s">
        <v>539</v>
      </c>
      <c r="C17" s="45"/>
      <c r="D17" s="45"/>
      <c r="E17" s="45"/>
      <c r="F17" s="45"/>
      <c r="G17" s="45"/>
      <c r="H17" s="45"/>
      <c r="I17" s="45"/>
      <c r="J17" s="45"/>
      <c r="K17" s="45"/>
      <c r="L17" s="45"/>
      <c r="M17" s="45"/>
      <c r="N17" s="45"/>
      <c r="O17"/>
      <c r="P17"/>
      <c r="Q17"/>
      <c r="R17"/>
      <c r="S17"/>
    </row>
    <row r="18" spans="2:19" ht="12.75">
      <c r="B18" s="19" t="s">
        <v>540</v>
      </c>
      <c r="C18" s="45"/>
      <c r="D18" s="45"/>
      <c r="E18" s="45"/>
      <c r="F18" s="45"/>
      <c r="G18" s="45"/>
      <c r="H18" s="45"/>
      <c r="I18" s="45"/>
      <c r="J18" s="45"/>
      <c r="K18" s="45"/>
      <c r="L18" s="45"/>
      <c r="M18" s="45"/>
      <c r="N18" s="45"/>
      <c r="O18"/>
      <c r="P18"/>
      <c r="Q18"/>
      <c r="R18"/>
      <c r="S18"/>
    </row>
    <row r="19" spans="2:19" ht="12.75">
      <c r="B19" s="445" t="s">
        <v>571</v>
      </c>
      <c r="C19" s="45"/>
      <c r="D19" s="45"/>
      <c r="E19" s="45"/>
      <c r="F19" s="45"/>
      <c r="G19" s="45"/>
      <c r="H19" s="45"/>
      <c r="I19" s="45"/>
      <c r="J19" s="45"/>
      <c r="K19" s="45"/>
      <c r="L19" s="45"/>
      <c r="M19" s="45"/>
      <c r="N19" s="45"/>
      <c r="O19"/>
      <c r="P19"/>
      <c r="Q19"/>
      <c r="R19"/>
      <c r="S19"/>
    </row>
    <row r="20" spans="2:19" ht="12.75">
      <c r="B20" s="445" t="s">
        <v>633</v>
      </c>
      <c r="C20" s="45"/>
      <c r="D20" s="45"/>
      <c r="E20" s="45"/>
      <c r="F20" s="45"/>
      <c r="G20" s="45"/>
      <c r="H20" s="45"/>
      <c r="I20" s="45"/>
      <c r="J20" s="45"/>
      <c r="K20" s="45"/>
      <c r="L20" s="45"/>
      <c r="M20" s="45"/>
      <c r="N20" s="45"/>
      <c r="O20"/>
      <c r="P20"/>
      <c r="Q20"/>
      <c r="R20"/>
      <c r="S20"/>
    </row>
    <row r="21" spans="2:19" ht="12.75">
      <c r="B21" s="445" t="s">
        <v>679</v>
      </c>
      <c r="C21" s="45"/>
      <c r="D21" s="45"/>
      <c r="E21" s="45"/>
      <c r="F21" s="45"/>
      <c r="G21" s="45"/>
      <c r="H21" s="45"/>
      <c r="I21" s="45"/>
      <c r="J21" s="45"/>
      <c r="K21" s="45"/>
      <c r="L21" s="45"/>
      <c r="M21" s="45"/>
      <c r="N21" s="45"/>
      <c r="O21"/>
      <c r="P21"/>
      <c r="Q21"/>
      <c r="R21"/>
      <c r="S21"/>
    </row>
    <row r="22" spans="2:19" ht="12.75">
      <c r="B22" s="445" t="s">
        <v>813</v>
      </c>
      <c r="C22" s="45"/>
      <c r="D22" s="45"/>
      <c r="E22" s="45"/>
      <c r="F22" s="45"/>
      <c r="G22" s="45"/>
      <c r="H22" s="45"/>
      <c r="I22" s="45"/>
      <c r="J22" s="45"/>
      <c r="K22" s="45"/>
      <c r="L22" s="45"/>
      <c r="M22" s="45"/>
      <c r="N22" s="45"/>
      <c r="O22"/>
      <c r="P22"/>
      <c r="Q22"/>
      <c r="R22"/>
      <c r="S22"/>
    </row>
    <row r="23" spans="2:19" ht="12.75">
      <c r="B23" s="445"/>
      <c r="C23" s="45"/>
      <c r="D23" s="45"/>
      <c r="E23" s="45"/>
      <c r="F23" s="45"/>
      <c r="G23" s="45"/>
      <c r="H23" s="45"/>
      <c r="I23" s="45"/>
      <c r="J23" s="45"/>
      <c r="K23" s="45"/>
      <c r="L23" s="45"/>
      <c r="M23" s="45"/>
      <c r="N23" s="45"/>
      <c r="O23"/>
      <c r="P23"/>
      <c r="Q23"/>
      <c r="R23"/>
      <c r="S23"/>
    </row>
    <row r="24" spans="2:19" ht="12.75">
      <c r="B24" s="19"/>
      <c r="C24" s="19"/>
      <c r="D24" s="48"/>
      <c r="E24" s="48"/>
      <c r="J24" s="27"/>
      <c r="K24" s="20"/>
      <c r="N24"/>
      <c r="O24"/>
      <c r="P24"/>
      <c r="Q24"/>
      <c r="R24"/>
      <c r="S24"/>
    </row>
    <row r="25" spans="2:19">
      <c r="B25" s="15" t="s">
        <v>187</v>
      </c>
      <c r="C25" s="14"/>
      <c r="D25" s="14"/>
    </row>
    <row r="26" spans="2:19">
      <c r="B26" s="14" t="s">
        <v>50</v>
      </c>
      <c r="C26" s="14"/>
      <c r="D26" s="14"/>
    </row>
    <row r="27" spans="2:19">
      <c r="B27" s="340" t="s">
        <v>53</v>
      </c>
      <c r="C27" s="340"/>
      <c r="D27" s="340"/>
    </row>
    <row r="28" spans="2:19" ht="12.75">
      <c r="B28" s="1" t="s">
        <v>792</v>
      </c>
      <c r="C28" s="15"/>
      <c r="D28" s="15"/>
      <c r="F28" s="110" t="s">
        <v>180</v>
      </c>
    </row>
    <row r="29" spans="2:19">
      <c r="B29" s="15"/>
      <c r="C29" s="15"/>
      <c r="D29" s="15"/>
    </row>
    <row r="30" spans="2:19">
      <c r="B30" s="385" t="s">
        <v>2</v>
      </c>
      <c r="C30" s="386" t="s">
        <v>77</v>
      </c>
      <c r="D30" s="386" t="s">
        <v>32</v>
      </c>
      <c r="E30" s="386" t="s">
        <v>64</v>
      </c>
      <c r="F30" s="386" t="s">
        <v>244</v>
      </c>
      <c r="G30" s="88"/>
      <c r="H30" s="88"/>
      <c r="I30" s="88"/>
      <c r="J30" s="88"/>
      <c r="K30" s="88"/>
      <c r="L30" s="88"/>
      <c r="M30" s="88"/>
    </row>
    <row r="31" spans="2:19">
      <c r="B31" s="387" t="s">
        <v>3</v>
      </c>
      <c r="C31" s="482">
        <v>0</v>
      </c>
      <c r="D31" s="482">
        <v>0</v>
      </c>
      <c r="E31" s="482">
        <v>0</v>
      </c>
      <c r="F31" s="482">
        <v>0</v>
      </c>
      <c r="G31" s="85"/>
      <c r="H31" s="85"/>
      <c r="I31" s="85"/>
      <c r="J31" s="85"/>
      <c r="K31" s="85"/>
      <c r="L31" s="85"/>
      <c r="M31" s="85"/>
    </row>
    <row r="32" spans="2:19">
      <c r="B32" s="387" t="s">
        <v>5</v>
      </c>
      <c r="C32" s="388">
        <v>15957748.041330373</v>
      </c>
      <c r="D32" s="388">
        <v>15271853.87388568</v>
      </c>
      <c r="E32" s="388">
        <v>10380021.851614503</v>
      </c>
      <c r="F32" s="388">
        <v>4651773.014365362</v>
      </c>
      <c r="G32" s="85"/>
      <c r="H32" s="85"/>
      <c r="I32" s="85"/>
      <c r="J32" s="85"/>
      <c r="K32" s="85"/>
      <c r="L32" s="85"/>
      <c r="M32" s="85"/>
    </row>
    <row r="33" spans="2:13">
      <c r="B33" s="387" t="s">
        <v>6</v>
      </c>
      <c r="C33" s="388">
        <v>12512850.116413591</v>
      </c>
      <c r="D33" s="388">
        <v>14131242.843505612</v>
      </c>
      <c r="E33" s="388">
        <v>11145646.58572302</v>
      </c>
      <c r="F33" s="388">
        <v>468302.79282356775</v>
      </c>
      <c r="G33" s="85"/>
      <c r="H33" s="85"/>
      <c r="I33" s="85"/>
      <c r="J33" s="85"/>
      <c r="K33" s="85"/>
      <c r="L33" s="85"/>
      <c r="M33" s="85"/>
    </row>
    <row r="34" spans="2:13">
      <c r="B34" s="387" t="s">
        <v>7</v>
      </c>
      <c r="C34" s="388">
        <v>9252443.2248376328</v>
      </c>
      <c r="D34" s="388">
        <v>7167015.2420374444</v>
      </c>
      <c r="E34" s="388">
        <v>10288082.364583213</v>
      </c>
      <c r="F34" s="388">
        <v>3813620.4074097215</v>
      </c>
      <c r="G34" s="85"/>
      <c r="H34" s="85"/>
      <c r="I34" s="85"/>
      <c r="J34" s="85"/>
      <c r="K34" s="85"/>
      <c r="L34" s="85"/>
      <c r="M34" s="85"/>
    </row>
    <row r="35" spans="2:13">
      <c r="B35" s="387" t="s">
        <v>8</v>
      </c>
      <c r="C35" s="388">
        <v>13086079.736541852</v>
      </c>
      <c r="D35" s="388">
        <v>14539596.037528675</v>
      </c>
      <c r="E35" s="388">
        <v>12293546.029066902</v>
      </c>
      <c r="F35" s="482">
        <v>0</v>
      </c>
      <c r="G35" s="85"/>
      <c r="H35" s="85"/>
      <c r="I35" s="85"/>
      <c r="J35" s="85"/>
      <c r="K35" s="85"/>
      <c r="L35" s="85"/>
      <c r="M35" s="85"/>
    </row>
    <row r="36" spans="2:13">
      <c r="B36" s="387" t="s">
        <v>9</v>
      </c>
      <c r="C36" s="482">
        <v>0</v>
      </c>
      <c r="D36" s="482">
        <v>0</v>
      </c>
      <c r="E36" s="482">
        <v>0</v>
      </c>
      <c r="F36" s="482">
        <v>0</v>
      </c>
      <c r="G36" s="85"/>
      <c r="H36" s="85"/>
      <c r="I36" s="85"/>
      <c r="J36" s="85"/>
      <c r="K36" s="85"/>
      <c r="L36" s="85"/>
      <c r="M36" s="85"/>
    </row>
    <row r="37" spans="2:13">
      <c r="B37" s="387" t="s">
        <v>47</v>
      </c>
      <c r="C37" s="482">
        <v>0</v>
      </c>
      <c r="D37" s="482">
        <v>0</v>
      </c>
      <c r="E37" s="482">
        <v>0</v>
      </c>
      <c r="F37" s="482">
        <v>0</v>
      </c>
      <c r="G37" s="89"/>
      <c r="H37" s="89"/>
      <c r="I37" s="89"/>
      <c r="J37" s="89"/>
      <c r="K37" s="89"/>
      <c r="L37" s="89"/>
      <c r="M37" s="89"/>
    </row>
    <row r="38" spans="2:13">
      <c r="B38" s="387" t="s">
        <v>11</v>
      </c>
      <c r="C38" s="482">
        <v>0</v>
      </c>
      <c r="D38" s="482">
        <v>0</v>
      </c>
      <c r="E38" s="482">
        <v>0</v>
      </c>
      <c r="F38" s="482">
        <v>0</v>
      </c>
      <c r="G38" s="89"/>
      <c r="H38" s="89"/>
      <c r="I38" s="89"/>
      <c r="J38" s="89"/>
      <c r="K38" s="89"/>
      <c r="L38" s="89"/>
      <c r="M38" s="89"/>
    </row>
    <row r="39" spans="2:13">
      <c r="B39" s="387" t="s">
        <v>12</v>
      </c>
      <c r="C39" s="482">
        <v>0</v>
      </c>
      <c r="D39" s="482">
        <v>0</v>
      </c>
      <c r="E39" s="482">
        <v>0</v>
      </c>
      <c r="F39" s="482">
        <v>0</v>
      </c>
      <c r="G39" s="89"/>
      <c r="H39" s="89"/>
      <c r="I39" s="89"/>
      <c r="J39" s="89"/>
      <c r="K39" s="89"/>
      <c r="L39" s="89"/>
      <c r="M39" s="89"/>
    </row>
    <row r="40" spans="2:13">
      <c r="B40" s="387" t="s">
        <v>606</v>
      </c>
      <c r="C40" s="482">
        <v>0</v>
      </c>
      <c r="D40" s="482">
        <v>0</v>
      </c>
      <c r="E40" s="482">
        <v>0</v>
      </c>
      <c r="F40" s="482">
        <v>0</v>
      </c>
      <c r="G40" s="89"/>
      <c r="H40" s="89"/>
      <c r="I40" s="89"/>
      <c r="J40" s="89"/>
      <c r="K40" s="89"/>
      <c r="L40" s="89"/>
      <c r="M40" s="89"/>
    </row>
    <row r="41" spans="2:13">
      <c r="B41" s="387" t="s">
        <v>13</v>
      </c>
      <c r="C41" s="482">
        <v>0</v>
      </c>
      <c r="D41" s="482">
        <v>0</v>
      </c>
      <c r="E41" s="482">
        <v>0</v>
      </c>
      <c r="F41" s="482">
        <v>0</v>
      </c>
      <c r="G41" s="89"/>
      <c r="H41" s="89"/>
      <c r="I41" s="89"/>
      <c r="J41" s="89"/>
      <c r="K41" s="89"/>
      <c r="L41" s="89"/>
      <c r="M41" s="89"/>
    </row>
    <row r="42" spans="2:13">
      <c r="B42" s="387" t="s">
        <v>14</v>
      </c>
      <c r="C42" s="388">
        <v>29271608.833209559</v>
      </c>
      <c r="D42" s="388">
        <v>27834687.102796584</v>
      </c>
      <c r="E42" s="388">
        <v>7755714.037581021</v>
      </c>
      <c r="F42" s="388">
        <v>3297653.870933922</v>
      </c>
      <c r="G42" s="85"/>
      <c r="H42" s="85"/>
      <c r="I42" s="85"/>
      <c r="J42" s="85"/>
      <c r="K42" s="85"/>
      <c r="L42" s="85"/>
      <c r="M42" s="85"/>
    </row>
    <row r="43" spans="2:13">
      <c r="B43" s="387" t="s">
        <v>15</v>
      </c>
      <c r="C43" s="482">
        <v>0</v>
      </c>
      <c r="D43" s="482">
        <v>0</v>
      </c>
      <c r="E43" s="482">
        <v>0</v>
      </c>
      <c r="F43" s="482">
        <v>0</v>
      </c>
      <c r="G43" s="85"/>
      <c r="H43" s="85"/>
      <c r="I43" s="85"/>
      <c r="J43" s="85"/>
      <c r="K43" s="85"/>
      <c r="L43" s="85"/>
      <c r="M43" s="85"/>
    </row>
    <row r="44" spans="2:13">
      <c r="B44" s="387" t="s">
        <v>16</v>
      </c>
      <c r="C44" s="482">
        <v>0</v>
      </c>
      <c r="D44" s="482">
        <v>0</v>
      </c>
      <c r="E44" s="482">
        <v>0</v>
      </c>
      <c r="F44" s="482">
        <v>0</v>
      </c>
      <c r="G44" s="85"/>
      <c r="H44" s="85"/>
      <c r="I44" s="85"/>
      <c r="J44" s="85"/>
      <c r="K44" s="85"/>
      <c r="L44" s="85"/>
      <c r="M44" s="85"/>
    </row>
    <row r="45" spans="2:13">
      <c r="B45" s="387" t="s">
        <v>17</v>
      </c>
      <c r="C45" s="388">
        <v>2643596.7123908065</v>
      </c>
      <c r="D45" s="388">
        <v>1505628.7834047654</v>
      </c>
      <c r="E45" s="482">
        <v>0</v>
      </c>
      <c r="F45" s="482">
        <v>0</v>
      </c>
      <c r="G45" s="85"/>
      <c r="H45" s="85"/>
      <c r="I45" s="85"/>
      <c r="J45" s="85"/>
      <c r="K45" s="85"/>
      <c r="L45" s="85"/>
      <c r="M45" s="85"/>
    </row>
    <row r="46" spans="2:13">
      <c r="B46" s="387" t="s">
        <v>18</v>
      </c>
      <c r="C46" s="388">
        <v>5979252.7026049895</v>
      </c>
      <c r="D46" s="388">
        <v>9231004.515228847</v>
      </c>
      <c r="E46" s="388">
        <v>8898236.9027359374</v>
      </c>
      <c r="F46" s="388">
        <v>8288803.158407798</v>
      </c>
      <c r="G46" s="85"/>
      <c r="H46" s="85"/>
      <c r="I46" s="85"/>
      <c r="J46" s="85"/>
      <c r="K46" s="85"/>
      <c r="L46" s="85"/>
      <c r="M46" s="85"/>
    </row>
    <row r="47" spans="2:13">
      <c r="B47" s="387" t="s">
        <v>19</v>
      </c>
      <c r="C47" s="482">
        <v>0</v>
      </c>
      <c r="D47" s="482">
        <v>0</v>
      </c>
      <c r="E47" s="482">
        <v>0</v>
      </c>
      <c r="F47" s="482">
        <v>0</v>
      </c>
      <c r="G47" s="85"/>
      <c r="H47" s="85"/>
      <c r="I47" s="85"/>
      <c r="J47" s="85"/>
      <c r="K47" s="85"/>
      <c r="L47" s="85"/>
      <c r="M47" s="85"/>
    </row>
    <row r="48" spans="2:13">
      <c r="B48" s="389"/>
      <c r="C48" s="388"/>
      <c r="D48" s="388"/>
      <c r="E48" s="388"/>
      <c r="F48" s="388"/>
      <c r="G48" s="85"/>
      <c r="H48" s="85"/>
      <c r="I48" s="85"/>
      <c r="J48" s="85"/>
      <c r="K48" s="85"/>
      <c r="L48" s="85"/>
      <c r="M48" s="85"/>
    </row>
    <row r="49" spans="2:13">
      <c r="B49" s="390" t="s">
        <v>20</v>
      </c>
      <c r="C49" s="391">
        <f>SUM(C32:C47)</f>
        <v>88703579.367328808</v>
      </c>
      <c r="D49" s="391">
        <f>SUM(D32:D47)</f>
        <v>89681028.398387611</v>
      </c>
      <c r="E49" s="391">
        <f>SUM(E32:E47)</f>
        <v>60761247.771304592</v>
      </c>
      <c r="F49" s="391">
        <f>SUM(F32:F47)</f>
        <v>20520153.243940372</v>
      </c>
      <c r="G49" s="84"/>
      <c r="H49" s="84"/>
      <c r="I49" s="84"/>
      <c r="J49" s="84"/>
      <c r="K49" s="84"/>
      <c r="L49" s="84"/>
      <c r="M49" s="84"/>
    </row>
    <row r="50" spans="2:13">
      <c r="B50" s="19" t="s">
        <v>191</v>
      </c>
      <c r="C50" s="19"/>
      <c r="D50" s="19"/>
      <c r="E50" s="49"/>
    </row>
    <row r="51" spans="2:13">
      <c r="B51" s="9" t="s">
        <v>240</v>
      </c>
      <c r="C51" s="19"/>
      <c r="D51" s="19"/>
      <c r="E51" s="49"/>
      <c r="L51" s="32"/>
    </row>
    <row r="52" spans="2:13">
      <c r="B52" s="50" t="s">
        <v>54</v>
      </c>
      <c r="C52" s="50"/>
      <c r="D52" s="50"/>
      <c r="E52" s="49"/>
    </row>
    <row r="53" spans="2:13">
      <c r="B53" s="50" t="s">
        <v>241</v>
      </c>
      <c r="C53" s="50"/>
      <c r="D53" s="50"/>
      <c r="E53" s="49"/>
    </row>
    <row r="54" spans="2:13">
      <c r="B54" s="50" t="s">
        <v>242</v>
      </c>
      <c r="C54" s="51"/>
      <c r="D54" s="51"/>
      <c r="E54" s="52"/>
      <c r="F54" s="53"/>
      <c r="G54" s="53"/>
      <c r="H54" s="53"/>
      <c r="I54" s="53"/>
    </row>
    <row r="55" spans="2:13">
      <c r="B55" s="50" t="s">
        <v>55</v>
      </c>
      <c r="C55" s="51"/>
      <c r="D55" s="51"/>
      <c r="E55" s="52"/>
      <c r="F55" s="53"/>
      <c r="G55" s="53"/>
      <c r="H55" s="53"/>
      <c r="I55" s="53"/>
    </row>
    <row r="56" spans="2:13">
      <c r="B56" s="50" t="s">
        <v>56</v>
      </c>
      <c r="C56" s="51"/>
      <c r="D56" s="51"/>
      <c r="E56" s="52"/>
      <c r="F56" s="53"/>
      <c r="G56" s="53"/>
      <c r="H56" s="53"/>
      <c r="I56" s="53"/>
    </row>
    <row r="57" spans="2:13">
      <c r="B57" s="50" t="s">
        <v>243</v>
      </c>
      <c r="C57" s="51"/>
      <c r="D57" s="51"/>
      <c r="E57" s="52"/>
      <c r="F57" s="53"/>
      <c r="G57" s="53"/>
      <c r="H57" s="53"/>
      <c r="I57" s="53"/>
    </row>
    <row r="58" spans="2:13">
      <c r="B58" s="50" t="s">
        <v>57</v>
      </c>
      <c r="C58" s="51"/>
      <c r="D58" s="51"/>
      <c r="E58" s="52"/>
      <c r="F58" s="53"/>
      <c r="G58" s="53"/>
      <c r="H58" s="53"/>
      <c r="I58" s="53"/>
    </row>
    <row r="59" spans="2:13">
      <c r="B59" s="19"/>
      <c r="C59" s="51"/>
      <c r="D59" s="51"/>
      <c r="E59" s="52"/>
      <c r="F59" s="53"/>
      <c r="G59" s="53"/>
      <c r="H59" s="53"/>
      <c r="I59" s="53"/>
    </row>
    <row r="60" spans="2:13">
      <c r="B60" s="19"/>
      <c r="C60" s="51"/>
      <c r="D60" s="51"/>
      <c r="E60" s="52"/>
      <c r="F60" s="53"/>
      <c r="G60" s="53"/>
      <c r="H60" s="53"/>
      <c r="I60" s="53"/>
    </row>
    <row r="61" spans="2:13">
      <c r="B61" s="19"/>
      <c r="C61" s="51"/>
      <c r="D61" s="51"/>
      <c r="E61" s="52"/>
      <c r="F61" s="53"/>
      <c r="G61" s="53"/>
      <c r="H61" s="53"/>
      <c r="I61" s="53"/>
    </row>
    <row r="62" spans="2:13">
      <c r="B62" s="26"/>
      <c r="C62" s="51"/>
      <c r="D62" s="51"/>
      <c r="E62" s="52"/>
      <c r="F62" s="53"/>
      <c r="G62" s="20"/>
      <c r="H62" s="20"/>
      <c r="I62" s="20"/>
      <c r="J62" s="20"/>
      <c r="K62" s="20"/>
    </row>
    <row r="63" spans="2:13">
      <c r="B63" s="26"/>
      <c r="C63" s="51"/>
      <c r="D63" s="51"/>
      <c r="E63" s="52"/>
      <c r="F63" s="53"/>
      <c r="G63" s="20"/>
      <c r="H63" s="20"/>
      <c r="I63" s="20"/>
      <c r="J63" s="20"/>
      <c r="K63" s="20"/>
    </row>
    <row r="64" spans="2:13">
      <c r="B64" s="26"/>
      <c r="C64" s="26"/>
      <c r="E64" s="20"/>
      <c r="F64" s="20"/>
      <c r="G64" s="20"/>
      <c r="H64" s="20"/>
      <c r="I64" s="20"/>
      <c r="J64" s="20"/>
      <c r="K64" s="20"/>
    </row>
    <row r="65" spans="2:11">
      <c r="B65" s="42"/>
      <c r="C65" s="26"/>
      <c r="D65" s="24"/>
      <c r="E65" s="42"/>
      <c r="F65" s="42"/>
      <c r="G65" s="20"/>
      <c r="H65" s="20"/>
      <c r="I65" s="42"/>
      <c r="J65" s="42"/>
    </row>
    <row r="66" spans="2:11" ht="16.5" customHeight="1">
      <c r="B66" s="42"/>
      <c r="C66" s="42"/>
      <c r="D66" s="26"/>
      <c r="E66" s="20"/>
      <c r="F66" s="20"/>
      <c r="G66" s="20"/>
      <c r="H66" s="20"/>
      <c r="I66" s="20"/>
      <c r="J66" s="20"/>
      <c r="K66" s="20"/>
    </row>
    <row r="67" spans="2:11">
      <c r="B67" s="42"/>
      <c r="C67" s="42"/>
      <c r="D67" s="26"/>
      <c r="E67" s="20"/>
      <c r="F67" s="20"/>
      <c r="G67" s="20"/>
      <c r="H67" s="20"/>
      <c r="I67" s="20"/>
      <c r="J67" s="20"/>
      <c r="K67" s="20"/>
    </row>
    <row r="68" spans="2:11">
      <c r="B68" s="42"/>
      <c r="C68" s="42"/>
      <c r="D68" s="26"/>
      <c r="E68" s="20"/>
      <c r="F68" s="20"/>
      <c r="G68" s="20"/>
      <c r="H68" s="20"/>
      <c r="I68" s="20"/>
      <c r="J68" s="20"/>
      <c r="K68" s="20"/>
    </row>
    <row r="69" spans="2:11">
      <c r="B69" s="42"/>
      <c r="C69" s="42"/>
      <c r="D69" s="26"/>
      <c r="E69" s="20"/>
      <c r="F69" s="20"/>
      <c r="G69" s="20"/>
      <c r="H69" s="20"/>
      <c r="I69" s="20"/>
      <c r="J69" s="20"/>
      <c r="K69" s="20"/>
    </row>
    <row r="70" spans="2:11">
      <c r="B70" s="42"/>
      <c r="C70" s="42"/>
      <c r="D70" s="26"/>
      <c r="E70" s="20"/>
      <c r="F70" s="20"/>
      <c r="G70" s="20"/>
      <c r="H70" s="20"/>
      <c r="I70" s="20"/>
      <c r="J70" s="20"/>
      <c r="K70" s="20"/>
    </row>
    <row r="71" spans="2:11">
      <c r="B71" s="42"/>
      <c r="C71" s="42"/>
      <c r="D71" s="26"/>
      <c r="E71" s="20"/>
      <c r="F71" s="20"/>
      <c r="G71" s="20"/>
      <c r="H71" s="20"/>
      <c r="I71" s="20"/>
      <c r="J71" s="20"/>
      <c r="K71" s="20"/>
    </row>
    <row r="72" spans="2:11">
      <c r="B72" s="42"/>
      <c r="C72" s="42"/>
      <c r="D72" s="26"/>
      <c r="E72" s="20"/>
      <c r="F72" s="20"/>
      <c r="G72" s="20"/>
      <c r="H72" s="20"/>
      <c r="I72" s="20"/>
      <c r="J72" s="20"/>
      <c r="K72" s="20"/>
    </row>
    <row r="73" spans="2:11">
      <c r="B73" s="42"/>
      <c r="C73" s="42"/>
      <c r="D73" s="26"/>
      <c r="E73" s="20"/>
      <c r="F73" s="20"/>
      <c r="G73" s="20"/>
      <c r="H73" s="20"/>
      <c r="I73" s="20"/>
      <c r="J73" s="20"/>
      <c r="K73" s="20"/>
    </row>
    <row r="74" spans="2:11">
      <c r="B74" s="42"/>
      <c r="C74" s="42"/>
      <c r="D74" s="26"/>
      <c r="E74" s="20"/>
      <c r="F74" s="20"/>
      <c r="G74" s="20"/>
      <c r="H74" s="20"/>
      <c r="I74" s="20"/>
      <c r="J74" s="20"/>
      <c r="K74" s="20"/>
    </row>
    <row r="75" spans="2:11">
      <c r="B75" s="42"/>
      <c r="C75" s="42"/>
      <c r="D75" s="26"/>
      <c r="E75" s="20"/>
      <c r="F75" s="20"/>
      <c r="G75" s="20"/>
      <c r="H75" s="20"/>
      <c r="I75" s="20"/>
      <c r="J75" s="20"/>
      <c r="K75" s="20"/>
    </row>
    <row r="76" spans="2:11">
      <c r="B76" s="26"/>
      <c r="C76" s="26"/>
      <c r="D76" s="26"/>
      <c r="E76" s="20"/>
      <c r="F76" s="20"/>
      <c r="G76" s="20"/>
      <c r="H76" s="20"/>
      <c r="I76" s="20"/>
      <c r="J76" s="20"/>
      <c r="K76" s="20"/>
    </row>
    <row r="77" spans="2:11">
      <c r="B77" s="26"/>
      <c r="C77" s="26"/>
      <c r="D77" s="26"/>
      <c r="E77" s="20"/>
      <c r="F77" s="20"/>
      <c r="G77" s="20"/>
      <c r="H77" s="20"/>
      <c r="I77" s="20"/>
      <c r="J77" s="20"/>
      <c r="K77" s="20"/>
    </row>
    <row r="78" spans="2:11">
      <c r="B78" s="26"/>
      <c r="C78" s="26"/>
      <c r="D78" s="26"/>
      <c r="E78" s="20"/>
      <c r="F78" s="20"/>
      <c r="G78" s="20"/>
      <c r="H78" s="20"/>
      <c r="I78" s="20"/>
      <c r="J78" s="20"/>
      <c r="K78" s="20"/>
    </row>
    <row r="79" spans="2:11">
      <c r="B79" s="26"/>
      <c r="C79" s="26"/>
      <c r="D79" s="26"/>
      <c r="E79" s="20"/>
      <c r="F79" s="20"/>
      <c r="G79" s="20"/>
      <c r="H79" s="20"/>
      <c r="I79" s="20"/>
      <c r="J79" s="20"/>
      <c r="K79" s="20"/>
    </row>
    <row r="80" spans="2:11">
      <c r="B80" s="26"/>
      <c r="C80" s="26"/>
      <c r="D80" s="26"/>
      <c r="E80" s="20"/>
      <c r="F80" s="20"/>
      <c r="G80" s="20"/>
      <c r="H80" s="20"/>
      <c r="I80" s="20"/>
      <c r="J80" s="20"/>
      <c r="K80" s="20"/>
    </row>
    <row r="81" spans="2:11">
      <c r="B81" s="26"/>
      <c r="C81" s="26"/>
      <c r="D81" s="26"/>
      <c r="E81" s="20"/>
      <c r="F81" s="20"/>
      <c r="G81" s="20"/>
      <c r="H81" s="20"/>
      <c r="I81" s="20"/>
      <c r="J81" s="20"/>
      <c r="K81" s="20"/>
    </row>
    <row r="82" spans="2:11">
      <c r="B82" s="26"/>
      <c r="C82" s="26"/>
      <c r="D82" s="26"/>
      <c r="E82" s="20"/>
      <c r="F82" s="20"/>
      <c r="G82" s="20"/>
      <c r="H82" s="20"/>
      <c r="I82" s="20"/>
      <c r="J82" s="20"/>
      <c r="K82" s="20"/>
    </row>
    <row r="83" spans="2:11">
      <c r="B83" s="26"/>
      <c r="C83" s="26"/>
      <c r="D83" s="26"/>
      <c r="E83" s="20"/>
      <c r="F83" s="20"/>
      <c r="G83" s="20"/>
      <c r="H83" s="20"/>
      <c r="I83" s="20"/>
      <c r="J83" s="20"/>
      <c r="K83" s="20"/>
    </row>
    <row r="84" spans="2:11">
      <c r="B84" s="26"/>
      <c r="C84" s="26"/>
      <c r="D84" s="26"/>
      <c r="E84" s="20"/>
      <c r="F84" s="20"/>
      <c r="G84" s="20"/>
      <c r="H84" s="20"/>
      <c r="I84" s="20"/>
      <c r="J84" s="20"/>
      <c r="K84" s="20"/>
    </row>
    <row r="85" spans="2:11">
      <c r="B85" s="26"/>
      <c r="C85" s="26"/>
      <c r="D85" s="26"/>
      <c r="E85" s="20"/>
      <c r="F85" s="20"/>
      <c r="G85" s="20"/>
      <c r="H85" s="20"/>
      <c r="I85" s="20"/>
      <c r="J85" s="20"/>
      <c r="K85" s="20"/>
    </row>
    <row r="86" spans="2:11">
      <c r="B86" s="26"/>
      <c r="C86" s="26"/>
      <c r="D86" s="26"/>
      <c r="E86" s="20"/>
      <c r="F86" s="20"/>
      <c r="G86" s="20"/>
      <c r="H86" s="20"/>
      <c r="I86" s="20"/>
      <c r="J86" s="20"/>
      <c r="K86" s="20"/>
    </row>
    <row r="87" spans="2:11">
      <c r="B87" s="26"/>
      <c r="C87" s="26"/>
      <c r="D87" s="26"/>
      <c r="E87" s="20"/>
      <c r="F87" s="20"/>
      <c r="G87" s="20"/>
      <c r="H87" s="20"/>
      <c r="I87" s="20"/>
      <c r="J87" s="20"/>
      <c r="K87" s="20"/>
    </row>
    <row r="88" spans="2:11">
      <c r="B88" s="26"/>
      <c r="C88" s="26"/>
      <c r="D88" s="26"/>
      <c r="E88" s="20"/>
      <c r="F88" s="20"/>
      <c r="G88" s="20"/>
      <c r="H88" s="20"/>
      <c r="I88" s="20"/>
      <c r="J88" s="20"/>
      <c r="K88" s="20"/>
    </row>
    <row r="89" spans="2:11">
      <c r="B89" s="26"/>
      <c r="C89" s="26"/>
      <c r="D89" s="26"/>
      <c r="E89" s="20"/>
      <c r="F89" s="20"/>
      <c r="G89" s="20"/>
      <c r="H89" s="20"/>
      <c r="I89" s="20"/>
      <c r="J89" s="20"/>
      <c r="K89" s="20"/>
    </row>
  </sheetData>
  <mergeCells count="1">
    <mergeCell ref="B8:B9"/>
  </mergeCells>
  <phoneticPr fontId="14" type="noConversion"/>
  <hyperlinks>
    <hyperlink ref="F28" location="'Indice Regiones'!A1" display="&lt; Volver &gt;" xr:uid="{00000000-0004-0000-1000-000000000000}"/>
    <hyperlink ref="O6" location="'Indice Regiones'!A1" display="&lt; Volver &gt;" xr:uid="{00000000-0004-0000-1000-000001000000}"/>
  </hyperlinks>
  <pageMargins left="0.75" right="0.75" top="1" bottom="1" header="0" footer="0"/>
  <pageSetup orientation="portrait" horizontalDpi="4294967295" verticalDpi="4294967295"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34998626667073579"/>
  </sheetPr>
  <dimension ref="B1:Y41"/>
  <sheetViews>
    <sheetView showGridLines="0" zoomScale="90" zoomScaleNormal="90" workbookViewId="0">
      <selection activeCell="P30" sqref="P30"/>
    </sheetView>
  </sheetViews>
  <sheetFormatPr baseColWidth="10" defaultRowHeight="12.75"/>
  <cols>
    <col min="1" max="1" width="3.7109375" customWidth="1"/>
    <col min="2" max="2" width="16.5703125" customWidth="1"/>
    <col min="18" max="18" width="11.42578125" style="64"/>
    <col min="20" max="20" width="11.42578125" style="64"/>
  </cols>
  <sheetData>
    <row r="1" spans="2:25">
      <c r="B1" s="15" t="s">
        <v>192</v>
      </c>
    </row>
    <row r="2" spans="2:25">
      <c r="B2" s="140" t="s">
        <v>542</v>
      </c>
      <c r="C2" s="141"/>
      <c r="D2" s="65"/>
      <c r="E2" s="65"/>
      <c r="F2" s="65"/>
      <c r="G2" s="65"/>
      <c r="H2" s="65"/>
      <c r="I2" s="65"/>
      <c r="J2" s="65"/>
      <c r="L2" s="23"/>
      <c r="P2" s="110" t="s">
        <v>180</v>
      </c>
    </row>
    <row r="3" spans="2:25">
      <c r="B3" s="65"/>
      <c r="C3" s="65"/>
      <c r="D3" s="65"/>
      <c r="E3" s="65"/>
      <c r="F3" s="65"/>
      <c r="G3" s="65"/>
      <c r="H3" s="65"/>
      <c r="I3" s="65"/>
      <c r="J3" s="65"/>
      <c r="L3" s="23"/>
    </row>
    <row r="4" spans="2:25">
      <c r="B4" s="395" t="s">
        <v>141</v>
      </c>
      <c r="C4" s="396" t="s">
        <v>459</v>
      </c>
      <c r="D4" s="396" t="s">
        <v>77</v>
      </c>
      <c r="E4" s="396" t="s">
        <v>63</v>
      </c>
      <c r="F4" s="397">
        <v>2003</v>
      </c>
      <c r="G4" s="397">
        <v>2004</v>
      </c>
      <c r="H4" s="397">
        <v>2005</v>
      </c>
      <c r="I4" s="397">
        <v>2006</v>
      </c>
      <c r="J4" s="398">
        <v>2007</v>
      </c>
      <c r="K4" s="398">
        <v>2008</v>
      </c>
      <c r="L4" s="398">
        <v>2009</v>
      </c>
      <c r="M4" s="398">
        <v>2010</v>
      </c>
      <c r="N4" s="398">
        <v>2011</v>
      </c>
      <c r="O4" s="398">
        <v>2012</v>
      </c>
      <c r="P4" s="398">
        <v>2013</v>
      </c>
      <c r="Q4" s="398">
        <v>2014</v>
      </c>
      <c r="R4" s="398">
        <v>2015</v>
      </c>
      <c r="S4" s="398">
        <v>2016</v>
      </c>
      <c r="T4" s="398" t="s">
        <v>607</v>
      </c>
      <c r="U4" s="398" t="s">
        <v>608</v>
      </c>
      <c r="V4" s="398" t="s">
        <v>644</v>
      </c>
      <c r="W4" s="398">
        <v>2020</v>
      </c>
      <c r="X4" s="401">
        <v>2021</v>
      </c>
    </row>
    <row r="5" spans="2:25">
      <c r="B5" s="393" t="s">
        <v>3</v>
      </c>
      <c r="C5" s="404">
        <v>0</v>
      </c>
      <c r="D5" s="404">
        <v>0</v>
      </c>
      <c r="E5" s="404">
        <v>0</v>
      </c>
      <c r="F5" s="404">
        <v>0</v>
      </c>
      <c r="G5" s="404">
        <v>0</v>
      </c>
      <c r="H5" s="404">
        <v>0</v>
      </c>
      <c r="I5" s="404">
        <v>0</v>
      </c>
      <c r="J5" s="404">
        <v>0</v>
      </c>
      <c r="K5" s="404">
        <v>209279</v>
      </c>
      <c r="L5" s="404">
        <v>212189</v>
      </c>
      <c r="M5" s="404">
        <v>215208</v>
      </c>
      <c r="N5" s="404">
        <v>218689</v>
      </c>
      <c r="O5" s="404">
        <v>222202</v>
      </c>
      <c r="P5" s="405">
        <v>225025</v>
      </c>
      <c r="Q5" s="404">
        <v>227956</v>
      </c>
      <c r="R5" s="405">
        <v>230986</v>
      </c>
      <c r="S5" s="405">
        <v>233922</v>
      </c>
      <c r="T5" s="405">
        <v>237082</v>
      </c>
      <c r="U5" s="404">
        <v>241901</v>
      </c>
      <c r="V5" s="404">
        <v>247036</v>
      </c>
      <c r="W5" s="404">
        <v>252110</v>
      </c>
      <c r="X5" s="404">
        <v>255380</v>
      </c>
    </row>
    <row r="6" spans="2:25">
      <c r="B6" s="387" t="s">
        <v>5</v>
      </c>
      <c r="C6" s="406">
        <v>438283</v>
      </c>
      <c r="D6" s="406">
        <v>444604</v>
      </c>
      <c r="E6" s="406">
        <v>441691</v>
      </c>
      <c r="F6" s="406">
        <v>449007</v>
      </c>
      <c r="G6" s="406">
        <v>456942</v>
      </c>
      <c r="H6" s="406">
        <v>464890</v>
      </c>
      <c r="I6" s="406">
        <v>473071</v>
      </c>
      <c r="J6" s="406">
        <v>481508</v>
      </c>
      <c r="K6" s="406">
        <v>281334</v>
      </c>
      <c r="L6" s="406">
        <v>287773</v>
      </c>
      <c r="M6" s="406">
        <v>294172</v>
      </c>
      <c r="N6" s="406">
        <v>301143</v>
      </c>
      <c r="O6" s="406">
        <v>308251</v>
      </c>
      <c r="P6" s="407">
        <v>314818</v>
      </c>
      <c r="Q6" s="406">
        <v>321678</v>
      </c>
      <c r="R6" s="407">
        <v>328417</v>
      </c>
      <c r="S6" s="407">
        <v>334865</v>
      </c>
      <c r="T6" s="407">
        <v>342129</v>
      </c>
      <c r="U6" s="406">
        <v>354940</v>
      </c>
      <c r="V6" s="406">
        <v>368906</v>
      </c>
      <c r="W6" s="406">
        <v>382773</v>
      </c>
      <c r="X6" s="406">
        <v>391165</v>
      </c>
    </row>
    <row r="7" spans="2:25">
      <c r="B7" s="387" t="s">
        <v>6</v>
      </c>
      <c r="C7" s="406">
        <v>505811</v>
      </c>
      <c r="D7" s="406">
        <v>512868</v>
      </c>
      <c r="E7" s="406">
        <v>502741</v>
      </c>
      <c r="F7" s="406">
        <v>510045</v>
      </c>
      <c r="G7" s="406">
        <v>517333</v>
      </c>
      <c r="H7" s="406">
        <v>524422</v>
      </c>
      <c r="I7" s="406">
        <v>531553</v>
      </c>
      <c r="J7" s="406">
        <v>539071</v>
      </c>
      <c r="K7" s="406">
        <v>546939</v>
      </c>
      <c r="L7" s="406">
        <v>554646</v>
      </c>
      <c r="M7" s="406">
        <v>562331</v>
      </c>
      <c r="N7" s="406">
        <v>570307</v>
      </c>
      <c r="O7" s="406">
        <v>578137</v>
      </c>
      <c r="P7" s="407">
        <v>586685</v>
      </c>
      <c r="Q7" s="406">
        <v>596155</v>
      </c>
      <c r="R7" s="407">
        <v>604877</v>
      </c>
      <c r="S7" s="407">
        <v>613640</v>
      </c>
      <c r="T7" s="407">
        <v>623851</v>
      </c>
      <c r="U7" s="406">
        <v>645022</v>
      </c>
      <c r="V7" s="406">
        <v>668563</v>
      </c>
      <c r="W7" s="406">
        <v>691854</v>
      </c>
      <c r="X7" s="406">
        <v>703746</v>
      </c>
    </row>
    <row r="8" spans="2:25">
      <c r="B8" s="387" t="s">
        <v>7</v>
      </c>
      <c r="C8" s="406">
        <v>260190</v>
      </c>
      <c r="D8" s="406">
        <v>262239</v>
      </c>
      <c r="E8" s="406">
        <v>263924</v>
      </c>
      <c r="F8" s="406">
        <v>266544</v>
      </c>
      <c r="G8" s="406">
        <v>268999</v>
      </c>
      <c r="H8" s="406">
        <v>271434</v>
      </c>
      <c r="I8" s="406">
        <v>274064</v>
      </c>
      <c r="J8" s="406">
        <v>276858</v>
      </c>
      <c r="K8" s="406">
        <v>279750</v>
      </c>
      <c r="L8" s="406">
        <v>282769</v>
      </c>
      <c r="M8" s="406">
        <v>285860</v>
      </c>
      <c r="N8" s="406">
        <v>289014</v>
      </c>
      <c r="O8" s="406">
        <v>291941</v>
      </c>
      <c r="P8" s="407">
        <v>294709</v>
      </c>
      <c r="Q8" s="406">
        <v>297546</v>
      </c>
      <c r="R8" s="407">
        <v>300065</v>
      </c>
      <c r="S8" s="407">
        <v>302402</v>
      </c>
      <c r="T8" s="407">
        <v>304580</v>
      </c>
      <c r="U8" s="406">
        <v>307835</v>
      </c>
      <c r="V8" s="406">
        <v>311307</v>
      </c>
      <c r="W8" s="406">
        <v>314709</v>
      </c>
      <c r="X8" s="406">
        <v>316737</v>
      </c>
    </row>
    <row r="9" spans="2:25">
      <c r="B9" s="387" t="s">
        <v>8</v>
      </c>
      <c r="C9" s="406">
        <v>615001</v>
      </c>
      <c r="D9" s="406">
        <v>625391</v>
      </c>
      <c r="E9" s="406">
        <v>628489</v>
      </c>
      <c r="F9" s="408">
        <v>637313</v>
      </c>
      <c r="G9" s="406">
        <v>646251</v>
      </c>
      <c r="H9" s="406">
        <v>655329</v>
      </c>
      <c r="I9" s="406">
        <v>664731</v>
      </c>
      <c r="J9" s="406">
        <v>674245</v>
      </c>
      <c r="K9" s="406">
        <v>684510</v>
      </c>
      <c r="L9" s="406">
        <v>695510</v>
      </c>
      <c r="M9" s="406">
        <v>706914</v>
      </c>
      <c r="N9" s="406">
        <v>718763</v>
      </c>
      <c r="O9" s="406">
        <v>730943</v>
      </c>
      <c r="P9" s="407">
        <v>743026</v>
      </c>
      <c r="Q9" s="406">
        <v>755432</v>
      </c>
      <c r="R9" s="407">
        <v>768087</v>
      </c>
      <c r="S9" s="407">
        <v>780310</v>
      </c>
      <c r="T9" s="407">
        <v>793049</v>
      </c>
      <c r="U9" s="406">
        <v>807213</v>
      </c>
      <c r="V9" s="406">
        <v>821726</v>
      </c>
      <c r="W9" s="406">
        <v>836096</v>
      </c>
      <c r="X9" s="406">
        <v>848079</v>
      </c>
    </row>
    <row r="10" spans="2:25">
      <c r="B10" s="387" t="s">
        <v>9</v>
      </c>
      <c r="C10" s="408">
        <v>1562413</v>
      </c>
      <c r="D10" s="408">
        <v>1582473</v>
      </c>
      <c r="E10" s="408">
        <v>1597346</v>
      </c>
      <c r="F10" s="408">
        <v>1615876</v>
      </c>
      <c r="G10" s="406">
        <v>1634045</v>
      </c>
      <c r="H10" s="406">
        <v>1651904</v>
      </c>
      <c r="I10" s="406">
        <v>1669839</v>
      </c>
      <c r="J10" s="406">
        <v>1688072</v>
      </c>
      <c r="K10" s="406">
        <v>1707196</v>
      </c>
      <c r="L10" s="406">
        <v>1726803</v>
      </c>
      <c r="M10" s="406">
        <v>1746537</v>
      </c>
      <c r="N10" s="406">
        <v>1766558</v>
      </c>
      <c r="O10" s="406">
        <v>1787099</v>
      </c>
      <c r="P10" s="407">
        <v>1805775</v>
      </c>
      <c r="Q10" s="406">
        <v>1824842</v>
      </c>
      <c r="R10" s="407">
        <v>1844609</v>
      </c>
      <c r="S10" s="407">
        <v>1864129</v>
      </c>
      <c r="T10" s="407">
        <v>1885948</v>
      </c>
      <c r="U10" s="406">
        <v>1910385</v>
      </c>
      <c r="V10" s="406">
        <v>1935455</v>
      </c>
      <c r="W10" s="406">
        <v>1960170</v>
      </c>
      <c r="X10" s="406">
        <v>1979373</v>
      </c>
      <c r="Y10" s="484"/>
    </row>
    <row r="11" spans="2:25">
      <c r="B11" s="387" t="s">
        <v>10</v>
      </c>
      <c r="C11" s="408">
        <v>6171283</v>
      </c>
      <c r="D11" s="408">
        <v>6244780</v>
      </c>
      <c r="E11" s="408">
        <v>6305647</v>
      </c>
      <c r="F11" s="408">
        <v>6379768</v>
      </c>
      <c r="G11" s="406">
        <v>6453961</v>
      </c>
      <c r="H11" s="406">
        <v>6525158</v>
      </c>
      <c r="I11" s="406">
        <v>6597698</v>
      </c>
      <c r="J11" s="406">
        <v>6672285</v>
      </c>
      <c r="K11" s="406">
        <v>6750464</v>
      </c>
      <c r="L11" s="406">
        <v>6827896</v>
      </c>
      <c r="M11" s="406">
        <v>6904143</v>
      </c>
      <c r="N11" s="406">
        <v>6984240</v>
      </c>
      <c r="O11" s="406">
        <v>7065046</v>
      </c>
      <c r="P11" s="407">
        <v>7131650</v>
      </c>
      <c r="Q11" s="406">
        <v>7202595</v>
      </c>
      <c r="R11" s="407">
        <v>7279754</v>
      </c>
      <c r="S11" s="407">
        <v>7369532</v>
      </c>
      <c r="T11" s="407">
        <v>7508690</v>
      </c>
      <c r="U11" s="406">
        <v>7702891</v>
      </c>
      <c r="V11" s="406">
        <v>7915199</v>
      </c>
      <c r="W11" s="406">
        <v>8125072</v>
      </c>
      <c r="X11" s="406">
        <v>8242459</v>
      </c>
    </row>
    <row r="12" spans="2:25">
      <c r="B12" s="387" t="s">
        <v>11</v>
      </c>
      <c r="C12" s="406">
        <v>795895</v>
      </c>
      <c r="D12" s="406">
        <v>804824</v>
      </c>
      <c r="E12" s="406">
        <v>808184</v>
      </c>
      <c r="F12" s="406">
        <v>817011</v>
      </c>
      <c r="G12" s="406">
        <v>825816</v>
      </c>
      <c r="H12" s="406">
        <v>834493</v>
      </c>
      <c r="I12" s="406">
        <v>843131</v>
      </c>
      <c r="J12" s="406">
        <v>852115</v>
      </c>
      <c r="K12" s="406">
        <v>861829</v>
      </c>
      <c r="L12" s="406">
        <v>871847</v>
      </c>
      <c r="M12" s="406">
        <v>881986</v>
      </c>
      <c r="N12" s="406">
        <v>892165</v>
      </c>
      <c r="O12" s="406">
        <v>902274</v>
      </c>
      <c r="P12" s="407">
        <v>912070</v>
      </c>
      <c r="Q12" s="406">
        <v>921886</v>
      </c>
      <c r="R12" s="407">
        <v>931982</v>
      </c>
      <c r="S12" s="407">
        <v>942520</v>
      </c>
      <c r="T12" s="407">
        <v>954279</v>
      </c>
      <c r="U12" s="406">
        <v>966486</v>
      </c>
      <c r="V12" s="406">
        <v>978868</v>
      </c>
      <c r="W12" s="406">
        <v>991063</v>
      </c>
      <c r="X12" s="406">
        <v>1000959</v>
      </c>
    </row>
    <row r="13" spans="2:25">
      <c r="B13" s="387" t="s">
        <v>12</v>
      </c>
      <c r="C13" s="406">
        <v>924883</v>
      </c>
      <c r="D13" s="406">
        <v>933324</v>
      </c>
      <c r="E13" s="406">
        <v>943174</v>
      </c>
      <c r="F13" s="406">
        <v>951348</v>
      </c>
      <c r="G13" s="406">
        <v>959581</v>
      </c>
      <c r="H13" s="406">
        <v>967638</v>
      </c>
      <c r="I13" s="406">
        <v>975876</v>
      </c>
      <c r="J13" s="406">
        <v>984607</v>
      </c>
      <c r="K13" s="406">
        <v>994027</v>
      </c>
      <c r="L13" s="406">
        <v>1004039</v>
      </c>
      <c r="M13" s="406">
        <v>1014309</v>
      </c>
      <c r="N13" s="406">
        <v>1024845</v>
      </c>
      <c r="O13" s="406">
        <v>1035111</v>
      </c>
      <c r="P13" s="407">
        <v>1045513</v>
      </c>
      <c r="Q13" s="406">
        <v>1056331</v>
      </c>
      <c r="R13" s="407">
        <v>1067995</v>
      </c>
      <c r="S13" s="407">
        <v>1079855</v>
      </c>
      <c r="T13" s="407">
        <v>1092575</v>
      </c>
      <c r="U13" s="406">
        <v>1105731</v>
      </c>
      <c r="V13" s="406">
        <v>1118947</v>
      </c>
      <c r="W13" s="406">
        <v>1131939</v>
      </c>
      <c r="X13" s="406">
        <v>1143012</v>
      </c>
    </row>
    <row r="14" spans="2:25">
      <c r="B14" s="387" t="s">
        <v>606</v>
      </c>
      <c r="C14" s="406">
        <v>0</v>
      </c>
      <c r="D14" s="406">
        <v>0</v>
      </c>
      <c r="E14" s="406" t="s">
        <v>4</v>
      </c>
      <c r="F14" s="406" t="s">
        <v>4</v>
      </c>
      <c r="G14" s="406" t="s">
        <v>4</v>
      </c>
      <c r="H14" s="406" t="s">
        <v>4</v>
      </c>
      <c r="I14" s="406" t="s">
        <v>4</v>
      </c>
      <c r="J14" s="406" t="s">
        <v>4</v>
      </c>
      <c r="K14" s="406" t="s">
        <v>4</v>
      </c>
      <c r="L14" s="406" t="s">
        <v>4</v>
      </c>
      <c r="M14" s="406" t="s">
        <v>4</v>
      </c>
      <c r="N14" s="406" t="s">
        <v>4</v>
      </c>
      <c r="O14" s="406" t="s">
        <v>4</v>
      </c>
      <c r="P14" s="407" t="s">
        <v>4</v>
      </c>
      <c r="Q14" s="406" t="s">
        <v>4</v>
      </c>
      <c r="R14" s="407" t="s">
        <v>4</v>
      </c>
      <c r="S14" s="407" t="s">
        <v>4</v>
      </c>
      <c r="T14" s="407" t="s">
        <v>4</v>
      </c>
      <c r="U14" s="406" t="s">
        <v>4</v>
      </c>
      <c r="V14" s="406">
        <v>507959</v>
      </c>
      <c r="W14" s="406">
        <v>511551</v>
      </c>
      <c r="X14" s="406">
        <v>514508</v>
      </c>
    </row>
    <row r="15" spans="2:25">
      <c r="B15" s="387" t="s">
        <v>13</v>
      </c>
      <c r="C15" s="406">
        <v>1896379</v>
      </c>
      <c r="D15" s="406">
        <v>1910943</v>
      </c>
      <c r="E15" s="406">
        <v>1938276</v>
      </c>
      <c r="F15" s="406">
        <v>1950806</v>
      </c>
      <c r="G15" s="406">
        <v>1962957</v>
      </c>
      <c r="H15" s="406">
        <v>1974907</v>
      </c>
      <c r="I15" s="406">
        <v>1987022</v>
      </c>
      <c r="J15" s="406">
        <v>2000158</v>
      </c>
      <c r="K15" s="406">
        <v>2013642</v>
      </c>
      <c r="L15" s="406">
        <v>2027880</v>
      </c>
      <c r="M15" s="406">
        <v>2042403</v>
      </c>
      <c r="N15" s="406">
        <v>2057537</v>
      </c>
      <c r="O15" s="406">
        <v>2071586</v>
      </c>
      <c r="P15" s="407">
        <v>2084183</v>
      </c>
      <c r="Q15" s="406">
        <v>2097169</v>
      </c>
      <c r="R15" s="407">
        <v>2110592</v>
      </c>
      <c r="S15" s="407">
        <v>2123890</v>
      </c>
      <c r="T15" s="407">
        <v>2136726</v>
      </c>
      <c r="U15" s="406">
        <v>2149708</v>
      </c>
      <c r="V15" s="406">
        <v>1654744</v>
      </c>
      <c r="W15" s="406">
        <v>1663696</v>
      </c>
      <c r="X15" s="406">
        <v>1670590</v>
      </c>
    </row>
    <row r="16" spans="2:25">
      <c r="B16" s="387" t="s">
        <v>14</v>
      </c>
      <c r="C16" s="406">
        <v>886121</v>
      </c>
      <c r="D16" s="406">
        <v>894692</v>
      </c>
      <c r="E16" s="406">
        <v>904700</v>
      </c>
      <c r="F16" s="406">
        <v>909389</v>
      </c>
      <c r="G16" s="406">
        <v>914374</v>
      </c>
      <c r="H16" s="406">
        <v>919417</v>
      </c>
      <c r="I16" s="406">
        <v>924631</v>
      </c>
      <c r="J16" s="406">
        <v>930314</v>
      </c>
      <c r="K16" s="406">
        <v>936394</v>
      </c>
      <c r="L16" s="406">
        <v>943063</v>
      </c>
      <c r="M16" s="406">
        <v>949567</v>
      </c>
      <c r="N16" s="406">
        <v>956438</v>
      </c>
      <c r="O16" s="406">
        <v>963294</v>
      </c>
      <c r="P16" s="407">
        <v>969263</v>
      </c>
      <c r="Q16" s="406">
        <v>975378</v>
      </c>
      <c r="R16" s="407">
        <v>982034</v>
      </c>
      <c r="S16" s="407">
        <v>988403</v>
      </c>
      <c r="T16" s="407">
        <v>994888</v>
      </c>
      <c r="U16" s="406">
        <v>1001420</v>
      </c>
      <c r="V16" s="406">
        <v>1007965</v>
      </c>
      <c r="W16" s="406">
        <v>1014343</v>
      </c>
      <c r="X16" s="406">
        <v>1019548</v>
      </c>
    </row>
    <row r="17" spans="2:24">
      <c r="B17" s="387" t="s">
        <v>15</v>
      </c>
      <c r="C17" s="406">
        <v>0</v>
      </c>
      <c r="D17" s="406">
        <v>0</v>
      </c>
      <c r="E17" s="406">
        <v>0</v>
      </c>
      <c r="F17" s="406">
        <v>0</v>
      </c>
      <c r="G17" s="406">
        <v>0</v>
      </c>
      <c r="H17" s="406">
        <v>0</v>
      </c>
      <c r="I17" s="406">
        <v>0</v>
      </c>
      <c r="J17" s="406">
        <v>0</v>
      </c>
      <c r="K17" s="406">
        <v>377866</v>
      </c>
      <c r="L17" s="406">
        <v>379949</v>
      </c>
      <c r="M17" s="406">
        <v>382310</v>
      </c>
      <c r="N17" s="406">
        <v>384765</v>
      </c>
      <c r="O17" s="406">
        <v>387211</v>
      </c>
      <c r="P17" s="407">
        <v>389393</v>
      </c>
      <c r="Q17" s="406">
        <v>391641</v>
      </c>
      <c r="R17" s="407">
        <v>393791</v>
      </c>
      <c r="S17" s="407">
        <v>396155</v>
      </c>
      <c r="T17" s="407">
        <v>398493</v>
      </c>
      <c r="U17" s="406">
        <v>400935</v>
      </c>
      <c r="V17" s="406">
        <v>403413</v>
      </c>
      <c r="W17" s="406">
        <v>405835</v>
      </c>
      <c r="X17" s="406">
        <v>407818</v>
      </c>
    </row>
    <row r="18" spans="2:24">
      <c r="B18" s="387" t="s">
        <v>16</v>
      </c>
      <c r="C18" s="406">
        <v>1094477</v>
      </c>
      <c r="D18" s="406">
        <v>1106843</v>
      </c>
      <c r="E18" s="406">
        <v>1112096</v>
      </c>
      <c r="F18" s="406">
        <v>1122769</v>
      </c>
      <c r="G18" s="406">
        <v>1133071</v>
      </c>
      <c r="H18" s="406">
        <v>1143293</v>
      </c>
      <c r="I18" s="406">
        <v>1153832</v>
      </c>
      <c r="J18" s="406">
        <v>1164294</v>
      </c>
      <c r="K18" s="406">
        <v>797877</v>
      </c>
      <c r="L18" s="406">
        <v>807700</v>
      </c>
      <c r="M18" s="406">
        <v>816913</v>
      </c>
      <c r="N18" s="406">
        <v>826000</v>
      </c>
      <c r="O18" s="406">
        <v>834466</v>
      </c>
      <c r="P18" s="407">
        <v>841878</v>
      </c>
      <c r="Q18" s="406">
        <v>849087</v>
      </c>
      <c r="R18" s="407">
        <v>856176</v>
      </c>
      <c r="S18" s="407">
        <v>863290</v>
      </c>
      <c r="T18" s="407">
        <v>870227</v>
      </c>
      <c r="U18" s="406">
        <v>877348</v>
      </c>
      <c r="V18" s="406">
        <v>884464</v>
      </c>
      <c r="W18" s="406">
        <v>891440</v>
      </c>
      <c r="X18" s="406">
        <v>897303</v>
      </c>
    </row>
    <row r="19" spans="2:24">
      <c r="B19" s="387" t="s">
        <v>17</v>
      </c>
      <c r="C19" s="406">
        <v>93753</v>
      </c>
      <c r="D19" s="406">
        <v>94863</v>
      </c>
      <c r="E19" s="406">
        <v>93039</v>
      </c>
      <c r="F19" s="406">
        <v>93857</v>
      </c>
      <c r="G19" s="406">
        <v>94695</v>
      </c>
      <c r="H19" s="406">
        <v>95573</v>
      </c>
      <c r="I19" s="406">
        <v>96389</v>
      </c>
      <c r="J19" s="406">
        <v>97265</v>
      </c>
      <c r="K19" s="406">
        <v>98245</v>
      </c>
      <c r="L19" s="406">
        <v>99314</v>
      </c>
      <c r="M19" s="406">
        <v>100254</v>
      </c>
      <c r="N19" s="406">
        <v>101247</v>
      </c>
      <c r="O19" s="406">
        <v>102053</v>
      </c>
      <c r="P19" s="407">
        <v>102772</v>
      </c>
      <c r="Q19" s="406">
        <v>103446</v>
      </c>
      <c r="R19" s="407">
        <v>104097</v>
      </c>
      <c r="S19" s="407">
        <v>104704</v>
      </c>
      <c r="T19" s="407">
        <v>105382</v>
      </c>
      <c r="U19" s="406">
        <v>106023</v>
      </c>
      <c r="V19" s="406">
        <v>106680</v>
      </c>
      <c r="W19" s="406">
        <v>107297</v>
      </c>
      <c r="X19" s="406">
        <v>107737</v>
      </c>
    </row>
    <row r="20" spans="2:24">
      <c r="B20" s="387" t="s">
        <v>18</v>
      </c>
      <c r="C20" s="406">
        <v>153295</v>
      </c>
      <c r="D20" s="406">
        <v>153835</v>
      </c>
      <c r="E20" s="406">
        <v>152394</v>
      </c>
      <c r="F20" s="406">
        <v>153244</v>
      </c>
      <c r="G20" s="406">
        <v>154108</v>
      </c>
      <c r="H20" s="406">
        <v>155031</v>
      </c>
      <c r="I20" s="406">
        <v>156053</v>
      </c>
      <c r="J20" s="406">
        <v>157141</v>
      </c>
      <c r="K20" s="406">
        <v>158402</v>
      </c>
      <c r="L20" s="406">
        <v>159700</v>
      </c>
      <c r="M20" s="406">
        <v>161020</v>
      </c>
      <c r="N20" s="406">
        <v>162448</v>
      </c>
      <c r="O20" s="406">
        <v>163877</v>
      </c>
      <c r="P20" s="407">
        <v>165142</v>
      </c>
      <c r="Q20" s="406">
        <v>166475</v>
      </c>
      <c r="R20" s="407">
        <v>167961</v>
      </c>
      <c r="S20" s="407">
        <v>169530</v>
      </c>
      <c r="T20" s="407">
        <v>171293</v>
      </c>
      <c r="U20" s="406">
        <v>173567</v>
      </c>
      <c r="V20" s="406">
        <v>175984</v>
      </c>
      <c r="W20" s="406">
        <v>178362</v>
      </c>
      <c r="X20" s="406">
        <v>179949</v>
      </c>
    </row>
    <row r="21" spans="2:24">
      <c r="B21" s="394"/>
      <c r="C21" s="409"/>
      <c r="D21" s="409"/>
      <c r="E21" s="409"/>
      <c r="F21" s="409"/>
      <c r="G21" s="409"/>
      <c r="H21" s="409"/>
      <c r="I21" s="409"/>
      <c r="J21" s="410"/>
      <c r="K21" s="410"/>
      <c r="L21" s="410"/>
      <c r="M21" s="410"/>
      <c r="N21" s="411"/>
      <c r="O21" s="411"/>
      <c r="P21" s="407"/>
      <c r="Q21" s="406"/>
      <c r="R21" s="407"/>
      <c r="S21" s="407"/>
      <c r="T21" s="407"/>
      <c r="U21" s="406"/>
    </row>
    <row r="22" spans="2:24" s="403" customFormat="1" ht="12">
      <c r="B22" s="402" t="s">
        <v>20</v>
      </c>
      <c r="C22" s="412">
        <f>SUM(C5:C21)</f>
        <v>15397784</v>
      </c>
      <c r="D22" s="412">
        <f t="shared" ref="D22:V22" si="0">SUM(D5:D21)</f>
        <v>15571679</v>
      </c>
      <c r="E22" s="412">
        <f t="shared" si="0"/>
        <v>15691701</v>
      </c>
      <c r="F22" s="412">
        <f t="shared" si="0"/>
        <v>15856977</v>
      </c>
      <c r="G22" s="412">
        <f t="shared" si="0"/>
        <v>16022133</v>
      </c>
      <c r="H22" s="412">
        <f t="shared" si="0"/>
        <v>16183489</v>
      </c>
      <c r="I22" s="412">
        <f t="shared" si="0"/>
        <v>16347890</v>
      </c>
      <c r="J22" s="412">
        <f t="shared" si="0"/>
        <v>16517933</v>
      </c>
      <c r="K22" s="412">
        <f t="shared" si="0"/>
        <v>16697754</v>
      </c>
      <c r="L22" s="412">
        <f t="shared" si="0"/>
        <v>16881078</v>
      </c>
      <c r="M22" s="412">
        <f t="shared" si="0"/>
        <v>17063927</v>
      </c>
      <c r="N22" s="412">
        <f t="shared" si="0"/>
        <v>17254159</v>
      </c>
      <c r="O22" s="412">
        <f t="shared" si="0"/>
        <v>17443491</v>
      </c>
      <c r="P22" s="412">
        <f t="shared" si="0"/>
        <v>17611902</v>
      </c>
      <c r="Q22" s="412">
        <f t="shared" si="0"/>
        <v>17787617</v>
      </c>
      <c r="R22" s="412">
        <f t="shared" si="0"/>
        <v>17971423</v>
      </c>
      <c r="S22" s="412">
        <f t="shared" si="0"/>
        <v>18167147</v>
      </c>
      <c r="T22" s="412">
        <f t="shared" si="0"/>
        <v>18419192</v>
      </c>
      <c r="U22" s="412">
        <f t="shared" si="0"/>
        <v>18751405</v>
      </c>
      <c r="V22" s="412">
        <f t="shared" si="0"/>
        <v>19107216</v>
      </c>
      <c r="W22" s="412">
        <f t="shared" ref="W22:X22" si="1">SUM(W5:W21)</f>
        <v>19458310</v>
      </c>
      <c r="X22" s="458">
        <f t="shared" si="1"/>
        <v>19678363</v>
      </c>
    </row>
    <row r="23" spans="2:24">
      <c r="B23" s="80" t="s">
        <v>142</v>
      </c>
      <c r="C23" s="36"/>
      <c r="D23" s="36"/>
      <c r="E23" s="36"/>
      <c r="F23" s="36"/>
      <c r="G23" s="36"/>
      <c r="H23" s="36"/>
      <c r="I23" s="36"/>
      <c r="J23" s="36"/>
      <c r="K23" s="36"/>
      <c r="L23" s="36"/>
      <c r="M23" s="36"/>
      <c r="N23" s="36"/>
      <c r="O23" s="36"/>
      <c r="P23" s="36"/>
      <c r="Q23" s="36"/>
      <c r="R23" s="36"/>
      <c r="S23" s="36"/>
      <c r="T23" s="148"/>
    </row>
    <row r="24" spans="2:24">
      <c r="B24" s="19" t="s">
        <v>460</v>
      </c>
      <c r="C24" s="66"/>
      <c r="D24" s="66"/>
      <c r="E24" s="66"/>
      <c r="F24" s="66"/>
      <c r="G24" s="66"/>
      <c r="H24" s="66"/>
      <c r="I24" s="65"/>
      <c r="J24" s="65"/>
      <c r="L24" s="23"/>
      <c r="R24"/>
      <c r="T24"/>
    </row>
    <row r="25" spans="2:24">
      <c r="B25" s="19" t="s">
        <v>609</v>
      </c>
      <c r="C25" s="66"/>
      <c r="D25" s="66"/>
      <c r="E25" s="66"/>
      <c r="F25" s="66"/>
      <c r="G25" s="66"/>
      <c r="H25" s="66"/>
      <c r="I25" s="65"/>
      <c r="J25" s="65"/>
      <c r="L25" s="23"/>
    </row>
    <row r="26" spans="2:24">
      <c r="B26" s="66"/>
      <c r="C26" s="66"/>
      <c r="D26" s="66"/>
      <c r="E26" s="66"/>
      <c r="F26" s="66"/>
      <c r="G26" s="66"/>
      <c r="H26" s="66"/>
      <c r="I26" s="65"/>
      <c r="J26" s="65"/>
      <c r="L26" s="23"/>
    </row>
    <row r="27" spans="2:24">
      <c r="B27" s="452"/>
    </row>
    <row r="31" spans="2:24">
      <c r="B31" s="15" t="s">
        <v>193</v>
      </c>
    </row>
    <row r="32" spans="2:24" ht="15">
      <c r="B32" s="138" t="s">
        <v>203</v>
      </c>
      <c r="C32" s="139"/>
      <c r="D32" s="139"/>
      <c r="E32" s="139"/>
      <c r="F32" s="139"/>
      <c r="G32" s="139"/>
      <c r="H32" s="139"/>
      <c r="P32" s="110" t="s">
        <v>180</v>
      </c>
    </row>
    <row r="33" spans="2:24">
      <c r="U33" s="23"/>
      <c r="V33" s="23"/>
      <c r="W33" s="23"/>
    </row>
    <row r="34" spans="2:24">
      <c r="B34" s="395" t="s">
        <v>196</v>
      </c>
      <c r="C34" s="396">
        <v>2000</v>
      </c>
      <c r="D34" s="396">
        <v>2001</v>
      </c>
      <c r="E34" s="396">
        <v>2002</v>
      </c>
      <c r="F34" s="397">
        <v>2003</v>
      </c>
      <c r="G34" s="397">
        <v>2004</v>
      </c>
      <c r="H34" s="397">
        <v>2005</v>
      </c>
      <c r="I34" s="397">
        <v>2006</v>
      </c>
      <c r="J34" s="398">
        <v>2007</v>
      </c>
      <c r="K34" s="398">
        <v>2008</v>
      </c>
      <c r="L34" s="398">
        <v>2009</v>
      </c>
      <c r="M34" s="398">
        <v>2010</v>
      </c>
      <c r="N34" s="398">
        <v>2011</v>
      </c>
      <c r="O34" s="398">
        <v>2012</v>
      </c>
      <c r="P34" s="398">
        <v>2013</v>
      </c>
      <c r="Q34" s="398">
        <v>2014</v>
      </c>
      <c r="R34" s="398">
        <v>2015</v>
      </c>
      <c r="S34" s="398">
        <v>2016</v>
      </c>
      <c r="T34" s="398">
        <v>2017</v>
      </c>
      <c r="U34" s="398">
        <v>2018</v>
      </c>
      <c r="V34" s="398">
        <v>2019</v>
      </c>
      <c r="W34" s="398">
        <v>2020</v>
      </c>
      <c r="X34" s="401">
        <v>2020</v>
      </c>
    </row>
    <row r="35" spans="2:24">
      <c r="B35" s="395" t="s">
        <v>197</v>
      </c>
      <c r="C35" s="399">
        <v>2336.29</v>
      </c>
      <c r="D35" s="399">
        <v>2421.4</v>
      </c>
      <c r="E35" s="399">
        <v>2532.5</v>
      </c>
      <c r="F35" s="399">
        <v>2616.9299999999998</v>
      </c>
      <c r="G35" s="399">
        <v>2701.04</v>
      </c>
      <c r="H35" s="399">
        <v>2825.81</v>
      </c>
      <c r="I35" s="399">
        <v>3041.05</v>
      </c>
      <c r="J35" s="399">
        <v>3391.12</v>
      </c>
      <c r="K35" s="399">
        <v>3813.01</v>
      </c>
      <c r="L35" s="399">
        <v>3897.42</v>
      </c>
      <c r="M35" s="399">
        <v>4175.95</v>
      </c>
      <c r="N35" s="399">
        <v>4334.72</v>
      </c>
      <c r="O35" s="399">
        <v>4929.1288119388801</v>
      </c>
      <c r="P35" s="400">
        <v>4915.0473687961821</v>
      </c>
      <c r="Q35" s="399">
        <v>5331.4183383582804</v>
      </c>
      <c r="R35" s="400">
        <v>5430.6294941396418</v>
      </c>
      <c r="S35" s="400">
        <v>5425.29059780442</v>
      </c>
      <c r="T35" s="400">
        <v>5663.1600888771463</v>
      </c>
      <c r="U35" s="399">
        <v>5982.05013767941</v>
      </c>
      <c r="V35" s="399">
        <v>6222.8327799827248</v>
      </c>
      <c r="W35" s="485">
        <v>6486.2190216705148</v>
      </c>
      <c r="X35" s="494">
        <v>7035.0643800231892</v>
      </c>
    </row>
    <row r="36" spans="2:24">
      <c r="C36" s="495">
        <f>$X$35/C35</f>
        <v>3.0112119557174792</v>
      </c>
      <c r="D36" s="495">
        <f t="shared" ref="D36:X36" si="2">$X$35/D35</f>
        <v>2.905370603792512</v>
      </c>
      <c r="E36" s="495">
        <f t="shared" si="2"/>
        <v>2.7779128845106373</v>
      </c>
      <c r="F36" s="495">
        <f t="shared" si="2"/>
        <v>2.6882890944821565</v>
      </c>
      <c r="G36" s="495">
        <f t="shared" si="2"/>
        <v>2.604576155859665</v>
      </c>
      <c r="H36" s="495">
        <f t="shared" si="2"/>
        <v>2.4895744512275026</v>
      </c>
      <c r="I36" s="495">
        <f t="shared" si="2"/>
        <v>2.3133668897332136</v>
      </c>
      <c r="J36" s="495">
        <f t="shared" si="2"/>
        <v>2.0745548314489577</v>
      </c>
      <c r="K36" s="495">
        <f t="shared" si="2"/>
        <v>1.84501597950784</v>
      </c>
      <c r="L36" s="495">
        <f t="shared" si="2"/>
        <v>1.80505677602701</v>
      </c>
      <c r="M36" s="495">
        <f t="shared" si="2"/>
        <v>1.6846620242156132</v>
      </c>
      <c r="N36" s="495">
        <f t="shared" si="2"/>
        <v>1.6229570491342438</v>
      </c>
      <c r="O36" s="495">
        <f t="shared" si="2"/>
        <v>1.4272429568047618</v>
      </c>
      <c r="P36" s="495">
        <f t="shared" si="2"/>
        <v>1.4313319592169571</v>
      </c>
      <c r="Q36" s="495">
        <f t="shared" si="2"/>
        <v>1.319548370347827</v>
      </c>
      <c r="R36" s="495">
        <f t="shared" si="2"/>
        <v>1.2954417876629112</v>
      </c>
      <c r="S36" s="495">
        <f t="shared" si="2"/>
        <v>1.2967166003734867</v>
      </c>
      <c r="T36" s="495">
        <f t="shared" si="2"/>
        <v>1.2422506638723778</v>
      </c>
      <c r="U36" s="495">
        <f t="shared" si="2"/>
        <v>1.1760289897456913</v>
      </c>
      <c r="V36" s="495">
        <f t="shared" si="2"/>
        <v>1.1305244136807286</v>
      </c>
      <c r="W36" s="495">
        <f t="shared" si="2"/>
        <v>1.0846171485296714</v>
      </c>
      <c r="X36" s="495">
        <f t="shared" si="2"/>
        <v>1</v>
      </c>
    </row>
    <row r="41" spans="2:24" ht="15.75">
      <c r="B41" s="92"/>
    </row>
  </sheetData>
  <phoneticPr fontId="90" type="noConversion"/>
  <hyperlinks>
    <hyperlink ref="P2" location="'Indice Regiones'!A1" display="&lt; Volver &gt;" xr:uid="{00000000-0004-0000-1100-000000000000}"/>
    <hyperlink ref="P32" location="'Indice Regiones'!A1" display="&lt; Volver &gt;" xr:uid="{00000000-0004-0000-1100-000001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618F-DA98-44DB-A388-8C10EF52DCA8}">
  <sheetPr>
    <tabColor theme="3" tint="0.39997558519241921"/>
  </sheetPr>
  <dimension ref="B2:O47"/>
  <sheetViews>
    <sheetView showGridLines="0" zoomScale="90" zoomScaleNormal="90" workbookViewId="0">
      <selection activeCell="Q18" sqref="Q18"/>
    </sheetView>
  </sheetViews>
  <sheetFormatPr baseColWidth="10" defaultRowHeight="12.75"/>
  <cols>
    <col min="1" max="1" width="10.7109375" style="501" customWidth="1"/>
    <col min="2" max="2" width="38.7109375" style="501" customWidth="1"/>
    <col min="3" max="16384" width="11.42578125" style="501"/>
  </cols>
  <sheetData>
    <row r="2" spans="2:2">
      <c r="B2" s="500"/>
    </row>
    <row r="47" spans="15:15" ht="18">
      <c r="O47" s="50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7627-10D7-4332-8F3C-E74DD8A6F355}">
  <sheetPr>
    <tabColor theme="3" tint="0.39997558519241921"/>
  </sheetPr>
  <dimension ref="B1:O46"/>
  <sheetViews>
    <sheetView showGridLines="0" zoomScale="95" zoomScaleNormal="95" workbookViewId="0">
      <selection activeCell="P13" sqref="P13"/>
    </sheetView>
  </sheetViews>
  <sheetFormatPr baseColWidth="10" defaultRowHeight="12.75"/>
  <cols>
    <col min="1" max="1" width="10.7109375" style="501" customWidth="1"/>
    <col min="2" max="2" width="38.7109375" style="501" customWidth="1"/>
    <col min="3" max="16384" width="11.42578125" style="501"/>
  </cols>
  <sheetData>
    <row r="1" spans="2:2">
      <c r="B1" s="500"/>
    </row>
    <row r="46" spans="15:15" ht="18">
      <c r="O46" s="50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72"/>
  <sheetViews>
    <sheetView showGridLines="0" zoomScaleNormal="100" workbookViewId="0"/>
  </sheetViews>
  <sheetFormatPr baseColWidth="10" defaultRowHeight="12.75"/>
  <cols>
    <col min="1" max="1" width="40" customWidth="1"/>
    <col min="2" max="2" width="100.140625" customWidth="1"/>
    <col min="3" max="3" width="26.5703125" customWidth="1"/>
  </cols>
  <sheetData>
    <row r="2" spans="2:3" ht="18">
      <c r="B2" s="130" t="s">
        <v>227</v>
      </c>
      <c r="C2" s="131"/>
    </row>
    <row r="3" spans="2:3" ht="18">
      <c r="B3" s="131"/>
      <c r="C3" s="503" t="s">
        <v>194</v>
      </c>
    </row>
    <row r="4" spans="2:3">
      <c r="B4" s="133" t="s">
        <v>477</v>
      </c>
      <c r="C4" s="131"/>
    </row>
    <row r="5" spans="2:3">
      <c r="B5" s="134" t="s">
        <v>478</v>
      </c>
      <c r="C5" s="131"/>
    </row>
    <row r="6" spans="2:3">
      <c r="B6" s="134" t="s">
        <v>479</v>
      </c>
      <c r="C6" s="131"/>
    </row>
    <row r="7" spans="2:3">
      <c r="B7" s="133" t="s">
        <v>480</v>
      </c>
      <c r="C7" s="131"/>
    </row>
    <row r="8" spans="2:3">
      <c r="B8" s="134" t="s">
        <v>628</v>
      </c>
      <c r="C8" s="131"/>
    </row>
    <row r="9" spans="2:3">
      <c r="B9" s="134" t="s">
        <v>629</v>
      </c>
      <c r="C9" s="131"/>
    </row>
    <row r="10" spans="2:3">
      <c r="B10" s="134" t="s">
        <v>481</v>
      </c>
      <c r="C10" s="131"/>
    </row>
    <row r="11" spans="2:3">
      <c r="B11" s="134" t="s">
        <v>543</v>
      </c>
      <c r="C11" s="131"/>
    </row>
    <row r="12" spans="2:3">
      <c r="B12" s="134" t="s">
        <v>544</v>
      </c>
      <c r="C12" s="131"/>
    </row>
    <row r="13" spans="2:3">
      <c r="B13" s="134" t="s">
        <v>482</v>
      </c>
      <c r="C13" s="131"/>
    </row>
    <row r="14" spans="2:3">
      <c r="B14" s="134" t="s">
        <v>545</v>
      </c>
      <c r="C14" s="131"/>
    </row>
    <row r="15" spans="2:3">
      <c r="B15" s="134" t="s">
        <v>483</v>
      </c>
      <c r="C15" s="134"/>
    </row>
    <row r="16" spans="2:3">
      <c r="B16" s="134" t="s">
        <v>484</v>
      </c>
      <c r="C16" s="134"/>
    </row>
    <row r="17" spans="2:3">
      <c r="B17" s="134" t="s">
        <v>485</v>
      </c>
      <c r="C17" s="134"/>
    </row>
    <row r="18" spans="2:3">
      <c r="B18" s="134" t="s">
        <v>486</v>
      </c>
      <c r="C18" s="134"/>
    </row>
    <row r="19" spans="2:3">
      <c r="B19" s="134" t="s">
        <v>487</v>
      </c>
      <c r="C19" s="134"/>
    </row>
    <row r="20" spans="2:3">
      <c r="B20" s="134" t="s">
        <v>488</v>
      </c>
      <c r="C20" s="134"/>
    </row>
    <row r="21" spans="2:3">
      <c r="B21" s="134" t="s">
        <v>489</v>
      </c>
      <c r="C21" s="134"/>
    </row>
    <row r="22" spans="2:3">
      <c r="B22" s="134" t="s">
        <v>490</v>
      </c>
      <c r="C22" s="131"/>
    </row>
    <row r="23" spans="2:3">
      <c r="B23" s="134" t="s">
        <v>589</v>
      </c>
      <c r="C23" s="131"/>
    </row>
    <row r="24" spans="2:3">
      <c r="B24" s="134" t="s">
        <v>491</v>
      </c>
      <c r="C24" s="131"/>
    </row>
    <row r="25" spans="2:3">
      <c r="B25" s="134" t="s">
        <v>492</v>
      </c>
      <c r="C25" s="131"/>
    </row>
    <row r="26" spans="2:3">
      <c r="B26" s="134" t="s">
        <v>493</v>
      </c>
      <c r="C26" s="131"/>
    </row>
    <row r="27" spans="2:3">
      <c r="B27" s="134" t="s">
        <v>494</v>
      </c>
      <c r="C27" s="131"/>
    </row>
    <row r="28" spans="2:3">
      <c r="B28" s="134" t="s">
        <v>495</v>
      </c>
      <c r="C28" s="131"/>
    </row>
    <row r="29" spans="2:3">
      <c r="B29" s="134" t="s">
        <v>496</v>
      </c>
      <c r="C29" s="131"/>
    </row>
    <row r="30" spans="2:3">
      <c r="B30" s="134" t="s">
        <v>590</v>
      </c>
      <c r="C30" s="131"/>
    </row>
    <row r="31" spans="2:3">
      <c r="B31" s="134" t="s">
        <v>497</v>
      </c>
      <c r="C31" s="131"/>
    </row>
    <row r="32" spans="2:3">
      <c r="B32" s="134" t="s">
        <v>498</v>
      </c>
      <c r="C32" s="131"/>
    </row>
    <row r="33" spans="2:3">
      <c r="B33" s="134" t="s">
        <v>499</v>
      </c>
      <c r="C33" s="131"/>
    </row>
    <row r="34" spans="2:3">
      <c r="B34" s="134" t="s">
        <v>500</v>
      </c>
      <c r="C34" s="131"/>
    </row>
    <row r="35" spans="2:3">
      <c r="B35" s="134" t="s">
        <v>549</v>
      </c>
      <c r="C35" s="131"/>
    </row>
    <row r="36" spans="2:3">
      <c r="B36" s="133" t="s">
        <v>550</v>
      </c>
      <c r="C36" s="131"/>
    </row>
    <row r="37" spans="2:3">
      <c r="B37" s="135" t="s">
        <v>551</v>
      </c>
      <c r="C37" s="131"/>
    </row>
    <row r="38" spans="2:3">
      <c r="B38" s="135" t="s">
        <v>552</v>
      </c>
      <c r="C38" s="131"/>
    </row>
    <row r="39" spans="2:3">
      <c r="B39" s="135" t="s">
        <v>553</v>
      </c>
      <c r="C39" s="131"/>
    </row>
    <row r="40" spans="2:3">
      <c r="B40" s="135" t="s">
        <v>554</v>
      </c>
      <c r="C40" s="131"/>
    </row>
    <row r="41" spans="2:3">
      <c r="B41" s="135" t="s">
        <v>555</v>
      </c>
      <c r="C41" s="131"/>
    </row>
    <row r="42" spans="2:3">
      <c r="B42" s="135" t="s">
        <v>556</v>
      </c>
      <c r="C42" s="131"/>
    </row>
    <row r="43" spans="2:3">
      <c r="B43" s="135" t="s">
        <v>557</v>
      </c>
      <c r="C43" s="131"/>
    </row>
    <row r="44" spans="2:3">
      <c r="B44" s="135" t="s">
        <v>558</v>
      </c>
      <c r="C44" s="131"/>
    </row>
    <row r="45" spans="2:3">
      <c r="B45" s="135" t="s">
        <v>559</v>
      </c>
      <c r="C45" s="131"/>
    </row>
    <row r="46" spans="2:3">
      <c r="B46" s="135" t="s">
        <v>560</v>
      </c>
      <c r="C46" s="131"/>
    </row>
    <row r="47" spans="2:3">
      <c r="B47" s="135" t="s">
        <v>630</v>
      </c>
      <c r="C47" s="131"/>
    </row>
    <row r="48" spans="2:3">
      <c r="B48" s="135" t="s">
        <v>631</v>
      </c>
      <c r="C48" s="131"/>
    </row>
    <row r="49" spans="2:3">
      <c r="B49" s="135" t="s">
        <v>561</v>
      </c>
      <c r="C49" s="131"/>
    </row>
    <row r="50" spans="2:3">
      <c r="B50" s="135" t="s">
        <v>562</v>
      </c>
      <c r="C50" s="131"/>
    </row>
    <row r="51" spans="2:3">
      <c r="B51" s="135" t="s">
        <v>563</v>
      </c>
      <c r="C51" s="131"/>
    </row>
    <row r="52" spans="2:3">
      <c r="B52" s="134" t="s">
        <v>564</v>
      </c>
      <c r="C52" s="131"/>
    </row>
    <row r="53" spans="2:3">
      <c r="B53" s="134" t="s">
        <v>565</v>
      </c>
      <c r="C53" s="131"/>
    </row>
    <row r="54" spans="2:3">
      <c r="B54" s="134" t="s">
        <v>566</v>
      </c>
      <c r="C54" s="131"/>
    </row>
    <row r="55" spans="2:3">
      <c r="B55" s="134" t="s">
        <v>567</v>
      </c>
      <c r="C55" s="131"/>
    </row>
    <row r="56" spans="2:3">
      <c r="B56" s="136" t="s">
        <v>568</v>
      </c>
      <c r="C56" s="131"/>
    </row>
    <row r="57" spans="2:3">
      <c r="B57" s="134" t="s">
        <v>569</v>
      </c>
      <c r="C57" s="131"/>
    </row>
    <row r="58" spans="2:3">
      <c r="B58" s="134" t="s">
        <v>501</v>
      </c>
      <c r="C58" s="131"/>
    </row>
    <row r="59" spans="2:3">
      <c r="B59" s="134" t="s">
        <v>634</v>
      </c>
      <c r="C59" s="131"/>
    </row>
    <row r="60" spans="2:3">
      <c r="B60" s="134" t="s">
        <v>546</v>
      </c>
      <c r="C60" s="131"/>
    </row>
    <row r="61" spans="2:3">
      <c r="B61" s="134" t="s">
        <v>502</v>
      </c>
    </row>
    <row r="62" spans="2:3">
      <c r="B62" s="67"/>
    </row>
    <row r="63" spans="2:3">
      <c r="B63" s="67"/>
    </row>
    <row r="64" spans="2:3">
      <c r="B64" s="67"/>
    </row>
    <row r="65" spans="2:2">
      <c r="B65" s="67"/>
    </row>
    <row r="66" spans="2:2">
      <c r="B66" s="67"/>
    </row>
    <row r="67" spans="2:2">
      <c r="B67" s="67"/>
    </row>
    <row r="68" spans="2:2">
      <c r="B68" s="67"/>
    </row>
    <row r="69" spans="2:2">
      <c r="B69" s="67"/>
    </row>
    <row r="70" spans="2:2">
      <c r="B70" s="67"/>
    </row>
    <row r="71" spans="2:2">
      <c r="B71" s="67"/>
    </row>
    <row r="72" spans="2:2">
      <c r="B72" s="67"/>
    </row>
  </sheetData>
  <hyperlinks>
    <hyperlink ref="B4" location="'I Total'!B2" display="Cuadro 1: Inversión Pública Efectiva Total" xr:uid="{00000000-0004-0000-0200-000000000000}"/>
    <hyperlink ref="B6" location="'I Total'!B73" display="Cuadro 3:     Inversión Pública Efectiva Total  Per Cápita" xr:uid="{00000000-0004-0000-0200-000001000000}"/>
    <hyperlink ref="B7" location="'I Sectorial'!B2" display="Cuadro 4: Inversión Pública Efectiva Sectorial Total" xr:uid="{00000000-0004-0000-0200-000002000000}"/>
    <hyperlink ref="B8" location="'I Sectorial'!B35" display="Cuadro 5:     Inversión Pública Efectiva Sectorial Total  (estructura porcentual)" xr:uid="{00000000-0004-0000-0200-000003000000}"/>
    <hyperlink ref="B9" location="'I Sectorial'!B64" display="Cuadro 6:     Inversión Pública Efectiva Sectorial Per Cápita" xr:uid="{00000000-0004-0000-0200-000004000000}"/>
    <hyperlink ref="B10" location="Ministerios!B3" display="Cuadro 7: Inversión Ministerio de Obras Públicas" xr:uid="{00000000-0004-0000-0200-000005000000}"/>
    <hyperlink ref="B11" location="Ministerios!B39" display="Cuadro 8:     Inversión Ministerio de Vivienda y Urbanismo" xr:uid="{00000000-0004-0000-0200-000006000000}"/>
    <hyperlink ref="B12" location="Ministerios!B72" display="Cuadro 9:     Inversión Ministerio de Salud" xr:uid="{00000000-0004-0000-0200-000007000000}"/>
    <hyperlink ref="B13" location="Ministerios!B109" display="Cuadro 10:   Inversión Ministerio de Educación" xr:uid="{00000000-0004-0000-0200-000008000000}"/>
    <hyperlink ref="B14" location="Ministerios!B140" display="Cuadro 11:   Inversión Ministerio del Deporte" xr:uid="{00000000-0004-0000-0200-000009000000}"/>
    <hyperlink ref="B23" location="'Otros Min. Dipres'!B216" display="Cuadro 20:   Inversión Ministerio de Justicia y Derechos Humanos" xr:uid="{00000000-0004-0000-0200-00000A000000}"/>
    <hyperlink ref="B24" location="'Otros Min. Dipres'!B246" display="Cuadro 21:   Inversión Ministerio de Defensa Nacional" xr:uid="{00000000-0004-0000-0200-00000B000000}"/>
    <hyperlink ref="B25" location="'Otros Min. Dipres (2)'!B3" display="Cuadro 22: Inversión Ministerio de Agricultura" xr:uid="{00000000-0004-0000-0200-00000C000000}"/>
    <hyperlink ref="B26" location="'Otros Min. Dipres (2)'!B33" display="Cuadro 23:   Inversión Ministerio de Bienes Nacionales" xr:uid="{00000000-0004-0000-0200-00000D000000}"/>
    <hyperlink ref="B27" location="'Otros Min. Dipres (2)'!B63" display="Cuadro 24:   Inversión Ministerio del Trabajo y Previsión Social" xr:uid="{00000000-0004-0000-0200-00000E000000}"/>
    <hyperlink ref="B28" location="'Otros Min. Dipres (2)'!B93" display="Cuadro 25:   Inversión Ministerio de Minería" xr:uid="{00000000-0004-0000-0200-00000F000000}"/>
    <hyperlink ref="B29" location="'Otros Min. Dipres (2)'!B123" display="Cuadro 26:   Inversión Ministerio de Transportes y Telécomunicaciones" xr:uid="{00000000-0004-0000-0200-000010000000}"/>
    <hyperlink ref="B30" location="'Otros Min. Dipres (2)'!B153" display="Cuadro 27:   Inversión Ministerio de Desarrollo Social y Familia (ex MIDEPLAN)" xr:uid="{00000000-0004-0000-0200-000011000000}"/>
    <hyperlink ref="B31" location="'Otros Min. Dipres (2)'!B183" display="Cuadro 28:   Inversión Ministerio Secretaría General de la Presidencia de la República" xr:uid="{00000000-0004-0000-0200-000012000000}"/>
    <hyperlink ref="B32" location="'Otros Min. Dipres (2)'!B213" display="Cuadro 29:   Inversión Ministerio Público" xr:uid="{00000000-0004-0000-0200-000013000000}"/>
    <hyperlink ref="B33" location="'Otros Min. Dipres (2)'!B243" display="Cuadro 30:   Inversión Ministerio de Energía" xr:uid="{00000000-0004-0000-0200-000014000000}"/>
    <hyperlink ref="B34" location="'Otros Min. Dipres (2)'!B273" display="Cuadro 31:   Inversión Ministerio del Medio Ambiente" xr:uid="{00000000-0004-0000-0200-000015000000}"/>
    <hyperlink ref="B58" location="'Metro y Sanitarias'!B5" display="Anexo 1: Metro Santiago" xr:uid="{00000000-0004-0000-0200-000016000000}"/>
    <hyperlink ref="B36" location="'I Regional'!B2" display="Cuadro 32: Total Inversión de Nivel Regional" xr:uid="{00000000-0004-0000-0200-000017000000}"/>
    <hyperlink ref="B38" location="'I Regional'!B66" display="Cuadro 35:   Inversión Total Inversión de Nivel Regional Per Cápita" xr:uid="{00000000-0004-0000-0200-000018000000}"/>
    <hyperlink ref="B39" location="ISAR!B2" display="Cuadro 35: Inversión Sectorial de Asignación Regional ( ISAR )" xr:uid="{00000000-0004-0000-0200-000019000000}"/>
    <hyperlink ref="B40" location="ISAR!B37" display="Cuadro 37:   ISAR Ministerio de Obras Públicas" xr:uid="{00000000-0004-0000-0200-00001A000000}"/>
    <hyperlink ref="B41" location="ISAR!B71" display="Cuadro 38:   ISAR Ministerio de Vivienda y Urbanismo" xr:uid="{00000000-0004-0000-0200-00001B000000}"/>
    <hyperlink ref="B42" location="ISAR!B102" display="Cuadro 39:   ISAR Ministerio de Salud" xr:uid="{00000000-0004-0000-0200-00001C000000}"/>
    <hyperlink ref="B43" location="ISAR!B133" display="Cuadro 40:   ISAR FOSIS" xr:uid="{00000000-0004-0000-0200-00001D000000}"/>
    <hyperlink ref="B44" location="ISAR!B166" display="Cuadro 41:   ISAR Ministerio Secretaría General de Gobierno (Instituto Nacional de Deportes)" xr:uid="{00000000-0004-0000-0200-00001E000000}"/>
    <hyperlink ref="B45" location="ISAR!B201" display="Cuadro 42:   ISAR Programa de Mejoramiento de Barrios y Lotes con Servicios" xr:uid="{00000000-0004-0000-0200-00001F000000}"/>
    <hyperlink ref="B46" location="IRAL!B2" display="Cuadro 42: Inversión Regional de Asignación Local (IRAL)" xr:uid="{00000000-0004-0000-0200-000020000000}"/>
    <hyperlink ref="B48" location="IRAL!B63" display="Cuadro 45:   IRAL FOSIS" xr:uid="{00000000-0004-0000-0200-000021000000}"/>
    <hyperlink ref="B49" location="FNDR!B3" display="Cuadro 45: Inversión Pública Efectiva Fondo Nacional de Desarrollo Regional (FNDR)" xr:uid="{00000000-0004-0000-0200-000022000000}"/>
    <hyperlink ref="B50" location="FNDR!B37" display="Cuadro 47:   Inversión Pública Efectiva Fondo Nacional de Desarrollo Regional (estructura Porcentual)" xr:uid="{00000000-0004-0000-0200-000023000000}"/>
    <hyperlink ref="B51" location="FNDR!B66" display="Cuadro 48:   Inversión Pública Efectiva Fondo Nacional de Desarrollo Regional Per Cápita" xr:uid="{00000000-0004-0000-0200-000024000000}"/>
    <hyperlink ref="B52" location="CP!B2" display="Cuadro 48: Total Inversión Convenios de Programación" xr:uid="{00000000-0004-0000-0200-000025000000}"/>
    <hyperlink ref="B53" location="CP!B32" display="Cuadro 50:   Inversión Convenios de Programación Ministerio de Obras Públicas" xr:uid="{00000000-0004-0000-0200-000026000000}"/>
    <hyperlink ref="B54" location="CP!B63" display="Cuadro 51:   Inversión Convenios de Programación Ministerio de Vivienda y Urbanismo" xr:uid="{00000000-0004-0000-0200-000027000000}"/>
    <hyperlink ref="B55" location="CP!B93" display="Cuadro 52:   Inversión Convenios de Programación Ministerio de Salud" xr:uid="{00000000-0004-0000-0200-000028000000}"/>
    <hyperlink ref="B56" location="Municipalidades!B2" display="Cuadro 52: Inversión Pública Efectiva Municipalidades" xr:uid="{00000000-0004-0000-0200-000029000000}"/>
    <hyperlink ref="B60" location="'Población e ICE'!B2" display="Anexo 3: Población Estimada al 30 de Junio de cada año (INE)" xr:uid="{00000000-0004-0000-0200-00002A000000}"/>
    <hyperlink ref="B5" location="'I Total'!B43" display="Cuadro 2:     Inversión Pública Efectiva Total  (estructura porcentual)" xr:uid="{00000000-0004-0000-0200-00002B000000}"/>
    <hyperlink ref="B59" location="'Metro y Sanitarias'!B27" display="Anexo 2:      Empresas Sanitarias" xr:uid="{00000000-0004-0000-0200-00002C000000}"/>
    <hyperlink ref="B61" location="'Población e ICE'!B32" display="Anexo 4:      Índice Costo de Edificación tipo Medio (I.C.E). Cámara Chilena de la Construcción " xr:uid="{00000000-0004-0000-0200-00002D000000}"/>
    <hyperlink ref="B37" location="'I Regional'!B37" display="Cuadro 34:   Total Inversión de Nivel Regional (estructura porcentual)" xr:uid="{00000000-0004-0000-0200-00002E000000}"/>
    <hyperlink ref="B16" location="'Otros Min. Dipres'!B3" display="Cuadro 13:   Inversión Presidencia de la República" xr:uid="{00000000-0004-0000-0200-00002F000000}"/>
    <hyperlink ref="B17" location="'Otros Min. Dipres'!B33" display="Cuadro 14:   Inversión Congreso Nacional" xr:uid="{00000000-0004-0000-0200-000030000000}"/>
    <hyperlink ref="B18" location="'Otros Min. Dipres'!B63" display="Cuadro 15:   Inversión Poder Judicial" xr:uid="{00000000-0004-0000-0200-000031000000}"/>
    <hyperlink ref="B19" location="'Otros Min. Dipres'!B93" display="Cuadro 16:   Inversión Contraloría General de la República" xr:uid="{00000000-0004-0000-0200-000032000000}"/>
    <hyperlink ref="B20" location="'Otros Min. Dipres'!B123" display="Cuadro 17:   Inversión Ministerio de Relaciones Exteriores" xr:uid="{00000000-0004-0000-0200-000033000000}"/>
    <hyperlink ref="B21" location="'Otros Min. Dipres'!B155" display="Cuadro 18:   Inversión Ministerio de Economía, Fomento y Turismo" xr:uid="{00000000-0004-0000-0200-000034000000}"/>
    <hyperlink ref="B22" location="'Otros Min. Dipres'!B186" display="Cuadro 19:   Inversión Ministerio de Hacienda" xr:uid="{00000000-0004-0000-0200-000035000000}"/>
    <hyperlink ref="B47" location="IRAL!B32" display="Cuadro 44:   Inversión Regional de Asignación Local (IRAL) Programa de Mejoramiento Urbano y Equipamiento Comunal" xr:uid="{00000000-0004-0000-0200-000036000000}"/>
    <hyperlink ref="C3" location="'Notas Conceptuales'!A1" display="&lt;Volver&gt;" xr:uid="{00000000-0004-0000-0200-000037000000}"/>
    <hyperlink ref="B57" location="Municipalidades!B50" display="Cuadro 54:   Inversión Pública Efectiva Municipal Per Cápita" xr:uid="{00000000-0004-0000-0200-000038000000}"/>
    <hyperlink ref="B15" location="Ministerios!B171" display="Cuadro 12:   Inversión Ministerio del Interior y Seguridad Pública" xr:uid="{00000000-0004-0000-0200-000039000000}"/>
    <hyperlink ref="B35" location="'Otros Min. Dipres (2)'!B303" display="Cuadro 32:   Inversión Ministerio de las Culturas, las Artes y el Patrimonio" xr:uid="{00000000-0004-0000-0200-00003A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D29"/>
  <sheetViews>
    <sheetView showGridLines="0" zoomScale="90" zoomScaleNormal="90" workbookViewId="0">
      <selection activeCell="C21" sqref="C21"/>
    </sheetView>
  </sheetViews>
  <sheetFormatPr baseColWidth="10" defaultRowHeight="12.75"/>
  <cols>
    <col min="1" max="1" width="21.42578125" style="131" customWidth="1"/>
    <col min="2" max="2" width="18.28515625" style="131" customWidth="1"/>
    <col min="3" max="3" width="100.140625" style="131" customWidth="1"/>
    <col min="4" max="4" width="26.5703125" style="131" customWidth="1"/>
    <col min="5" max="16384" width="11.42578125" style="131"/>
  </cols>
  <sheetData>
    <row r="3" spans="3:4" ht="18">
      <c r="C3" s="130" t="s">
        <v>230</v>
      </c>
      <c r="D3" s="132" t="s">
        <v>194</v>
      </c>
    </row>
    <row r="4" spans="3:4" ht="18">
      <c r="C4" s="130"/>
      <c r="D4" s="132"/>
    </row>
    <row r="6" spans="3:4" ht="16.5" customHeight="1">
      <c r="C6" s="135" t="s">
        <v>503</v>
      </c>
    </row>
    <row r="7" spans="3:4" ht="16.5" customHeight="1">
      <c r="C7" s="135" t="s">
        <v>504</v>
      </c>
    </row>
    <row r="8" spans="3:4" ht="16.5" customHeight="1">
      <c r="C8" s="135" t="s">
        <v>505</v>
      </c>
    </row>
    <row r="9" spans="3:4" ht="16.5" customHeight="1">
      <c r="C9" s="135" t="s">
        <v>506</v>
      </c>
    </row>
    <row r="10" spans="3:4" ht="16.5" customHeight="1">
      <c r="C10" s="134" t="s">
        <v>507</v>
      </c>
    </row>
    <row r="11" spans="3:4" ht="16.5" customHeight="1">
      <c r="C11" s="134" t="s">
        <v>508</v>
      </c>
    </row>
    <row r="12" spans="3:4" ht="16.5" customHeight="1">
      <c r="C12" s="134" t="s">
        <v>509</v>
      </c>
    </row>
    <row r="13" spans="3:4" ht="16.5" customHeight="1">
      <c r="C13" s="134" t="s">
        <v>510</v>
      </c>
    </row>
    <row r="14" spans="3:4" ht="16.5" customHeight="1">
      <c r="C14" s="134" t="s">
        <v>616</v>
      </c>
    </row>
    <row r="15" spans="3:4" ht="16.5" customHeight="1">
      <c r="C15" s="134" t="s">
        <v>617</v>
      </c>
    </row>
    <row r="16" spans="3:4" ht="16.5" customHeight="1">
      <c r="C16" s="134" t="s">
        <v>611</v>
      </c>
    </row>
    <row r="17" spans="3:4" ht="16.5" customHeight="1">
      <c r="C17" s="134" t="s">
        <v>612</v>
      </c>
    </row>
    <row r="18" spans="3:4" ht="16.5" customHeight="1">
      <c r="C18" s="134" t="s">
        <v>613</v>
      </c>
      <c r="D18" s="134"/>
    </row>
    <row r="19" spans="3:4" ht="16.5" customHeight="1">
      <c r="C19" s="134" t="s">
        <v>618</v>
      </c>
      <c r="D19" s="134"/>
    </row>
    <row r="20" spans="3:4" ht="16.5" customHeight="1">
      <c r="C20" s="134" t="s">
        <v>614</v>
      </c>
      <c r="D20" s="134"/>
    </row>
    <row r="21" spans="3:4" ht="16.5" customHeight="1">
      <c r="C21" s="134" t="s">
        <v>615</v>
      </c>
      <c r="D21" s="134"/>
    </row>
    <row r="29" spans="3:4">
      <c r="D29" s="134"/>
    </row>
  </sheetData>
  <hyperlinks>
    <hyperlink ref="C6" location="'Inversión Municipal'!B3" display="Cuadro 1: Inversión Pública Efectiva Total Municipios Región de Arica y Parinacota" xr:uid="{00000000-0004-0000-0300-000000000000}"/>
    <hyperlink ref="C8" location="'Inversión Municipal'!B44" display="Cuadro 3:  Inversión Pública Efectiva Total Municipios Región de Antofagasta" xr:uid="{00000000-0004-0000-0300-000001000000}"/>
    <hyperlink ref="C9" location="'Inversión Municipal'!B68" display="Cuadro 4: Inversión Pública Efectiva Total Municipios Región de Atacama" xr:uid="{00000000-0004-0000-0300-000002000000}"/>
    <hyperlink ref="C10" location="'Inversión Municipal'!B92" display="Cuadro 5: Inversión Pública Efectiva Total Municipios Región de Coquimbo" xr:uid="{00000000-0004-0000-0300-000003000000}"/>
    <hyperlink ref="C11" location="'Inversión Municipal'!B122" display="Cuadro 6: Inversión Pública Efectiva Total Municipios Región de Valparaíso" xr:uid="{00000000-0004-0000-0300-000004000000}"/>
    <hyperlink ref="C7" location="'Inversión Municipal'!B22" display="Cuadro 2:  Inversión Pública Efectiva Total Municipios Región de Tarapacá" xr:uid="{00000000-0004-0000-0300-000005000000}"/>
    <hyperlink ref="C12" location="'Inversión Municipal'!B175" display="Cuadro 7: Inversión Pública Efectiva Total Municipios Región Metropolitana de Santiago" xr:uid="{00000000-0004-0000-0300-000006000000}"/>
    <hyperlink ref="C16" location="'Inversión Municipal'!B371" display="                    Cuadro 11: Inversión Pública Efectiva Total Municipios Región de BioBío" xr:uid="{00000000-0004-0000-0300-000007000000}"/>
    <hyperlink ref="C17" location="'Inversión Municipal'!B419" display="                    Cuadro 12: Inversión Pública Efectiva Total Municipios Región de la Araucanía" xr:uid="{00000000-0004-0000-0300-000008000000}"/>
    <hyperlink ref="C18" location="'Inversión Municipal'!B466" display="                    Cuadro 13: Inversión Pública Efectiva Total Municipios Región de Los Ríos" xr:uid="{00000000-0004-0000-0300-000009000000}"/>
    <hyperlink ref="C19" location="'Inversión Municipal'!B493" display="                    Cuadro 14: Inversión Pública Efectiva Total Municipios Región de Los Lagos" xr:uid="{00000000-0004-0000-0300-00000A000000}"/>
    <hyperlink ref="C20" location="'Inversión Municipal'!B538" display="                    Cuadro 15: Inversión Pública Efectiva Total Municipios Región de Aysén" xr:uid="{00000000-0004-0000-0300-00000B000000}"/>
    <hyperlink ref="C21" location="'Inversión Municipal'!B563" display="                    Cuadro 16: Inversión Pública Efectiva Total Municipios Región de Magallanes" xr:uid="{00000000-0004-0000-0300-00000C000000}"/>
    <hyperlink ref="C13" location="'Inversión Municipal'!B242" display="Cuadro 8: Inversión Pública Efectiva Total Municipios Región de O'Higiins" xr:uid="{00000000-0004-0000-0300-00000D000000}"/>
    <hyperlink ref="D3" location="INICIO!A1" display="&lt;Volver&gt;" xr:uid="{00000000-0004-0000-0300-00000E000000}"/>
    <hyperlink ref="C14" location="'Inversión Municipal'!B290" display="                    Cuadro 9:  Inversión Pública Efectiva Total Municipios Región del Maule" xr:uid="{00000000-0004-0000-0300-00000F000000}"/>
    <hyperlink ref="C15" location="'Inversión Municipal'!B334" display="                    Cuadro 10:   Inversión Pública Efectiva Total Municipios Región del Ñuble" xr:uid="{00000000-0004-0000-0300-00001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W108"/>
  <sheetViews>
    <sheetView showGridLines="0" zoomScale="90" zoomScaleNormal="90" workbookViewId="0">
      <selection activeCell="B95" sqref="B95"/>
    </sheetView>
  </sheetViews>
  <sheetFormatPr baseColWidth="10" defaultRowHeight="12.75"/>
  <cols>
    <col min="1" max="1" width="3.7109375" style="5" customWidth="1"/>
    <col min="2" max="2" width="14.85546875" style="21" customWidth="1"/>
    <col min="3" max="4" width="12" style="21" customWidth="1"/>
    <col min="5" max="5" width="12.28515625" style="21" bestFit="1" customWidth="1"/>
    <col min="6" max="7" width="12.28515625" style="21" customWidth="1"/>
    <col min="8" max="10" width="12.7109375" style="21" customWidth="1"/>
    <col min="11" max="11" width="12.7109375" style="13" customWidth="1"/>
    <col min="12" max="12" width="12.7109375" style="5" customWidth="1"/>
    <col min="13" max="14" width="12.7109375" customWidth="1"/>
    <col min="15" max="16" width="12.7109375" style="5" customWidth="1"/>
    <col min="17" max="18" width="12.7109375" style="125" customWidth="1"/>
    <col min="19" max="19" width="12.7109375" style="147" customWidth="1"/>
    <col min="20" max="20" width="12.7109375" style="5" customWidth="1"/>
    <col min="21" max="23" width="12.28515625" style="5" bestFit="1" customWidth="1"/>
    <col min="24" max="16384" width="11.42578125" style="5"/>
  </cols>
  <sheetData>
    <row r="1" spans="2:23">
      <c r="B1" s="1" t="s">
        <v>0</v>
      </c>
      <c r="C1" s="1"/>
      <c r="D1" s="2"/>
      <c r="E1" s="2"/>
      <c r="F1" s="2"/>
      <c r="G1" s="2"/>
      <c r="H1" s="2"/>
      <c r="I1" s="2"/>
      <c r="J1" s="2"/>
      <c r="K1" s="3"/>
      <c r="L1" s="4"/>
      <c r="O1"/>
      <c r="P1"/>
      <c r="Q1" s="116"/>
      <c r="R1" s="116"/>
      <c r="S1" s="144"/>
      <c r="T1"/>
    </row>
    <row r="2" spans="2:23">
      <c r="B2" s="329" t="s">
        <v>1</v>
      </c>
      <c r="C2" s="329"/>
      <c r="D2" s="329"/>
      <c r="E2" s="2"/>
      <c r="F2" s="2"/>
      <c r="G2" s="2"/>
      <c r="H2" s="108"/>
      <c r="I2" s="2"/>
      <c r="J2" s="2"/>
      <c r="K2" s="3"/>
      <c r="L2" s="4"/>
      <c r="O2"/>
      <c r="P2"/>
      <c r="Q2" s="116"/>
      <c r="R2" s="116"/>
      <c r="S2" s="144"/>
      <c r="T2"/>
    </row>
    <row r="3" spans="2:23">
      <c r="B3" s="1" t="s">
        <v>792</v>
      </c>
      <c r="C3" s="1"/>
      <c r="D3" s="2"/>
      <c r="E3" s="2"/>
      <c r="F3"/>
      <c r="G3" s="6"/>
      <c r="H3" s="2"/>
      <c r="I3" s="2"/>
      <c r="J3" s="2"/>
      <c r="K3" s="3"/>
      <c r="L3" s="4"/>
      <c r="N3" s="105"/>
      <c r="O3" s="109" t="s">
        <v>180</v>
      </c>
      <c r="P3"/>
      <c r="Q3" s="116"/>
      <c r="R3" s="116"/>
      <c r="S3" s="144"/>
      <c r="T3"/>
    </row>
    <row r="4" spans="2:23">
      <c r="B4" s="2"/>
      <c r="C4" s="453"/>
      <c r="D4" s="453"/>
      <c r="E4" s="453"/>
      <c r="F4" s="453"/>
      <c r="G4" s="453"/>
      <c r="H4" s="453"/>
      <c r="I4" s="453"/>
      <c r="J4" s="2"/>
      <c r="K4" s="3"/>
      <c r="L4" s="4"/>
      <c r="M4" s="67"/>
      <c r="O4"/>
      <c r="P4"/>
      <c r="Q4" s="116"/>
      <c r="R4" s="116"/>
      <c r="S4" s="144"/>
      <c r="T4"/>
    </row>
    <row r="5" spans="2:23" s="7" customFormat="1">
      <c r="B5" s="330" t="s">
        <v>2</v>
      </c>
      <c r="C5" s="331" t="s">
        <v>210</v>
      </c>
      <c r="D5" s="331" t="s">
        <v>32</v>
      </c>
      <c r="E5" s="331" t="s">
        <v>33</v>
      </c>
      <c r="F5" s="331" t="s">
        <v>34</v>
      </c>
      <c r="G5" s="331">
        <v>2005</v>
      </c>
      <c r="H5" s="331">
        <v>2006</v>
      </c>
      <c r="I5" s="331">
        <v>2007</v>
      </c>
      <c r="J5" s="331">
        <v>2008</v>
      </c>
      <c r="K5" s="331">
        <v>2009</v>
      </c>
      <c r="L5" s="331">
        <v>2010</v>
      </c>
      <c r="M5" s="331">
        <v>2011</v>
      </c>
      <c r="N5" s="332">
        <v>2012</v>
      </c>
      <c r="O5" s="332">
        <v>2013</v>
      </c>
      <c r="P5" s="332">
        <v>2014</v>
      </c>
      <c r="Q5" s="332">
        <v>2015</v>
      </c>
      <c r="R5" s="332">
        <v>2016</v>
      </c>
      <c r="S5" s="332">
        <v>2017</v>
      </c>
      <c r="T5" s="332">
        <v>2018</v>
      </c>
      <c r="U5" s="332">
        <v>2019</v>
      </c>
      <c r="V5" s="332">
        <v>2020</v>
      </c>
      <c r="W5" s="333">
        <v>2021</v>
      </c>
    </row>
    <row r="6" spans="2:23" s="7" customFormat="1">
      <c r="B6" s="314" t="s">
        <v>3</v>
      </c>
      <c r="C6" s="286">
        <v>0</v>
      </c>
      <c r="D6" s="286">
        <v>0</v>
      </c>
      <c r="E6" s="286">
        <v>0</v>
      </c>
      <c r="F6" s="286">
        <v>0</v>
      </c>
      <c r="G6" s="286">
        <v>0</v>
      </c>
      <c r="H6" s="286">
        <v>0</v>
      </c>
      <c r="I6" s="286">
        <v>0</v>
      </c>
      <c r="J6" s="316">
        <v>59337461.13110473</v>
      </c>
      <c r="K6" s="316">
        <v>107809943.75030388</v>
      </c>
      <c r="L6" s="316">
        <v>87931158.413983151</v>
      </c>
      <c r="M6" s="317">
        <v>141350195.79144043</v>
      </c>
      <c r="N6" s="317">
        <v>122535836.42094523</v>
      </c>
      <c r="O6" s="317">
        <v>121589559.99472755</v>
      </c>
      <c r="P6" s="318">
        <v>143246131.0541763</v>
      </c>
      <c r="Q6" s="319">
        <v>184890937.43816009</v>
      </c>
      <c r="R6" s="319">
        <v>273412341.62340796</v>
      </c>
      <c r="S6" s="320">
        <v>242221149.37164325</v>
      </c>
      <c r="T6" s="318">
        <v>174901103.66035861</v>
      </c>
      <c r="U6" s="318">
        <v>221412291.66797715</v>
      </c>
      <c r="V6" s="318">
        <v>221120830.92318124</v>
      </c>
      <c r="W6" s="318">
        <v>251376963.51200002</v>
      </c>
    </row>
    <row r="7" spans="2:23">
      <c r="B7" s="314" t="s">
        <v>5</v>
      </c>
      <c r="C7" s="321">
        <v>143918750.2091451</v>
      </c>
      <c r="D7" s="321">
        <v>154120473.59010854</v>
      </c>
      <c r="E7" s="321">
        <v>120254687.65249503</v>
      </c>
      <c r="F7" s="321">
        <v>110680687.57956202</v>
      </c>
      <c r="G7" s="321">
        <v>132740181.1909664</v>
      </c>
      <c r="H7" s="321">
        <v>169132437.12673914</v>
      </c>
      <c r="I7" s="321">
        <v>186066401.69802624</v>
      </c>
      <c r="J7" s="316">
        <v>104241871.47892995</v>
      </c>
      <c r="K7" s="316">
        <v>132882209.4451707</v>
      </c>
      <c r="L7" s="316">
        <v>135337930.19369</v>
      </c>
      <c r="M7" s="317">
        <v>168712083.98391929</v>
      </c>
      <c r="N7" s="317">
        <v>139438440.01973492</v>
      </c>
      <c r="O7" s="317">
        <v>188648344.40820313</v>
      </c>
      <c r="P7" s="318">
        <v>159429453.58164212</v>
      </c>
      <c r="Q7" s="319">
        <v>218984094.69149092</v>
      </c>
      <c r="R7" s="319">
        <v>236246053.84721655</v>
      </c>
      <c r="S7" s="320">
        <v>216687186.6052368</v>
      </c>
      <c r="T7" s="318">
        <v>207411523.11468428</v>
      </c>
      <c r="U7" s="318">
        <v>241864285.89140171</v>
      </c>
      <c r="V7" s="318">
        <v>208632265.80717686</v>
      </c>
      <c r="W7" s="318">
        <v>202835083.13599998</v>
      </c>
    </row>
    <row r="8" spans="2:23">
      <c r="B8" s="314" t="s">
        <v>6</v>
      </c>
      <c r="C8" s="321">
        <v>136879522.43304664</v>
      </c>
      <c r="D8" s="321">
        <v>128177189.58881448</v>
      </c>
      <c r="E8" s="321">
        <v>129894354.68748915</v>
      </c>
      <c r="F8" s="321">
        <v>148101992.79955119</v>
      </c>
      <c r="G8" s="321">
        <v>143563073.34874544</v>
      </c>
      <c r="H8" s="321">
        <v>144849866.95075747</v>
      </c>
      <c r="I8" s="321">
        <v>157000369.93528968</v>
      </c>
      <c r="J8" s="316">
        <v>235251533.68114832</v>
      </c>
      <c r="K8" s="316">
        <v>271937844.83349842</v>
      </c>
      <c r="L8" s="316">
        <v>226326969.18768764</v>
      </c>
      <c r="M8" s="317">
        <v>250396838.13673818</v>
      </c>
      <c r="N8" s="317">
        <v>282955301.8729369</v>
      </c>
      <c r="O8" s="317">
        <v>267239536.40006909</v>
      </c>
      <c r="P8" s="318">
        <v>212966846.53019741</v>
      </c>
      <c r="Q8" s="319">
        <v>268612923.78595209</v>
      </c>
      <c r="R8" s="319">
        <v>337494018.29189724</v>
      </c>
      <c r="S8" s="320">
        <v>341855713.05208546</v>
      </c>
      <c r="T8" s="318">
        <v>242715288.97425786</v>
      </c>
      <c r="U8" s="318">
        <v>300115308.49845886</v>
      </c>
      <c r="V8" s="318">
        <v>274554947.22499293</v>
      </c>
      <c r="W8" s="318">
        <v>275432991.41900003</v>
      </c>
    </row>
    <row r="9" spans="2:23">
      <c r="B9" s="314" t="s">
        <v>7</v>
      </c>
      <c r="C9" s="321">
        <v>113564638.05878027</v>
      </c>
      <c r="D9" s="321">
        <v>93370580.065859646</v>
      </c>
      <c r="E9" s="321">
        <v>90433623.076991916</v>
      </c>
      <c r="F9" s="321">
        <v>104598317.25210069</v>
      </c>
      <c r="G9" s="321">
        <v>118888898.47305518</v>
      </c>
      <c r="H9" s="321">
        <v>104206701.14383766</v>
      </c>
      <c r="I9" s="321">
        <v>106667464.60169466</v>
      </c>
      <c r="J9" s="316">
        <v>141327869.78723249</v>
      </c>
      <c r="K9" s="316">
        <v>189313612.79137784</v>
      </c>
      <c r="L9" s="316">
        <v>143231471.38666108</v>
      </c>
      <c r="M9" s="317">
        <v>172816108.27859563</v>
      </c>
      <c r="N9" s="317">
        <v>163314754.76453978</v>
      </c>
      <c r="O9" s="317">
        <v>164583805.16181856</v>
      </c>
      <c r="P9" s="318">
        <v>178585373.20519701</v>
      </c>
      <c r="Q9" s="319">
        <v>253753852.88932705</v>
      </c>
      <c r="R9" s="319">
        <v>308279054.73947579</v>
      </c>
      <c r="S9" s="320">
        <v>244849714.74987394</v>
      </c>
      <c r="T9" s="318">
        <v>241331196.56402114</v>
      </c>
      <c r="U9" s="318">
        <v>213345565.93751857</v>
      </c>
      <c r="V9" s="318">
        <v>203789428.86715323</v>
      </c>
      <c r="W9" s="318">
        <v>226273554.80299997</v>
      </c>
    </row>
    <row r="10" spans="2:23">
      <c r="B10" s="314" t="s">
        <v>8</v>
      </c>
      <c r="C10" s="321">
        <v>193334455.58668965</v>
      </c>
      <c r="D10" s="321">
        <v>216927922.74130836</v>
      </c>
      <c r="E10" s="321">
        <v>169301847.42075929</v>
      </c>
      <c r="F10" s="321">
        <v>195801851.50476018</v>
      </c>
      <c r="G10" s="321">
        <v>210813255.89805651</v>
      </c>
      <c r="H10" s="321">
        <v>203204491.22347242</v>
      </c>
      <c r="I10" s="321">
        <v>192622397.42904225</v>
      </c>
      <c r="J10" s="316">
        <v>233308687.57434312</v>
      </c>
      <c r="K10" s="316">
        <v>288853562.56833965</v>
      </c>
      <c r="L10" s="316">
        <v>259154064.2775178</v>
      </c>
      <c r="M10" s="317">
        <v>263657480.52927387</v>
      </c>
      <c r="N10" s="317">
        <v>235024733.7036193</v>
      </c>
      <c r="O10" s="317">
        <v>245069145.54989213</v>
      </c>
      <c r="P10" s="318">
        <v>285675776.62334186</v>
      </c>
      <c r="Q10" s="319">
        <v>365553297.36326849</v>
      </c>
      <c r="R10" s="319">
        <v>436226495.79699379</v>
      </c>
      <c r="S10" s="320">
        <v>441164386.60767561</v>
      </c>
      <c r="T10" s="318">
        <v>419284186.87138337</v>
      </c>
      <c r="U10" s="318">
        <v>367471702.86919862</v>
      </c>
      <c r="V10" s="318">
        <v>324951383.38532913</v>
      </c>
      <c r="W10" s="318">
        <v>362772376.81899995</v>
      </c>
    </row>
    <row r="11" spans="2:23">
      <c r="B11" s="314" t="s">
        <v>9</v>
      </c>
      <c r="C11" s="321">
        <v>316535658.82320559</v>
      </c>
      <c r="D11" s="321">
        <v>333059018.12224996</v>
      </c>
      <c r="E11" s="321">
        <v>282763155.94769239</v>
      </c>
      <c r="F11" s="321">
        <v>300685768.34607941</v>
      </c>
      <c r="G11" s="321">
        <v>328323316.00917166</v>
      </c>
      <c r="H11" s="321">
        <v>312815231.30192822</v>
      </c>
      <c r="I11" s="321">
        <v>351302412.01262116</v>
      </c>
      <c r="J11" s="316">
        <v>509115011.96667492</v>
      </c>
      <c r="K11" s="316">
        <v>420856738.24449372</v>
      </c>
      <c r="L11" s="316">
        <v>503590917.74216402</v>
      </c>
      <c r="M11" s="317">
        <v>550118492.91558397</v>
      </c>
      <c r="N11" s="317">
        <v>453008985.9046244</v>
      </c>
      <c r="O11" s="317">
        <v>512843785.69347489</v>
      </c>
      <c r="P11" s="318">
        <v>459055463.29018795</v>
      </c>
      <c r="Q11" s="319">
        <v>546112155.85647678</v>
      </c>
      <c r="R11" s="319">
        <v>585825461.60511518</v>
      </c>
      <c r="S11" s="320">
        <v>566601191.6271739</v>
      </c>
      <c r="T11" s="318">
        <v>591666367.5464747</v>
      </c>
      <c r="U11" s="318">
        <v>650854630.50310707</v>
      </c>
      <c r="V11" s="318">
        <v>698734718.25843275</v>
      </c>
      <c r="W11" s="318">
        <v>662923013.47000003</v>
      </c>
    </row>
    <row r="12" spans="2:23">
      <c r="B12" s="314" t="s">
        <v>10</v>
      </c>
      <c r="C12" s="321">
        <v>649903082.5157392</v>
      </c>
      <c r="D12" s="321">
        <v>630827094.83221769</v>
      </c>
      <c r="E12" s="321">
        <v>651595785.27441788</v>
      </c>
      <c r="F12" s="321">
        <v>871461411.44518244</v>
      </c>
      <c r="G12" s="321">
        <v>912886425.97220826</v>
      </c>
      <c r="H12" s="321">
        <v>1036353210.3638564</v>
      </c>
      <c r="I12" s="321">
        <v>1206686749.9059644</v>
      </c>
      <c r="J12" s="316">
        <v>1196810353.0605879</v>
      </c>
      <c r="K12" s="316">
        <v>1418369181.3244255</v>
      </c>
      <c r="L12" s="316">
        <v>1234055824.5392506</v>
      </c>
      <c r="M12" s="317">
        <v>1265454533.2548161</v>
      </c>
      <c r="N12" s="317">
        <v>1146240089.7936325</v>
      </c>
      <c r="O12" s="317">
        <v>1121338346.7835557</v>
      </c>
      <c r="P12" s="318">
        <v>1135990191.5441618</v>
      </c>
      <c r="Q12" s="319">
        <v>1301441077.0390406</v>
      </c>
      <c r="R12" s="319">
        <v>1218959816.5570378</v>
      </c>
      <c r="S12" s="320">
        <v>1170575957.6165676</v>
      </c>
      <c r="T12" s="318">
        <v>1103739962.5110734</v>
      </c>
      <c r="U12" s="318">
        <v>1155410290.1317852</v>
      </c>
      <c r="V12" s="318">
        <v>1008800828.8802078</v>
      </c>
      <c r="W12" s="318">
        <v>1286662128.085</v>
      </c>
    </row>
    <row r="13" spans="2:23">
      <c r="B13" s="314" t="s">
        <v>11</v>
      </c>
      <c r="C13" s="321">
        <v>194941875.11620265</v>
      </c>
      <c r="D13" s="321">
        <v>172866215.86467731</v>
      </c>
      <c r="E13" s="321">
        <v>172695721.0007138</v>
      </c>
      <c r="F13" s="321">
        <v>185471164.82320464</v>
      </c>
      <c r="G13" s="321">
        <v>174056964.59673086</v>
      </c>
      <c r="H13" s="321">
        <v>185816466.89589778</v>
      </c>
      <c r="I13" s="321">
        <v>227628224.05031916</v>
      </c>
      <c r="J13" s="316">
        <v>299330763.3702594</v>
      </c>
      <c r="K13" s="316">
        <v>277049870.31649995</v>
      </c>
      <c r="L13" s="316">
        <v>347868572.00147891</v>
      </c>
      <c r="M13" s="317">
        <v>384396388.21484673</v>
      </c>
      <c r="N13" s="317">
        <v>409906153.00239658</v>
      </c>
      <c r="O13" s="317">
        <v>426065303.57304776</v>
      </c>
      <c r="P13" s="318">
        <v>392805904.73769593</v>
      </c>
      <c r="Q13" s="319">
        <v>359228707.52454156</v>
      </c>
      <c r="R13" s="319">
        <v>356809332.8525368</v>
      </c>
      <c r="S13" s="320">
        <v>367662594.69302905</v>
      </c>
      <c r="T13" s="318">
        <v>325917461.82519555</v>
      </c>
      <c r="U13" s="318">
        <v>355571383.81104779</v>
      </c>
      <c r="V13" s="318">
        <v>284700267.89681816</v>
      </c>
      <c r="W13" s="318">
        <v>330238869.69299996</v>
      </c>
    </row>
    <row r="14" spans="2:23">
      <c r="B14" s="314" t="s">
        <v>12</v>
      </c>
      <c r="C14" s="321">
        <v>276897350.65267432</v>
      </c>
      <c r="D14" s="321">
        <v>261523541.69642946</v>
      </c>
      <c r="E14" s="321">
        <v>205961957.08867231</v>
      </c>
      <c r="F14" s="321">
        <v>231764010.65240902</v>
      </c>
      <c r="G14" s="321">
        <v>283376984.50053704</v>
      </c>
      <c r="H14" s="321">
        <v>314233778.62524509</v>
      </c>
      <c r="I14" s="321">
        <v>324142288.29542059</v>
      </c>
      <c r="J14" s="316">
        <v>365535680.24974501</v>
      </c>
      <c r="K14" s="316">
        <v>454645874.01368666</v>
      </c>
      <c r="L14" s="316">
        <v>434688658.74792737</v>
      </c>
      <c r="M14" s="317">
        <v>582262040.65245533</v>
      </c>
      <c r="N14" s="317">
        <v>596660039.42135918</v>
      </c>
      <c r="O14" s="317">
        <v>548003557.34271097</v>
      </c>
      <c r="P14" s="318">
        <v>473975444.81430256</v>
      </c>
      <c r="Q14" s="319">
        <v>483484344.05174792</v>
      </c>
      <c r="R14" s="319">
        <v>476211519.66753834</v>
      </c>
      <c r="S14" s="320">
        <v>476968753.1735661</v>
      </c>
      <c r="T14" s="318">
        <v>446636659.93754661</v>
      </c>
      <c r="U14" s="318">
        <v>601204466.15399849</v>
      </c>
      <c r="V14" s="318">
        <v>549002021.06618214</v>
      </c>
      <c r="W14" s="318">
        <v>506017190.00599998</v>
      </c>
    </row>
    <row r="15" spans="2:23">
      <c r="B15" s="314" t="s">
        <v>606</v>
      </c>
      <c r="C15" s="286">
        <v>0</v>
      </c>
      <c r="D15" s="286">
        <v>0</v>
      </c>
      <c r="E15" s="286">
        <v>0</v>
      </c>
      <c r="F15" s="286">
        <v>0</v>
      </c>
      <c r="G15" s="286">
        <v>0</v>
      </c>
      <c r="H15" s="286">
        <v>0</v>
      </c>
      <c r="I15" s="286">
        <v>0</v>
      </c>
      <c r="J15" s="286">
        <v>0</v>
      </c>
      <c r="K15" s="286">
        <v>0</v>
      </c>
      <c r="L15" s="286">
        <v>0</v>
      </c>
      <c r="M15" s="286">
        <v>0</v>
      </c>
      <c r="N15" s="286">
        <v>0</v>
      </c>
      <c r="O15" s="286">
        <v>0</v>
      </c>
      <c r="P15" s="286">
        <v>0</v>
      </c>
      <c r="Q15" s="286">
        <v>0</v>
      </c>
      <c r="R15" s="286">
        <v>0</v>
      </c>
      <c r="S15" s="286">
        <v>0</v>
      </c>
      <c r="T15" s="286">
        <v>0</v>
      </c>
      <c r="U15" s="318">
        <v>170789239.28729263</v>
      </c>
      <c r="V15" s="318">
        <v>167150200.57083601</v>
      </c>
      <c r="W15" s="318">
        <v>265820788.71399996</v>
      </c>
    </row>
    <row r="16" spans="2:23">
      <c r="B16" s="314" t="s">
        <v>13</v>
      </c>
      <c r="C16" s="321">
        <v>454105099.27594054</v>
      </c>
      <c r="D16" s="321">
        <v>519252196.04671913</v>
      </c>
      <c r="E16" s="321">
        <v>506626642.49135971</v>
      </c>
      <c r="F16" s="321">
        <v>594668060.90253806</v>
      </c>
      <c r="G16" s="321">
        <v>571914752.2763418</v>
      </c>
      <c r="H16" s="321">
        <v>496786827.43050086</v>
      </c>
      <c r="I16" s="321">
        <v>577613974.19895482</v>
      </c>
      <c r="J16" s="316">
        <v>563455636.61565435</v>
      </c>
      <c r="K16" s="316">
        <v>722004392.69464087</v>
      </c>
      <c r="L16" s="316">
        <v>775094840.05430663</v>
      </c>
      <c r="M16" s="317">
        <v>1005344317.3864474</v>
      </c>
      <c r="N16" s="317">
        <v>955372889.24594784</v>
      </c>
      <c r="O16" s="317">
        <v>927185892.96878588</v>
      </c>
      <c r="P16" s="318">
        <v>820037182.53254414</v>
      </c>
      <c r="Q16" s="319">
        <v>842079143.2981329</v>
      </c>
      <c r="R16" s="319">
        <v>831151909.73525202</v>
      </c>
      <c r="S16" s="320">
        <v>815812466.36867368</v>
      </c>
      <c r="T16" s="318">
        <v>724724813.23081219</v>
      </c>
      <c r="U16" s="318">
        <v>748256921.60379243</v>
      </c>
      <c r="V16" s="318">
        <v>671999701.98263311</v>
      </c>
      <c r="W16" s="318">
        <v>664430526.84700012</v>
      </c>
    </row>
    <row r="17" spans="2:23">
      <c r="B17" s="314" t="s">
        <v>14</v>
      </c>
      <c r="C17" s="321">
        <v>262898682.38799876</v>
      </c>
      <c r="D17" s="321">
        <v>227078855.33154601</v>
      </c>
      <c r="E17" s="321">
        <v>262533605.7729229</v>
      </c>
      <c r="F17" s="321">
        <v>284971076.34173316</v>
      </c>
      <c r="G17" s="321">
        <v>269647451.93158865</v>
      </c>
      <c r="H17" s="321">
        <v>239115364.3197473</v>
      </c>
      <c r="I17" s="321">
        <v>323653956.7590909</v>
      </c>
      <c r="J17" s="316">
        <v>390650986.10101908</v>
      </c>
      <c r="K17" s="316">
        <v>434363158.60372752</v>
      </c>
      <c r="L17" s="316">
        <v>391893901.95881438</v>
      </c>
      <c r="M17" s="317">
        <v>420411185.00738209</v>
      </c>
      <c r="N17" s="317">
        <v>398170125.60326153</v>
      </c>
      <c r="O17" s="317">
        <v>399297973.41214836</v>
      </c>
      <c r="P17" s="318">
        <v>435718663.13633245</v>
      </c>
      <c r="Q17" s="319">
        <v>550465003.65709686</v>
      </c>
      <c r="R17" s="319">
        <v>561199479.0465312</v>
      </c>
      <c r="S17" s="320">
        <v>571636425.88178849</v>
      </c>
      <c r="T17" s="318">
        <v>566381931.77300441</v>
      </c>
      <c r="U17" s="318">
        <v>710477539.77753174</v>
      </c>
      <c r="V17" s="318">
        <v>620742943.66162288</v>
      </c>
      <c r="W17" s="318">
        <v>612211105.81200993</v>
      </c>
    </row>
    <row r="18" spans="2:23">
      <c r="B18" s="314" t="s">
        <v>15</v>
      </c>
      <c r="C18" s="286">
        <v>0</v>
      </c>
      <c r="D18" s="286">
        <v>0</v>
      </c>
      <c r="E18" s="286">
        <v>0</v>
      </c>
      <c r="F18" s="286">
        <v>0</v>
      </c>
      <c r="G18" s="286">
        <v>0</v>
      </c>
      <c r="H18" s="286">
        <v>0</v>
      </c>
      <c r="I18" s="286">
        <v>0</v>
      </c>
      <c r="J18" s="316">
        <v>93765612.445047319</v>
      </c>
      <c r="K18" s="316">
        <v>180472478.99847633</v>
      </c>
      <c r="L18" s="316">
        <v>184790720.63248265</v>
      </c>
      <c r="M18" s="317">
        <v>197608057.941201</v>
      </c>
      <c r="N18" s="317">
        <v>193937273.91767848</v>
      </c>
      <c r="O18" s="317">
        <v>214021196.05279338</v>
      </c>
      <c r="P18" s="318">
        <v>254398473.51043424</v>
      </c>
      <c r="Q18" s="319">
        <v>282788914.41885871</v>
      </c>
      <c r="R18" s="319">
        <v>288967559.34377736</v>
      </c>
      <c r="S18" s="320">
        <v>255094967.13992313</v>
      </c>
      <c r="T18" s="318">
        <v>265841095.96740234</v>
      </c>
      <c r="U18" s="318">
        <v>281224672.1028899</v>
      </c>
      <c r="V18" s="318">
        <v>247113850.57496306</v>
      </c>
      <c r="W18" s="318">
        <v>275695044.09300011</v>
      </c>
    </row>
    <row r="19" spans="2:23">
      <c r="B19" s="314" t="s">
        <v>16</v>
      </c>
      <c r="C19" s="321">
        <v>327026774.8458935</v>
      </c>
      <c r="D19" s="321">
        <v>338399919.54930949</v>
      </c>
      <c r="E19" s="321">
        <v>371067965.90338933</v>
      </c>
      <c r="F19" s="321">
        <v>353661128.33600211</v>
      </c>
      <c r="G19" s="321">
        <v>320628315.23361707</v>
      </c>
      <c r="H19" s="321">
        <v>362172188.55954266</v>
      </c>
      <c r="I19" s="321">
        <v>437198838.24461222</v>
      </c>
      <c r="J19" s="316">
        <v>389281535.90534121</v>
      </c>
      <c r="K19" s="316">
        <v>509346168.34481037</v>
      </c>
      <c r="L19" s="316">
        <v>495715094.13970155</v>
      </c>
      <c r="M19" s="317">
        <v>442565198.25486988</v>
      </c>
      <c r="N19" s="317">
        <v>418399878.34841764</v>
      </c>
      <c r="O19" s="317">
        <v>428989961.28833991</v>
      </c>
      <c r="P19" s="318">
        <v>510464184.85826045</v>
      </c>
      <c r="Q19" s="319">
        <v>524867016.95416617</v>
      </c>
      <c r="R19" s="319">
        <v>500901298.96341443</v>
      </c>
      <c r="S19" s="320">
        <v>505432935.10900027</v>
      </c>
      <c r="T19" s="318">
        <v>464063793.62295204</v>
      </c>
      <c r="U19" s="318">
        <v>602927470.91175234</v>
      </c>
      <c r="V19" s="318">
        <v>515030201.99890679</v>
      </c>
      <c r="W19" s="318">
        <v>595359603.62199998</v>
      </c>
    </row>
    <row r="20" spans="2:23">
      <c r="B20" s="314" t="s">
        <v>82</v>
      </c>
      <c r="C20" s="316">
        <v>106118728.12704539</v>
      </c>
      <c r="D20" s="316">
        <v>94307617.306324124</v>
      </c>
      <c r="E20" s="316">
        <v>98732075.799857929</v>
      </c>
      <c r="F20" s="316">
        <v>97485045.263845518</v>
      </c>
      <c r="G20" s="316">
        <v>88957307.489772901</v>
      </c>
      <c r="H20" s="316">
        <v>104751778.96376349</v>
      </c>
      <c r="I20" s="316">
        <v>112585036.82888056</v>
      </c>
      <c r="J20" s="316">
        <v>111701896.54449722</v>
      </c>
      <c r="K20" s="316">
        <v>166267835.60242361</v>
      </c>
      <c r="L20" s="316">
        <v>119625035.26930822</v>
      </c>
      <c r="M20" s="317">
        <v>138136951.76014453</v>
      </c>
      <c r="N20" s="317">
        <v>144690165.11172867</v>
      </c>
      <c r="O20" s="317">
        <v>163235597.19638574</v>
      </c>
      <c r="P20" s="318">
        <v>169619593.80796304</v>
      </c>
      <c r="Q20" s="319">
        <v>218945708.47782215</v>
      </c>
      <c r="R20" s="319">
        <v>234004899.41058731</v>
      </c>
      <c r="S20" s="320">
        <v>248718193.55573872</v>
      </c>
      <c r="T20" s="318">
        <v>172944517.22261298</v>
      </c>
      <c r="U20" s="318">
        <v>186181294.78448096</v>
      </c>
      <c r="V20" s="318">
        <v>192059343.2840766</v>
      </c>
      <c r="W20" s="318">
        <v>179552966.40799999</v>
      </c>
    </row>
    <row r="21" spans="2:23">
      <c r="B21" s="314" t="s">
        <v>18</v>
      </c>
      <c r="C21" s="316">
        <v>109470003.38962555</v>
      </c>
      <c r="D21" s="316">
        <v>118466642.30607122</v>
      </c>
      <c r="E21" s="316">
        <v>89883459.337227955</v>
      </c>
      <c r="F21" s="316">
        <v>92588027.963220581</v>
      </c>
      <c r="G21" s="316">
        <v>94441162.841576338</v>
      </c>
      <c r="H21" s="316">
        <v>90386436.828184485</v>
      </c>
      <c r="I21" s="316">
        <v>134357591.43812409</v>
      </c>
      <c r="J21" s="316">
        <v>128781727.91629156</v>
      </c>
      <c r="K21" s="316">
        <v>147853530.85121632</v>
      </c>
      <c r="L21" s="316">
        <v>154825310.38332689</v>
      </c>
      <c r="M21" s="317">
        <v>137751961.80086452</v>
      </c>
      <c r="N21" s="317">
        <v>142382706.07208163</v>
      </c>
      <c r="O21" s="317">
        <v>167306478.91469076</v>
      </c>
      <c r="P21" s="318">
        <v>165208416.64758998</v>
      </c>
      <c r="Q21" s="319">
        <v>214246368.85059693</v>
      </c>
      <c r="R21" s="319">
        <v>248686128.61995959</v>
      </c>
      <c r="S21" s="320">
        <v>212290505.01836172</v>
      </c>
      <c r="T21" s="318">
        <v>207634045.65284029</v>
      </c>
      <c r="U21" s="318">
        <v>213049257.92384246</v>
      </c>
      <c r="V21" s="318">
        <v>180565943.28899896</v>
      </c>
      <c r="W21" s="318">
        <v>198314461.59</v>
      </c>
    </row>
    <row r="22" spans="2:23">
      <c r="B22" s="314" t="s">
        <v>19</v>
      </c>
      <c r="C22" s="316">
        <v>187935309.51643208</v>
      </c>
      <c r="D22" s="316">
        <v>258705240.73649094</v>
      </c>
      <c r="E22" s="316">
        <v>388934980.14587152</v>
      </c>
      <c r="F22" s="316">
        <v>198788502.96454114</v>
      </c>
      <c r="G22" s="316">
        <v>305256205.80596542</v>
      </c>
      <c r="H22" s="316">
        <v>345598363.84135652</v>
      </c>
      <c r="I22" s="316">
        <v>309948765.55338389</v>
      </c>
      <c r="J22" s="316">
        <v>187589033.11526617</v>
      </c>
      <c r="K22" s="316">
        <v>254794439.0419859</v>
      </c>
      <c r="L22" s="316">
        <v>270171312.26489162</v>
      </c>
      <c r="M22" s="317">
        <v>308903369.79113388</v>
      </c>
      <c r="N22" s="317">
        <v>298411543.54078287</v>
      </c>
      <c r="O22" s="317">
        <v>559001214.40455115</v>
      </c>
      <c r="P22" s="318">
        <v>581669454.45715368</v>
      </c>
      <c r="Q22" s="319">
        <v>853699049.50532246</v>
      </c>
      <c r="R22" s="319">
        <v>544351407.73012388</v>
      </c>
      <c r="S22" s="320">
        <v>485120057.43204695</v>
      </c>
      <c r="T22" s="318">
        <v>416145923.93864608</v>
      </c>
      <c r="U22" s="318">
        <v>326720220.77294892</v>
      </c>
      <c r="V22" s="318">
        <v>418652681.46521914</v>
      </c>
      <c r="W22" s="318">
        <v>574835030.11449993</v>
      </c>
    </row>
    <row r="23" spans="2:23" ht="11.25" customHeight="1">
      <c r="B23" s="314"/>
      <c r="C23" s="322"/>
      <c r="D23" s="322"/>
      <c r="E23" s="322"/>
      <c r="F23" s="323"/>
      <c r="G23" s="323"/>
      <c r="H23" s="323"/>
      <c r="I23" s="323"/>
      <c r="J23" s="323"/>
      <c r="K23" s="323"/>
      <c r="L23" s="323"/>
      <c r="M23" s="317"/>
      <c r="N23" s="317"/>
      <c r="O23" s="317"/>
      <c r="P23" s="318"/>
      <c r="Q23" s="319"/>
      <c r="R23" s="319"/>
      <c r="S23" s="320"/>
      <c r="T23" s="318"/>
    </row>
    <row r="24" spans="2:23" s="8" customFormat="1" ht="12.75" customHeight="1">
      <c r="B24" s="334" t="s">
        <v>20</v>
      </c>
      <c r="C24" s="335">
        <f>SUM(C6:C23)</f>
        <v>3473529930.9384189</v>
      </c>
      <c r="D24" s="335">
        <f t="shared" ref="D24:U24" si="0">SUM(D6:D23)</f>
        <v>3547082507.7781262</v>
      </c>
      <c r="E24" s="335">
        <f t="shared" si="0"/>
        <v>3540679861.5998616</v>
      </c>
      <c r="F24" s="335">
        <f t="shared" si="0"/>
        <v>3770727046.1747298</v>
      </c>
      <c r="G24" s="335">
        <f t="shared" si="0"/>
        <v>3955494295.5683336</v>
      </c>
      <c r="H24" s="335">
        <f t="shared" si="0"/>
        <v>4109423143.5748301</v>
      </c>
      <c r="I24" s="335">
        <f t="shared" si="0"/>
        <v>4647474470.9514246</v>
      </c>
      <c r="J24" s="335">
        <f t="shared" si="0"/>
        <v>5009485660.9431419</v>
      </c>
      <c r="K24" s="335">
        <f t="shared" si="0"/>
        <v>5976820841.4250765</v>
      </c>
      <c r="L24" s="335">
        <f>SUM(L6:L23)</f>
        <v>5764301781.1931925</v>
      </c>
      <c r="M24" s="335">
        <f t="shared" si="0"/>
        <v>6429885203.6997128</v>
      </c>
      <c r="N24" s="335">
        <f t="shared" si="0"/>
        <v>6100448916.7436876</v>
      </c>
      <c r="O24" s="335">
        <f t="shared" si="0"/>
        <v>6454419699.145195</v>
      </c>
      <c r="P24" s="335">
        <f t="shared" si="0"/>
        <v>6378846554.3311806</v>
      </c>
      <c r="Q24" s="335">
        <f t="shared" si="0"/>
        <v>7469152595.802002</v>
      </c>
      <c r="R24" s="335">
        <f t="shared" si="0"/>
        <v>7438726777.8308649</v>
      </c>
      <c r="S24" s="335">
        <f t="shared" si="0"/>
        <v>7162692198.0023842</v>
      </c>
      <c r="T24" s="335">
        <f t="shared" si="0"/>
        <v>6571339872.4132671</v>
      </c>
      <c r="U24" s="335">
        <f t="shared" si="0"/>
        <v>7346876542.6290245</v>
      </c>
      <c r="V24" s="335">
        <f t="shared" ref="V24" si="1">SUM(V6:V23)</f>
        <v>6787601559.1367311</v>
      </c>
      <c r="W24" s="336">
        <f t="shared" ref="W24" si="2">SUM(W6:W23)</f>
        <v>7470751698.1435099</v>
      </c>
    </row>
    <row r="25" spans="2:23" s="8" customFormat="1" ht="12.75" customHeight="1">
      <c r="B25" s="9" t="s">
        <v>827</v>
      </c>
      <c r="C25" s="111"/>
      <c r="D25" s="111"/>
      <c r="E25" s="111"/>
      <c r="F25" s="111"/>
      <c r="G25" s="111"/>
      <c r="H25" s="111"/>
      <c r="I25" s="111"/>
      <c r="J25" s="111"/>
      <c r="K25" s="111"/>
      <c r="L25" s="111"/>
      <c r="M25" s="111"/>
      <c r="N25" s="111"/>
      <c r="O25" s="111"/>
      <c r="P25" s="111"/>
      <c r="Q25" s="111"/>
      <c r="R25" s="112"/>
      <c r="S25" s="145"/>
      <c r="T25" s="111"/>
    </row>
    <row r="26" spans="2:23">
      <c r="B26" s="9" t="s">
        <v>21</v>
      </c>
      <c r="C26" s="111"/>
      <c r="D26" s="111"/>
      <c r="E26" s="111"/>
      <c r="F26" s="111"/>
      <c r="G26" s="111"/>
      <c r="H26" s="111"/>
      <c r="I26" s="111"/>
      <c r="J26" s="111"/>
      <c r="K26" s="111"/>
      <c r="L26" s="111"/>
      <c r="M26" s="111"/>
      <c r="N26" s="111"/>
      <c r="O26" s="111"/>
      <c r="P26" s="111"/>
      <c r="Q26" s="111"/>
      <c r="R26" s="112"/>
      <c r="S26" s="145"/>
      <c r="T26" s="111"/>
    </row>
    <row r="27" spans="2:23">
      <c r="B27" s="9" t="s">
        <v>826</v>
      </c>
      <c r="C27" s="36"/>
      <c r="D27" s="36"/>
      <c r="E27" s="36"/>
      <c r="F27" s="36"/>
      <c r="G27" s="36"/>
      <c r="H27" s="36"/>
      <c r="I27" s="36"/>
      <c r="J27" s="36"/>
      <c r="K27" s="36"/>
      <c r="L27" s="36"/>
      <c r="M27" s="36"/>
      <c r="N27" s="36"/>
      <c r="O27" s="36"/>
      <c r="P27" s="36"/>
      <c r="Q27" s="128"/>
      <c r="R27" s="128"/>
      <c r="S27" s="146"/>
      <c r="T27" s="36"/>
    </row>
    <row r="28" spans="2:23">
      <c r="B28" s="9" t="s">
        <v>823</v>
      </c>
      <c r="C28" s="111"/>
      <c r="D28" s="111"/>
      <c r="E28" s="111"/>
      <c r="F28" s="111"/>
      <c r="G28" s="111"/>
      <c r="H28" s="111"/>
      <c r="I28" s="111"/>
      <c r="J28" s="6"/>
      <c r="K28" s="3"/>
      <c r="L28" s="4"/>
    </row>
    <row r="29" spans="2:23">
      <c r="B29" s="9" t="s">
        <v>22</v>
      </c>
      <c r="C29" s="9"/>
      <c r="D29" s="10"/>
      <c r="E29" s="6"/>
      <c r="F29" s="6"/>
      <c r="G29" s="6"/>
      <c r="H29" s="6"/>
      <c r="I29" s="6"/>
      <c r="J29" s="6"/>
      <c r="K29" s="3"/>
      <c r="L29" s="4"/>
    </row>
    <row r="30" spans="2:23">
      <c r="B30" s="9" t="s">
        <v>23</v>
      </c>
      <c r="C30" s="9"/>
      <c r="D30" s="10"/>
      <c r="E30" s="6"/>
      <c r="F30" s="6"/>
      <c r="G30" s="6"/>
      <c r="H30" s="6"/>
      <c r="I30" s="6"/>
      <c r="J30" s="6"/>
      <c r="K30" s="3"/>
      <c r="L30" s="4"/>
      <c r="U30" s="103"/>
    </row>
    <row r="31" spans="2:23">
      <c r="B31" s="10" t="s">
        <v>824</v>
      </c>
      <c r="C31" s="143"/>
      <c r="D31" s="143"/>
      <c r="E31" s="143"/>
      <c r="F31" s="143"/>
      <c r="G31" s="143"/>
      <c r="H31" s="143"/>
      <c r="I31" s="143"/>
      <c r="J31" s="6"/>
      <c r="K31" s="3"/>
      <c r="L31" s="4"/>
      <c r="U31" s="488"/>
    </row>
    <row r="32" spans="2:23">
      <c r="B32" s="10" t="s">
        <v>24</v>
      </c>
      <c r="C32" s="10"/>
      <c r="D32" s="10"/>
      <c r="E32" s="6"/>
      <c r="F32" s="6"/>
      <c r="G32" s="6"/>
      <c r="H32" s="6"/>
      <c r="I32" s="6"/>
      <c r="J32" s="6"/>
      <c r="K32" s="3"/>
      <c r="L32" s="4"/>
    </row>
    <row r="33" spans="2:23">
      <c r="B33" s="10" t="s">
        <v>468</v>
      </c>
      <c r="C33" s="10"/>
      <c r="D33" s="10"/>
      <c r="E33" s="6"/>
      <c r="F33" s="6"/>
      <c r="G33" s="6"/>
      <c r="H33" s="6"/>
      <c r="I33" s="6"/>
      <c r="J33" s="6"/>
      <c r="K33" s="3"/>
      <c r="L33" s="4"/>
    </row>
    <row r="34" spans="2:23">
      <c r="B34" s="10" t="s">
        <v>25</v>
      </c>
      <c r="C34" s="10"/>
      <c r="D34" s="10"/>
      <c r="E34" s="6"/>
      <c r="F34" s="6"/>
      <c r="G34" s="6"/>
      <c r="H34" s="6"/>
      <c r="I34" s="6"/>
      <c r="J34" s="6"/>
      <c r="K34" s="3"/>
      <c r="L34" s="4"/>
    </row>
    <row r="35" spans="2:23">
      <c r="B35" s="10" t="s">
        <v>26</v>
      </c>
      <c r="C35" s="10"/>
      <c r="D35" s="10"/>
      <c r="E35" s="6"/>
      <c r="F35" s="6"/>
      <c r="G35" s="6"/>
      <c r="H35" s="6"/>
      <c r="I35" s="6"/>
      <c r="J35" s="6"/>
      <c r="K35" s="3"/>
      <c r="L35" s="4"/>
    </row>
    <row r="36" spans="2:23">
      <c r="B36" s="10" t="s">
        <v>456</v>
      </c>
      <c r="C36" s="10"/>
      <c r="D36" s="10"/>
      <c r="E36" s="6"/>
      <c r="F36" s="6"/>
      <c r="G36" s="6"/>
      <c r="H36" s="6"/>
      <c r="I36" s="6"/>
      <c r="J36" s="6"/>
      <c r="K36" s="3"/>
      <c r="L36" s="4"/>
    </row>
    <row r="37" spans="2:23">
      <c r="B37" s="10"/>
      <c r="C37" s="10"/>
      <c r="D37" s="10"/>
      <c r="E37" s="6"/>
      <c r="F37" s="6"/>
      <c r="G37" s="10"/>
      <c r="H37" s="6"/>
      <c r="I37" s="6"/>
      <c r="J37" s="6"/>
      <c r="K37" s="3"/>
      <c r="L37" s="4"/>
    </row>
    <row r="38" spans="2:23">
      <c r="B38" s="10"/>
      <c r="C38" s="10"/>
      <c r="D38" s="10"/>
      <c r="E38" s="6"/>
      <c r="F38" s="6"/>
      <c r="G38" s="10"/>
      <c r="H38" s="6"/>
      <c r="I38" s="6"/>
      <c r="J38" s="6"/>
      <c r="K38" s="3"/>
      <c r="L38" s="4"/>
    </row>
    <row r="39" spans="2:23">
      <c r="B39" s="10"/>
      <c r="C39" s="10"/>
      <c r="D39" s="10"/>
      <c r="E39" s="6"/>
      <c r="F39" s="6"/>
      <c r="G39" s="10"/>
      <c r="H39" s="6"/>
      <c r="I39" s="6"/>
      <c r="J39" s="6"/>
      <c r="K39" s="3"/>
      <c r="L39" s="4"/>
    </row>
    <row r="40" spans="2:23">
      <c r="B40" s="106"/>
      <c r="C40" s="10"/>
      <c r="D40" s="10"/>
      <c r="E40" s="6"/>
      <c r="F40" s="6"/>
      <c r="G40" s="10"/>
      <c r="H40" s="6"/>
      <c r="I40" s="6"/>
      <c r="J40" s="6"/>
      <c r="K40" s="3"/>
      <c r="L40" s="4"/>
    </row>
    <row r="41" spans="2:23">
      <c r="B41" s="11"/>
      <c r="C41" s="10"/>
      <c r="D41" s="10"/>
      <c r="E41" s="6"/>
      <c r="F41" s="6"/>
      <c r="G41" s="10"/>
      <c r="H41" s="6"/>
      <c r="I41" s="6"/>
      <c r="J41" s="6"/>
      <c r="K41" s="3"/>
      <c r="L41" s="4"/>
    </row>
    <row r="42" spans="2:23">
      <c r="B42" s="14" t="s">
        <v>27</v>
      </c>
      <c r="C42" s="11"/>
      <c r="D42" s="12"/>
      <c r="E42" s="12"/>
      <c r="F42" s="12"/>
      <c r="G42" s="12"/>
      <c r="H42" s="12"/>
      <c r="I42" s="12"/>
      <c r="J42" s="12"/>
    </row>
    <row r="43" spans="2:23">
      <c r="B43" s="337" t="s">
        <v>28</v>
      </c>
      <c r="C43" s="338"/>
      <c r="D43" s="339"/>
      <c r="E43" s="11"/>
      <c r="F43" s="12"/>
      <c r="G43" s="11"/>
      <c r="H43" s="11"/>
      <c r="I43" s="11"/>
      <c r="J43" s="12"/>
      <c r="K43" s="16"/>
      <c r="O43"/>
    </row>
    <row r="44" spans="2:23">
      <c r="B44" s="15" t="s">
        <v>29</v>
      </c>
      <c r="C44" s="15"/>
      <c r="D44" s="11"/>
      <c r="E44" s="11"/>
      <c r="F44" s="11"/>
      <c r="G44" s="11"/>
      <c r="H44" s="11"/>
      <c r="I44" s="11"/>
      <c r="J44" s="11"/>
      <c r="N44" s="105"/>
      <c r="O44" s="109" t="s">
        <v>180</v>
      </c>
    </row>
    <row r="45" spans="2:23">
      <c r="B45" s="11"/>
      <c r="C45" s="11"/>
      <c r="D45" s="11"/>
      <c r="E45" s="11"/>
      <c r="F45" s="11"/>
      <c r="G45" s="11"/>
      <c r="H45" s="11"/>
      <c r="I45" s="11"/>
      <c r="J45" s="11"/>
      <c r="O45"/>
    </row>
    <row r="46" spans="2:23">
      <c r="B46" s="330" t="s">
        <v>2</v>
      </c>
      <c r="C46" s="331" t="s">
        <v>31</v>
      </c>
      <c r="D46" s="331" t="s">
        <v>32</v>
      </c>
      <c r="E46" s="331" t="s">
        <v>33</v>
      </c>
      <c r="F46" s="331" t="s">
        <v>34</v>
      </c>
      <c r="G46" s="331">
        <v>2005</v>
      </c>
      <c r="H46" s="331">
        <v>2006</v>
      </c>
      <c r="I46" s="331">
        <v>2007</v>
      </c>
      <c r="J46" s="331">
        <v>2008</v>
      </c>
      <c r="K46" s="331">
        <v>2009</v>
      </c>
      <c r="L46" s="331">
        <v>2010</v>
      </c>
      <c r="M46" s="331">
        <v>2011</v>
      </c>
      <c r="N46" s="332">
        <v>2012</v>
      </c>
      <c r="O46" s="332">
        <v>2013</v>
      </c>
      <c r="P46" s="332">
        <v>2014</v>
      </c>
      <c r="Q46" s="332">
        <v>2015</v>
      </c>
      <c r="R46" s="332">
        <v>2016</v>
      </c>
      <c r="S46" s="332">
        <v>2017</v>
      </c>
      <c r="T46" s="332">
        <v>2018</v>
      </c>
      <c r="U46" s="332">
        <v>2019</v>
      </c>
      <c r="V46" s="332">
        <v>2020</v>
      </c>
      <c r="W46" s="333">
        <v>2021</v>
      </c>
    </row>
    <row r="47" spans="2:23">
      <c r="B47" s="314" t="s">
        <v>3</v>
      </c>
      <c r="C47" s="328">
        <f>C6/C$24*100</f>
        <v>0</v>
      </c>
      <c r="D47" s="328">
        <f t="shared" ref="C47:R56" si="3">D6/D$24*100</f>
        <v>0</v>
      </c>
      <c r="E47" s="328">
        <f t="shared" si="3"/>
        <v>0</v>
      </c>
      <c r="F47" s="328">
        <f t="shared" si="3"/>
        <v>0</v>
      </c>
      <c r="G47" s="328">
        <f t="shared" si="3"/>
        <v>0</v>
      </c>
      <c r="H47" s="328">
        <f t="shared" si="3"/>
        <v>0</v>
      </c>
      <c r="I47" s="328">
        <f t="shared" si="3"/>
        <v>0</v>
      </c>
      <c r="J47" s="324">
        <f t="shared" ref="J47:T47" si="4">J6/J$24*100</f>
        <v>1.1845020656258989</v>
      </c>
      <c r="K47" s="324">
        <f t="shared" si="4"/>
        <v>1.8038008267384897</v>
      </c>
      <c r="L47" s="324">
        <f t="shared" si="4"/>
        <v>1.5254433537964711</v>
      </c>
      <c r="M47" s="325">
        <f t="shared" si="4"/>
        <v>2.1983315613490033</v>
      </c>
      <c r="N47" s="325">
        <f t="shared" si="4"/>
        <v>2.0086363822279609</v>
      </c>
      <c r="O47" s="325">
        <f t="shared" si="4"/>
        <v>1.8838186182846235</v>
      </c>
      <c r="P47" s="325">
        <f t="shared" si="4"/>
        <v>2.2456431556095899</v>
      </c>
      <c r="Q47" s="326">
        <f t="shared" si="4"/>
        <v>2.4753937620992921</v>
      </c>
      <c r="R47" s="326">
        <f t="shared" si="4"/>
        <v>3.675526065001343</v>
      </c>
      <c r="S47" s="327">
        <f t="shared" si="4"/>
        <v>3.3817054073494424</v>
      </c>
      <c r="T47" s="325">
        <f t="shared" si="4"/>
        <v>2.6615744590323209</v>
      </c>
      <c r="U47" s="325">
        <f>U6/$U$24*100</f>
        <v>3.0136928310047035</v>
      </c>
      <c r="V47" s="325">
        <f>V6/$V$24*100</f>
        <v>3.2577167206512354</v>
      </c>
      <c r="W47" s="325">
        <f>W6/$W$24*100</f>
        <v>3.3648148629336383</v>
      </c>
    </row>
    <row r="48" spans="2:23">
      <c r="B48" s="314" t="s">
        <v>5</v>
      </c>
      <c r="C48" s="328">
        <f t="shared" si="3"/>
        <v>4.1432995560877064</v>
      </c>
      <c r="D48" s="328">
        <f t="shared" si="3"/>
        <v>4.344992631328692</v>
      </c>
      <c r="E48" s="328">
        <f t="shared" si="3"/>
        <v>3.3963727971203181</v>
      </c>
      <c r="F48" s="328">
        <f t="shared" si="3"/>
        <v>2.9352611903278358</v>
      </c>
      <c r="G48" s="328">
        <f t="shared" si="3"/>
        <v>3.3558430697191541</v>
      </c>
      <c r="H48" s="328">
        <f t="shared" si="3"/>
        <v>4.115722115187415</v>
      </c>
      <c r="I48" s="328">
        <f t="shared" si="3"/>
        <v>4.0036024481902102</v>
      </c>
      <c r="J48" s="324">
        <f t="shared" ref="J48:T48" si="5">J7/J$24*100</f>
        <v>2.0808897067349665</v>
      </c>
      <c r="K48" s="324">
        <f t="shared" si="5"/>
        <v>2.2232924989849132</v>
      </c>
      <c r="L48" s="324">
        <f t="shared" si="5"/>
        <v>2.3478633723731841</v>
      </c>
      <c r="M48" s="325">
        <f t="shared" si="5"/>
        <v>2.6238739672497338</v>
      </c>
      <c r="N48" s="325">
        <f t="shared" si="5"/>
        <v>2.2857078540076476</v>
      </c>
      <c r="O48" s="325">
        <f t="shared" si="5"/>
        <v>2.9227777740140941</v>
      </c>
      <c r="P48" s="325">
        <f t="shared" si="5"/>
        <v>2.4993461156922003</v>
      </c>
      <c r="Q48" s="326">
        <f t="shared" si="5"/>
        <v>2.9318465767397734</v>
      </c>
      <c r="R48" s="326">
        <f t="shared" si="5"/>
        <v>3.1758936831943432</v>
      </c>
      <c r="S48" s="327">
        <f t="shared" si="5"/>
        <v>3.0252198560992061</v>
      </c>
      <c r="T48" s="325">
        <f t="shared" si="5"/>
        <v>3.1563049110487449</v>
      </c>
      <c r="U48" s="325">
        <f t="shared" ref="U48:U63" si="6">U7/$U$24*100</f>
        <v>3.2920695548376857</v>
      </c>
      <c r="V48" s="325">
        <f t="shared" ref="V48:V63" si="7">V7/$V$24*100</f>
        <v>3.0737258807765282</v>
      </c>
      <c r="W48" s="325">
        <f t="shared" ref="W48:W63" si="8">W7/$W$24*100</f>
        <v>2.7150558783315573</v>
      </c>
    </row>
    <row r="49" spans="2:23">
      <c r="B49" s="314" t="s">
        <v>6</v>
      </c>
      <c r="C49" s="328">
        <f t="shared" si="3"/>
        <v>3.9406461194957045</v>
      </c>
      <c r="D49" s="328">
        <f t="shared" si="3"/>
        <v>3.6135948151119832</v>
      </c>
      <c r="E49" s="328">
        <f t="shared" si="3"/>
        <v>3.6686274886427088</v>
      </c>
      <c r="F49" s="328">
        <f t="shared" si="3"/>
        <v>3.9276773679440802</v>
      </c>
      <c r="G49" s="328">
        <f t="shared" si="3"/>
        <v>3.6294597494323524</v>
      </c>
      <c r="H49" s="328">
        <f t="shared" si="3"/>
        <v>3.524822387230512</v>
      </c>
      <c r="I49" s="328">
        <f t="shared" si="3"/>
        <v>3.3781868177351986</v>
      </c>
      <c r="J49" s="324">
        <f t="shared" ref="J49:T49" si="9">J8/J$24*100</f>
        <v>4.6961215103439828</v>
      </c>
      <c r="K49" s="324">
        <f t="shared" si="9"/>
        <v>4.5498744574826375</v>
      </c>
      <c r="L49" s="324">
        <f t="shared" si="9"/>
        <v>3.9263553120363981</v>
      </c>
      <c r="M49" s="325">
        <f t="shared" si="9"/>
        <v>3.8942660748073932</v>
      </c>
      <c r="N49" s="325">
        <f t="shared" si="9"/>
        <v>4.6382701623206684</v>
      </c>
      <c r="O49" s="325">
        <f t="shared" si="9"/>
        <v>4.1404115142289486</v>
      </c>
      <c r="P49" s="325">
        <f t="shared" si="9"/>
        <v>3.3386419428069609</v>
      </c>
      <c r="Q49" s="326">
        <f t="shared" si="9"/>
        <v>3.5962971748217409</v>
      </c>
      <c r="R49" s="326">
        <f t="shared" si="9"/>
        <v>4.5369863468800586</v>
      </c>
      <c r="S49" s="327">
        <f t="shared" si="9"/>
        <v>4.7727265614935428</v>
      </c>
      <c r="T49" s="325">
        <f t="shared" si="9"/>
        <v>3.6935433821218986</v>
      </c>
      <c r="U49" s="325">
        <f t="shared" si="6"/>
        <v>4.0849374119340354</v>
      </c>
      <c r="V49" s="325">
        <f t="shared" si="7"/>
        <v>4.0449479073416876</v>
      </c>
      <c r="W49" s="325">
        <f t="shared" si="8"/>
        <v>3.6868176396151067</v>
      </c>
    </row>
    <row r="50" spans="2:23">
      <c r="B50" s="314" t="s">
        <v>7</v>
      </c>
      <c r="C50" s="328">
        <f t="shared" si="3"/>
        <v>3.2694302429142827</v>
      </c>
      <c r="D50" s="328">
        <f t="shared" si="3"/>
        <v>2.6323205017395122</v>
      </c>
      <c r="E50" s="328">
        <f t="shared" si="3"/>
        <v>2.5541315965270392</v>
      </c>
      <c r="F50" s="328">
        <f t="shared" si="3"/>
        <v>2.7739562151074293</v>
      </c>
      <c r="G50" s="328">
        <f t="shared" si="3"/>
        <v>3.005664768781394</v>
      </c>
      <c r="H50" s="328">
        <f t="shared" si="3"/>
        <v>2.5357987606306018</v>
      </c>
      <c r="I50" s="328">
        <f t="shared" si="3"/>
        <v>2.2951705333382462</v>
      </c>
      <c r="J50" s="324">
        <f t="shared" ref="J50:T50" si="10">J9/J$24*100</f>
        <v>2.8212051965555389</v>
      </c>
      <c r="K50" s="324">
        <f t="shared" si="10"/>
        <v>3.1674634026045032</v>
      </c>
      <c r="L50" s="324">
        <f t="shared" si="10"/>
        <v>2.4848017474375297</v>
      </c>
      <c r="M50" s="325">
        <f t="shared" si="10"/>
        <v>2.687701301092567</v>
      </c>
      <c r="N50" s="325">
        <f t="shared" si="10"/>
        <v>2.6770940465757449</v>
      </c>
      <c r="O50" s="325">
        <f t="shared" si="10"/>
        <v>2.5499396201894893</v>
      </c>
      <c r="P50" s="325">
        <f t="shared" si="10"/>
        <v>2.7996499317566923</v>
      </c>
      <c r="Q50" s="326">
        <f t="shared" si="10"/>
        <v>3.3973579952289104</v>
      </c>
      <c r="R50" s="326">
        <f t="shared" si="10"/>
        <v>4.1442448949492148</v>
      </c>
      <c r="S50" s="327">
        <f t="shared" si="10"/>
        <v>3.4184034156620675</v>
      </c>
      <c r="T50" s="325">
        <f t="shared" si="10"/>
        <v>3.6724808220183314</v>
      </c>
      <c r="U50" s="325">
        <f t="shared" si="6"/>
        <v>2.9038948007308485</v>
      </c>
      <c r="V50" s="325">
        <f t="shared" si="7"/>
        <v>3.0023776011547709</v>
      </c>
      <c r="W50" s="325">
        <f t="shared" si="8"/>
        <v>3.02879233503677</v>
      </c>
    </row>
    <row r="51" spans="2:23">
      <c r="B51" s="314" t="s">
        <v>8</v>
      </c>
      <c r="C51" s="328">
        <f t="shared" si="3"/>
        <v>5.5659360774374518</v>
      </c>
      <c r="D51" s="328">
        <f t="shared" si="3"/>
        <v>6.1156717461638879</v>
      </c>
      <c r="E51" s="328">
        <f t="shared" si="3"/>
        <v>4.7816197464477908</v>
      </c>
      <c r="F51" s="328">
        <f t="shared" si="3"/>
        <v>5.192681652823274</v>
      </c>
      <c r="G51" s="328">
        <f t="shared" si="3"/>
        <v>5.3296311445638533</v>
      </c>
      <c r="H51" s="328">
        <f t="shared" si="3"/>
        <v>4.9448422351245807</v>
      </c>
      <c r="I51" s="328">
        <f t="shared" si="3"/>
        <v>4.144668219976448</v>
      </c>
      <c r="J51" s="324">
        <f t="shared" ref="J51:T51" si="11">J10/J$24*100</f>
        <v>4.6573381653400681</v>
      </c>
      <c r="K51" s="324">
        <f t="shared" si="11"/>
        <v>4.8328964550235236</v>
      </c>
      <c r="L51" s="324">
        <f t="shared" si="11"/>
        <v>4.4958448414870062</v>
      </c>
      <c r="M51" s="325">
        <f t="shared" si="11"/>
        <v>4.1005005871266116</v>
      </c>
      <c r="N51" s="325">
        <f t="shared" si="11"/>
        <v>3.8525809643050231</v>
      </c>
      <c r="O51" s="325">
        <f t="shared" si="11"/>
        <v>3.7969198932376278</v>
      </c>
      <c r="P51" s="325">
        <f t="shared" si="11"/>
        <v>4.478486418980725</v>
      </c>
      <c r="Q51" s="326">
        <f t="shared" si="11"/>
        <v>4.8941736385025232</v>
      </c>
      <c r="R51" s="326">
        <f t="shared" si="11"/>
        <v>5.8642629152215964</v>
      </c>
      <c r="S51" s="327">
        <f t="shared" si="11"/>
        <v>6.1591978883402625</v>
      </c>
      <c r="T51" s="325">
        <f t="shared" si="11"/>
        <v>6.3804976612388318</v>
      </c>
      <c r="U51" s="325">
        <f t="shared" si="6"/>
        <v>5.0017405456183379</v>
      </c>
      <c r="V51" s="325">
        <f t="shared" si="7"/>
        <v>4.7874257284285484</v>
      </c>
      <c r="W51" s="325">
        <f t="shared" si="8"/>
        <v>4.8559019423594192</v>
      </c>
    </row>
    <row r="52" spans="2:23">
      <c r="B52" s="314" t="s">
        <v>9</v>
      </c>
      <c r="C52" s="328">
        <f t="shared" si="3"/>
        <v>9.112794912283638</v>
      </c>
      <c r="D52" s="328">
        <f t="shared" si="3"/>
        <v>9.3896608661318215</v>
      </c>
      <c r="E52" s="328">
        <f t="shared" si="3"/>
        <v>7.9861260266531247</v>
      </c>
      <c r="F52" s="328">
        <f t="shared" si="3"/>
        <v>7.9742119931781996</v>
      </c>
      <c r="G52" s="328">
        <f t="shared" si="3"/>
        <v>8.3004371002890664</v>
      </c>
      <c r="H52" s="328">
        <f t="shared" si="3"/>
        <v>7.6121445850866305</v>
      </c>
      <c r="I52" s="328">
        <f t="shared" si="3"/>
        <v>7.5589960570714672</v>
      </c>
      <c r="J52" s="324">
        <f t="shared" ref="J52:T52" si="12">J11/J$24*100</f>
        <v>10.163019647626324</v>
      </c>
      <c r="K52" s="324">
        <f t="shared" si="12"/>
        <v>7.0414815737415886</v>
      </c>
      <c r="L52" s="324">
        <f t="shared" si="12"/>
        <v>8.7363732305827035</v>
      </c>
      <c r="M52" s="325">
        <f t="shared" si="12"/>
        <v>8.5556503030419488</v>
      </c>
      <c r="N52" s="325">
        <f t="shared" si="12"/>
        <v>7.4258303296543735</v>
      </c>
      <c r="O52" s="325">
        <f t="shared" si="12"/>
        <v>7.9456219086805655</v>
      </c>
      <c r="P52" s="325">
        <f t="shared" si="12"/>
        <v>7.1965277637615124</v>
      </c>
      <c r="Q52" s="326">
        <f t="shared" si="12"/>
        <v>7.3115677963711212</v>
      </c>
      <c r="R52" s="326">
        <f t="shared" si="12"/>
        <v>7.8753458636363849</v>
      </c>
      <c r="S52" s="327">
        <f t="shared" si="12"/>
        <v>7.9104500928462942</v>
      </c>
      <c r="T52" s="325">
        <f t="shared" si="12"/>
        <v>9.0037401661465175</v>
      </c>
      <c r="U52" s="325">
        <f t="shared" si="6"/>
        <v>8.8589297332904913</v>
      </c>
      <c r="V52" s="325">
        <f t="shared" si="7"/>
        <v>10.294280124882583</v>
      </c>
      <c r="W52" s="325">
        <f t="shared" si="8"/>
        <v>8.8735784597785141</v>
      </c>
    </row>
    <row r="53" spans="2:23">
      <c r="B53" s="314" t="s">
        <v>10</v>
      </c>
      <c r="C53" s="328">
        <f t="shared" si="3"/>
        <v>18.710162153120109</v>
      </c>
      <c r="D53" s="328">
        <f t="shared" si="3"/>
        <v>17.784393045521924</v>
      </c>
      <c r="E53" s="328">
        <f t="shared" si="3"/>
        <v>18.403126256661718</v>
      </c>
      <c r="F53" s="328">
        <f t="shared" si="3"/>
        <v>23.111230295209236</v>
      </c>
      <c r="G53" s="328">
        <f t="shared" si="3"/>
        <v>23.078946846036164</v>
      </c>
      <c r="H53" s="328">
        <f t="shared" si="3"/>
        <v>25.218946167279384</v>
      </c>
      <c r="I53" s="328">
        <f t="shared" si="3"/>
        <v>25.964354563930144</v>
      </c>
      <c r="J53" s="324">
        <f t="shared" ref="J53:T53" si="13">J12/J$24*100</f>
        <v>23.890882898250734</v>
      </c>
      <c r="K53" s="324">
        <f t="shared" si="13"/>
        <v>23.731164425973294</v>
      </c>
      <c r="L53" s="324">
        <f t="shared" si="13"/>
        <v>21.408591558573896</v>
      </c>
      <c r="M53" s="325">
        <f t="shared" si="13"/>
        <v>19.680826222631193</v>
      </c>
      <c r="N53" s="325">
        <f t="shared" si="13"/>
        <v>18.789438374733173</v>
      </c>
      <c r="O53" s="325">
        <f t="shared" si="13"/>
        <v>17.373186112022783</v>
      </c>
      <c r="P53" s="325">
        <f t="shared" si="13"/>
        <v>17.808708547360094</v>
      </c>
      <c r="Q53" s="326">
        <f t="shared" si="13"/>
        <v>17.424213260424061</v>
      </c>
      <c r="R53" s="326">
        <f t="shared" si="13"/>
        <v>16.386672786394328</v>
      </c>
      <c r="S53" s="327">
        <f t="shared" si="13"/>
        <v>16.34268128879015</v>
      </c>
      <c r="T53" s="325">
        <f t="shared" si="13"/>
        <v>16.796269618386582</v>
      </c>
      <c r="U53" s="325">
        <f t="shared" si="6"/>
        <v>15.726551051017529</v>
      </c>
      <c r="V53" s="325">
        <f>V12/$V$24*100</f>
        <v>14.862404931860942</v>
      </c>
      <c r="W53" s="325">
        <f t="shared" si="8"/>
        <v>17.222659513697089</v>
      </c>
    </row>
    <row r="54" spans="2:23">
      <c r="B54" s="314" t="s">
        <v>11</v>
      </c>
      <c r="C54" s="328">
        <f t="shared" si="3"/>
        <v>5.6122123313195864</v>
      </c>
      <c r="D54" s="328">
        <f t="shared" si="3"/>
        <v>4.8734760323621504</v>
      </c>
      <c r="E54" s="328">
        <f t="shared" si="3"/>
        <v>4.8774734726420865</v>
      </c>
      <c r="F54" s="328">
        <f t="shared" si="3"/>
        <v>4.9187109687867387</v>
      </c>
      <c r="G54" s="328">
        <f t="shared" si="3"/>
        <v>4.4003846697931337</v>
      </c>
      <c r="H54" s="328">
        <f t="shared" si="3"/>
        <v>4.5217165622485425</v>
      </c>
      <c r="I54" s="328">
        <f t="shared" si="3"/>
        <v>4.8978907893542329</v>
      </c>
      <c r="J54" s="324">
        <f t="shared" ref="J54:T54" si="14">J13/J$24*100</f>
        <v>5.9752793725714355</v>
      </c>
      <c r="K54" s="324">
        <f t="shared" si="14"/>
        <v>4.6354053043765306</v>
      </c>
      <c r="L54" s="324">
        <f t="shared" si="14"/>
        <v>6.0348778604278976</v>
      </c>
      <c r="M54" s="325">
        <f t="shared" si="14"/>
        <v>5.9782776214055522</v>
      </c>
      <c r="N54" s="325">
        <f t="shared" si="14"/>
        <v>6.719278508788781</v>
      </c>
      <c r="O54" s="325">
        <f t="shared" si="14"/>
        <v>6.601140357040534</v>
      </c>
      <c r="P54" s="325">
        <f t="shared" si="14"/>
        <v>6.1579456629346909</v>
      </c>
      <c r="Q54" s="326">
        <f t="shared" si="14"/>
        <v>4.8094975021188366</v>
      </c>
      <c r="R54" s="326">
        <f t="shared" si="14"/>
        <v>4.7966452258457934</v>
      </c>
      <c r="S54" s="327">
        <f t="shared" si="14"/>
        <v>5.1330223961818033</v>
      </c>
      <c r="T54" s="325">
        <f t="shared" si="14"/>
        <v>4.9596804936754131</v>
      </c>
      <c r="U54" s="325">
        <f t="shared" si="6"/>
        <v>4.8397626086120296</v>
      </c>
      <c r="V54" s="325">
        <f t="shared" si="7"/>
        <v>4.1944163253599589</v>
      </c>
      <c r="W54" s="325">
        <f t="shared" si="8"/>
        <v>4.4204235803348233</v>
      </c>
    </row>
    <row r="55" spans="2:23">
      <c r="B55" s="314" t="s">
        <v>12</v>
      </c>
      <c r="C55" s="328">
        <f t="shared" si="3"/>
        <v>7.9716414183270592</v>
      </c>
      <c r="D55" s="328">
        <f t="shared" si="3"/>
        <v>7.3729196071124505</v>
      </c>
      <c r="E55" s="328">
        <f t="shared" si="3"/>
        <v>5.8170172153211297</v>
      </c>
      <c r="F55" s="328">
        <f t="shared" si="3"/>
        <v>6.1464011532610261</v>
      </c>
      <c r="G55" s="328">
        <f t="shared" si="3"/>
        <v>7.1641358405706121</v>
      </c>
      <c r="H55" s="328">
        <f t="shared" si="3"/>
        <v>7.6466639634459712</v>
      </c>
      <c r="I55" s="328">
        <f t="shared" si="3"/>
        <v>6.9745899697015998</v>
      </c>
      <c r="J55" s="324">
        <f t="shared" ref="J55:T56" si="15">J14/J$24*100</f>
        <v>7.2968704771364727</v>
      </c>
      <c r="K55" s="324">
        <f t="shared" si="15"/>
        <v>7.6068178397210193</v>
      </c>
      <c r="L55" s="324">
        <f t="shared" si="15"/>
        <v>7.5410461708676904</v>
      </c>
      <c r="M55" s="325">
        <f t="shared" si="15"/>
        <v>9.0555588817888335</v>
      </c>
      <c r="N55" s="325">
        <f t="shared" si="15"/>
        <v>9.7805923394215686</v>
      </c>
      <c r="O55" s="325">
        <f t="shared" si="15"/>
        <v>8.4903613785029659</v>
      </c>
      <c r="P55" s="325">
        <f t="shared" si="15"/>
        <v>7.4304255601269702</v>
      </c>
      <c r="Q55" s="326">
        <f t="shared" si="15"/>
        <v>6.4730816227196604</v>
      </c>
      <c r="R55" s="326">
        <f t="shared" si="15"/>
        <v>6.4017880195137611</v>
      </c>
      <c r="S55" s="327">
        <f t="shared" si="15"/>
        <v>6.6590709189847468</v>
      </c>
      <c r="T55" s="325">
        <f t="shared" si="15"/>
        <v>6.7967365652862393</v>
      </c>
      <c r="U55" s="325">
        <f t="shared" si="6"/>
        <v>8.1831301052305694</v>
      </c>
      <c r="V55" s="325">
        <f t="shared" si="7"/>
        <v>8.0883065436741113</v>
      </c>
      <c r="W55" s="325">
        <f t="shared" si="8"/>
        <v>6.7733102430876642</v>
      </c>
    </row>
    <row r="56" spans="2:23">
      <c r="B56" s="314" t="s">
        <v>606</v>
      </c>
      <c r="C56" s="328">
        <f t="shared" si="3"/>
        <v>0</v>
      </c>
      <c r="D56" s="328">
        <f t="shared" si="3"/>
        <v>0</v>
      </c>
      <c r="E56" s="328">
        <f t="shared" si="3"/>
        <v>0</v>
      </c>
      <c r="F56" s="328">
        <f t="shared" si="3"/>
        <v>0</v>
      </c>
      <c r="G56" s="328">
        <f t="shared" si="3"/>
        <v>0</v>
      </c>
      <c r="H56" s="328">
        <f t="shared" si="3"/>
        <v>0</v>
      </c>
      <c r="I56" s="328">
        <f t="shared" si="3"/>
        <v>0</v>
      </c>
      <c r="J56" s="328">
        <f t="shared" si="3"/>
        <v>0</v>
      </c>
      <c r="K56" s="328">
        <f t="shared" si="3"/>
        <v>0</v>
      </c>
      <c r="L56" s="328">
        <f t="shared" si="3"/>
        <v>0</v>
      </c>
      <c r="M56" s="328">
        <f t="shared" si="3"/>
        <v>0</v>
      </c>
      <c r="N56" s="328">
        <f t="shared" si="3"/>
        <v>0</v>
      </c>
      <c r="O56" s="328">
        <f t="shared" si="3"/>
        <v>0</v>
      </c>
      <c r="P56" s="328">
        <f t="shared" si="3"/>
        <v>0</v>
      </c>
      <c r="Q56" s="328">
        <f t="shared" si="3"/>
        <v>0</v>
      </c>
      <c r="R56" s="328">
        <f t="shared" si="3"/>
        <v>0</v>
      </c>
      <c r="S56" s="328">
        <f t="shared" si="15"/>
        <v>0</v>
      </c>
      <c r="T56" s="328">
        <f t="shared" si="15"/>
        <v>0</v>
      </c>
      <c r="U56" s="325">
        <f t="shared" si="6"/>
        <v>2.3246510036791359</v>
      </c>
      <c r="V56" s="325">
        <f t="shared" si="7"/>
        <v>2.4625812094971398</v>
      </c>
      <c r="W56" s="325">
        <f t="shared" si="8"/>
        <v>3.5581531746003114</v>
      </c>
    </row>
    <row r="57" spans="2:23">
      <c r="B57" s="314" t="s">
        <v>13</v>
      </c>
      <c r="C57" s="328">
        <f t="shared" ref="C57:M57" si="16">C16/C$24*100</f>
        <v>13.073303190258049</v>
      </c>
      <c r="D57" s="328">
        <f t="shared" si="16"/>
        <v>14.638853054815911</v>
      </c>
      <c r="E57" s="328">
        <f t="shared" si="16"/>
        <v>14.308739064097134</v>
      </c>
      <c r="F57" s="328">
        <f t="shared" si="16"/>
        <v>15.770647241778157</v>
      </c>
      <c r="G57" s="328">
        <f t="shared" si="16"/>
        <v>14.458742941864561</v>
      </c>
      <c r="H57" s="328">
        <f t="shared" si="16"/>
        <v>12.08896747971154</v>
      </c>
      <c r="I57" s="328">
        <f t="shared" si="16"/>
        <v>12.428556150426932</v>
      </c>
      <c r="J57" s="324">
        <f t="shared" si="16"/>
        <v>11.247774217794085</v>
      </c>
      <c r="K57" s="324">
        <f t="shared" si="16"/>
        <v>12.080074204173243</v>
      </c>
      <c r="L57" s="324">
        <f t="shared" si="16"/>
        <v>13.446465321839282</v>
      </c>
      <c r="M57" s="325">
        <f t="shared" si="16"/>
        <v>15.635494033516789</v>
      </c>
      <c r="N57" s="325">
        <f t="shared" ref="N57:T63" si="17">N16/N$24*100</f>
        <v>15.660698127047166</v>
      </c>
      <c r="O57" s="325">
        <f t="shared" si="17"/>
        <v>14.365131742077134</v>
      </c>
      <c r="P57" s="325">
        <f t="shared" si="17"/>
        <v>12.855571544917414</v>
      </c>
      <c r="Q57" s="326">
        <f t="shared" si="17"/>
        <v>11.274092107469045</v>
      </c>
      <c r="R57" s="326">
        <f t="shared" si="17"/>
        <v>11.173308747032864</v>
      </c>
      <c r="S57" s="327">
        <f t="shared" si="17"/>
        <v>11.389746254853685</v>
      </c>
      <c r="T57" s="325">
        <f t="shared" si="17"/>
        <v>11.028569930970004</v>
      </c>
      <c r="U57" s="325">
        <f t="shared" si="6"/>
        <v>10.18469436994288</v>
      </c>
      <c r="V57" s="325">
        <f t="shared" si="7"/>
        <v>9.9003999590703753</v>
      </c>
      <c r="W57" s="325">
        <f t="shared" si="8"/>
        <v>8.893757331168052</v>
      </c>
    </row>
    <row r="58" spans="2:23">
      <c r="B58" s="314" t="s">
        <v>14</v>
      </c>
      <c r="C58" s="328">
        <f t="shared" ref="C58:M58" si="18">C17/C$24*100</f>
        <v>7.5686315539239724</v>
      </c>
      <c r="D58" s="328">
        <f t="shared" si="18"/>
        <v>6.4018486977284041</v>
      </c>
      <c r="E58" s="328">
        <f t="shared" si="18"/>
        <v>7.4147795348630225</v>
      </c>
      <c r="F58" s="328">
        <f t="shared" si="18"/>
        <v>7.5574570328771555</v>
      </c>
      <c r="G58" s="328">
        <f t="shared" si="18"/>
        <v>6.8170355405062004</v>
      </c>
      <c r="H58" s="328">
        <f t="shared" si="18"/>
        <v>5.8187087570577694</v>
      </c>
      <c r="I58" s="328">
        <f t="shared" si="18"/>
        <v>6.9640825093727283</v>
      </c>
      <c r="J58" s="324">
        <f t="shared" si="18"/>
        <v>7.7982254574907941</v>
      </c>
      <c r="K58" s="324">
        <f t="shared" si="18"/>
        <v>7.2674615841448018</v>
      </c>
      <c r="L58" s="324">
        <f t="shared" si="18"/>
        <v>6.7986361025965154</v>
      </c>
      <c r="M58" s="325">
        <f t="shared" si="18"/>
        <v>6.5383933256767985</v>
      </c>
      <c r="N58" s="325">
        <f t="shared" si="17"/>
        <v>6.5268987747839011</v>
      </c>
      <c r="O58" s="325">
        <f t="shared" si="17"/>
        <v>6.1864271619186813</v>
      </c>
      <c r="P58" s="325">
        <f t="shared" si="17"/>
        <v>6.8306810553466493</v>
      </c>
      <c r="Q58" s="326">
        <f t="shared" si="17"/>
        <v>7.3698454623417771</v>
      </c>
      <c r="R58" s="326">
        <f t="shared" si="17"/>
        <v>7.5442948209771075</v>
      </c>
      <c r="S58" s="327">
        <f t="shared" si="17"/>
        <v>7.9807481611622686</v>
      </c>
      <c r="T58" s="325">
        <f t="shared" si="17"/>
        <v>8.6189718195933995</v>
      </c>
      <c r="U58" s="325">
        <f t="shared" si="6"/>
        <v>9.670470650420004</v>
      </c>
      <c r="V58" s="325">
        <f t="shared" si="7"/>
        <v>9.1452472313441291</v>
      </c>
      <c r="W58" s="325">
        <f t="shared" si="8"/>
        <v>8.1947725014625377</v>
      </c>
    </row>
    <row r="59" spans="2:23">
      <c r="B59" s="314" t="s">
        <v>15</v>
      </c>
      <c r="C59" s="328">
        <f t="shared" ref="C59:M59" si="19">C18/C$24*100</f>
        <v>0</v>
      </c>
      <c r="D59" s="328">
        <f t="shared" si="19"/>
        <v>0</v>
      </c>
      <c r="E59" s="328">
        <f t="shared" si="19"/>
        <v>0</v>
      </c>
      <c r="F59" s="328">
        <f t="shared" si="19"/>
        <v>0</v>
      </c>
      <c r="G59" s="328">
        <f t="shared" si="19"/>
        <v>0</v>
      </c>
      <c r="H59" s="328">
        <f t="shared" si="19"/>
        <v>0</v>
      </c>
      <c r="I59" s="328">
        <f t="shared" si="19"/>
        <v>0</v>
      </c>
      <c r="J59" s="324">
        <f t="shared" si="19"/>
        <v>1.871761270345546</v>
      </c>
      <c r="K59" s="324">
        <f t="shared" si="19"/>
        <v>3.0195397149539716</v>
      </c>
      <c r="L59" s="324">
        <f t="shared" si="19"/>
        <v>3.2057780395083952</v>
      </c>
      <c r="M59" s="325">
        <f t="shared" si="19"/>
        <v>3.0732750536121336</v>
      </c>
      <c r="N59" s="325">
        <f t="shared" si="17"/>
        <v>3.1790656157350266</v>
      </c>
      <c r="O59" s="325">
        <f t="shared" si="17"/>
        <v>3.3158859514688479</v>
      </c>
      <c r="P59" s="325">
        <f t="shared" si="17"/>
        <v>3.9881579113656516</v>
      </c>
      <c r="Q59" s="326">
        <f t="shared" si="17"/>
        <v>3.7860910028508283</v>
      </c>
      <c r="R59" s="326">
        <f t="shared" si="17"/>
        <v>3.8846373576317905</v>
      </c>
      <c r="S59" s="327">
        <f t="shared" si="17"/>
        <v>3.5614397504204773</v>
      </c>
      <c r="T59" s="325">
        <f t="shared" si="17"/>
        <v>4.0454625864568854</v>
      </c>
      <c r="U59" s="325">
        <f t="shared" si="6"/>
        <v>3.8278126829970631</v>
      </c>
      <c r="V59" s="325">
        <f t="shared" si="7"/>
        <v>3.6406652397314816</v>
      </c>
      <c r="W59" s="325">
        <f t="shared" si="8"/>
        <v>3.6903253545625221</v>
      </c>
    </row>
    <row r="60" spans="2:23">
      <c r="B60" s="314" t="s">
        <v>16</v>
      </c>
      <c r="C60" s="328">
        <f t="shared" ref="C60:M60" si="20">C19/C$24*100</f>
        <v>9.414825303017988</v>
      </c>
      <c r="D60" s="328">
        <f t="shared" si="20"/>
        <v>9.5402325377900894</v>
      </c>
      <c r="E60" s="328">
        <f t="shared" si="20"/>
        <v>10.480133206274168</v>
      </c>
      <c r="F60" s="328">
        <f t="shared" si="20"/>
        <v>9.3791230180603744</v>
      </c>
      <c r="G60" s="328">
        <f t="shared" si="20"/>
        <v>8.1058975509797442</v>
      </c>
      <c r="H60" s="328">
        <f t="shared" si="20"/>
        <v>8.8132123635359019</v>
      </c>
      <c r="I60" s="328">
        <f t="shared" si="20"/>
        <v>9.4072348536238319</v>
      </c>
      <c r="J60" s="324">
        <f t="shared" si="20"/>
        <v>7.7708883157487811</v>
      </c>
      <c r="K60" s="324">
        <f t="shared" si="20"/>
        <v>8.5220250340206771</v>
      </c>
      <c r="L60" s="324">
        <f t="shared" si="20"/>
        <v>8.5997422230223712</v>
      </c>
      <c r="M60" s="325">
        <f t="shared" si="20"/>
        <v>6.882940896055513</v>
      </c>
      <c r="N60" s="325">
        <f t="shared" si="17"/>
        <v>6.8585096614783581</v>
      </c>
      <c r="O60" s="325">
        <f t="shared" si="17"/>
        <v>6.6464528382800108</v>
      </c>
      <c r="P60" s="325">
        <f t="shared" si="17"/>
        <v>8.0024528025628676</v>
      </c>
      <c r="Q60" s="326">
        <f t="shared" si="17"/>
        <v>7.0271293861256083</v>
      </c>
      <c r="R60" s="326">
        <f t="shared" si="17"/>
        <v>6.7336966919690706</v>
      </c>
      <c r="S60" s="327">
        <f t="shared" si="17"/>
        <v>7.0564659367878644</v>
      </c>
      <c r="T60" s="325">
        <f t="shared" si="17"/>
        <v>7.0619356574617207</v>
      </c>
      <c r="U60" s="325">
        <f t="shared" si="6"/>
        <v>8.2065823130872886</v>
      </c>
      <c r="V60" s="325">
        <f t="shared" si="7"/>
        <v>7.5878084108462307</v>
      </c>
      <c r="W60" s="325">
        <f t="shared" si="8"/>
        <v>7.9692061478893423</v>
      </c>
    </row>
    <row r="61" spans="2:23">
      <c r="B61" s="314" t="s">
        <v>82</v>
      </c>
      <c r="C61" s="324">
        <f t="shared" ref="C61:M61" si="21">C20/C$24*100</f>
        <v>3.0550687697219887</v>
      </c>
      <c r="D61" s="324">
        <f t="shared" si="21"/>
        <v>2.6587376273183425</v>
      </c>
      <c r="E61" s="324">
        <f t="shared" si="21"/>
        <v>2.7885061530314599</v>
      </c>
      <c r="F61" s="324">
        <f t="shared" si="21"/>
        <v>2.585311640701776</v>
      </c>
      <c r="G61" s="324">
        <f t="shared" si="21"/>
        <v>2.248955524709999</v>
      </c>
      <c r="H61" s="324">
        <f t="shared" si="21"/>
        <v>2.5490628563657434</v>
      </c>
      <c r="I61" s="324">
        <f t="shared" si="21"/>
        <v>2.422499306506837</v>
      </c>
      <c r="J61" s="324">
        <f t="shared" si="21"/>
        <v>2.2298076909450018</v>
      </c>
      <c r="K61" s="324">
        <f t="shared" si="21"/>
        <v>2.7818775234156048</v>
      </c>
      <c r="L61" s="324">
        <f t="shared" si="21"/>
        <v>2.0752736378168288</v>
      </c>
      <c r="M61" s="325">
        <f t="shared" si="21"/>
        <v>2.1483579781589484</v>
      </c>
      <c r="N61" s="325">
        <f t="shared" si="17"/>
        <v>2.3717953725438576</v>
      </c>
      <c r="O61" s="325">
        <f t="shared" si="17"/>
        <v>2.5290514841791927</v>
      </c>
      <c r="P61" s="325">
        <f t="shared" si="17"/>
        <v>2.659095063084608</v>
      </c>
      <c r="Q61" s="326">
        <f t="shared" si="17"/>
        <v>2.9313326467701231</v>
      </c>
      <c r="R61" s="326">
        <f t="shared" si="17"/>
        <v>3.1457654837918811</v>
      </c>
      <c r="S61" s="327">
        <f t="shared" si="17"/>
        <v>3.472412141695886</v>
      </c>
      <c r="T61" s="325">
        <f t="shared" si="17"/>
        <v>2.6317999157012193</v>
      </c>
      <c r="U61" s="325">
        <f t="shared" si="6"/>
        <v>2.5341557559079031</v>
      </c>
      <c r="V61" s="325">
        <f t="shared" si="7"/>
        <v>2.8295612464987312</v>
      </c>
      <c r="W61" s="325">
        <f t="shared" si="8"/>
        <v>2.4034123159603751</v>
      </c>
    </row>
    <row r="62" spans="2:23">
      <c r="B62" s="314" t="s">
        <v>18</v>
      </c>
      <c r="C62" s="324">
        <f t="shared" ref="C62:M62" si="22">C21/C$24*100</f>
        <v>3.1515491608287602</v>
      </c>
      <c r="D62" s="324">
        <f t="shared" si="22"/>
        <v>3.33983328682924</v>
      </c>
      <c r="E62" s="324">
        <f t="shared" si="22"/>
        <v>2.5385932321092137</v>
      </c>
      <c r="F62" s="324">
        <f t="shared" si="22"/>
        <v>2.4554423279496693</v>
      </c>
      <c r="G62" s="324">
        <f t="shared" si="22"/>
        <v>2.3875944644234872</v>
      </c>
      <c r="H62" s="324">
        <f t="shared" si="22"/>
        <v>2.1994920861217611</v>
      </c>
      <c r="I62" s="324">
        <f t="shared" si="22"/>
        <v>2.8909807311027267</v>
      </c>
      <c r="J62" s="324">
        <f t="shared" si="22"/>
        <v>2.5707574915394744</v>
      </c>
      <c r="K62" s="324">
        <f t="shared" si="22"/>
        <v>2.4737822125510296</v>
      </c>
      <c r="L62" s="324">
        <f t="shared" si="22"/>
        <v>2.6859334618542219</v>
      </c>
      <c r="M62" s="325">
        <f t="shared" si="22"/>
        <v>2.1423704690964462</v>
      </c>
      <c r="N62" s="325">
        <f t="shared" si="17"/>
        <v>2.3339709587812272</v>
      </c>
      <c r="O62" s="325">
        <f t="shared" si="17"/>
        <v>2.592122711463098</v>
      </c>
      <c r="P62" s="325">
        <f t="shared" si="17"/>
        <v>2.5899418529736371</v>
      </c>
      <c r="Q62" s="326">
        <f t="shared" si="17"/>
        <v>2.8684160097493923</v>
      </c>
      <c r="R62" s="326">
        <f t="shared" si="17"/>
        <v>3.3431276083576837</v>
      </c>
      <c r="S62" s="327">
        <f t="shared" si="17"/>
        <v>2.9638367690512766</v>
      </c>
      <c r="T62" s="325">
        <f t="shared" si="17"/>
        <v>3.1596911692925187</v>
      </c>
      <c r="U62" s="325">
        <f t="shared" si="6"/>
        <v>2.8998616852707366</v>
      </c>
      <c r="V62" s="325">
        <f t="shared" si="7"/>
        <v>2.6602319201536031</v>
      </c>
      <c r="W62" s="325">
        <f t="shared" si="8"/>
        <v>2.6545449454474759</v>
      </c>
    </row>
    <row r="63" spans="2:23">
      <c r="B63" s="314" t="s">
        <v>19</v>
      </c>
      <c r="C63" s="324">
        <f t="shared" ref="C63:M63" si="23">C22/C$24*100</f>
        <v>5.4104992112637111</v>
      </c>
      <c r="D63" s="324">
        <f t="shared" si="23"/>
        <v>7.2934655500455925</v>
      </c>
      <c r="E63" s="324">
        <f t="shared" si="23"/>
        <v>10.984754209609074</v>
      </c>
      <c r="F63" s="324">
        <f t="shared" si="23"/>
        <v>5.2718879019950569</v>
      </c>
      <c r="G63" s="324">
        <f t="shared" si="23"/>
        <v>7.7172707883302758</v>
      </c>
      <c r="H63" s="324">
        <f t="shared" si="23"/>
        <v>8.4098996809736377</v>
      </c>
      <c r="I63" s="324">
        <f t="shared" si="23"/>
        <v>6.6691870496694001</v>
      </c>
      <c r="J63" s="324">
        <f t="shared" si="23"/>
        <v>3.7446765159509123</v>
      </c>
      <c r="K63" s="324">
        <f t="shared" si="23"/>
        <v>4.2630429420941836</v>
      </c>
      <c r="L63" s="324">
        <f t="shared" si="23"/>
        <v>4.6869737657796087</v>
      </c>
      <c r="M63" s="325">
        <f t="shared" si="23"/>
        <v>4.8041817233905357</v>
      </c>
      <c r="N63" s="325">
        <f t="shared" si="17"/>
        <v>4.8916325275955215</v>
      </c>
      <c r="O63" s="325">
        <f t="shared" si="17"/>
        <v>8.6607509344114035</v>
      </c>
      <c r="P63" s="325">
        <f t="shared" si="17"/>
        <v>9.1187246707197431</v>
      </c>
      <c r="Q63" s="326">
        <f t="shared" si="17"/>
        <v>11.429664055667299</v>
      </c>
      <c r="R63" s="326">
        <f t="shared" si="17"/>
        <v>7.3178034896027855</v>
      </c>
      <c r="S63" s="327">
        <f t="shared" si="17"/>
        <v>6.7728731602810317</v>
      </c>
      <c r="T63" s="325">
        <f t="shared" si="17"/>
        <v>6.3327408415693478</v>
      </c>
      <c r="U63" s="325">
        <f t="shared" si="6"/>
        <v>4.4470628964187622</v>
      </c>
      <c r="V63" s="325">
        <f t="shared" si="7"/>
        <v>6.16790301872794</v>
      </c>
      <c r="W63" s="325">
        <f t="shared" si="8"/>
        <v>7.6944737737348046</v>
      </c>
    </row>
    <row r="64" spans="2:23">
      <c r="B64" s="314"/>
      <c r="C64" s="322"/>
      <c r="D64" s="322"/>
      <c r="E64" s="322"/>
      <c r="F64" s="323"/>
      <c r="G64" s="323"/>
      <c r="H64" s="323"/>
      <c r="I64" s="323"/>
      <c r="J64" s="323"/>
      <c r="K64" s="323"/>
      <c r="L64" s="323"/>
      <c r="M64" s="317"/>
      <c r="N64" s="317"/>
      <c r="O64" s="317"/>
      <c r="P64" s="318"/>
      <c r="Q64" s="319"/>
      <c r="R64" s="319"/>
      <c r="S64" s="320"/>
      <c r="T64" s="318"/>
    </row>
    <row r="65" spans="2:23" s="17" customFormat="1">
      <c r="B65" s="334" t="s">
        <v>20</v>
      </c>
      <c r="C65" s="335">
        <f>SUM(C47:C63)</f>
        <v>100.00000000000003</v>
      </c>
      <c r="D65" s="335">
        <f t="shared" ref="D65:N65" si="24">SUM(D47:D63)</f>
        <v>100</v>
      </c>
      <c r="E65" s="335">
        <f t="shared" si="24"/>
        <v>99.999999999999972</v>
      </c>
      <c r="F65" s="335">
        <f t="shared" si="24"/>
        <v>100</v>
      </c>
      <c r="G65" s="335">
        <f t="shared" si="24"/>
        <v>100</v>
      </c>
      <c r="H65" s="335">
        <f t="shared" si="24"/>
        <v>99.999999999999986</v>
      </c>
      <c r="I65" s="335">
        <f t="shared" si="24"/>
        <v>100.00000000000001</v>
      </c>
      <c r="J65" s="335">
        <f t="shared" si="24"/>
        <v>100</v>
      </c>
      <c r="K65" s="335">
        <f t="shared" si="24"/>
        <v>100</v>
      </c>
      <c r="L65" s="335">
        <f t="shared" si="24"/>
        <v>100.00000000000001</v>
      </c>
      <c r="M65" s="335">
        <f t="shared" si="24"/>
        <v>100</v>
      </c>
      <c r="N65" s="335">
        <f t="shared" si="24"/>
        <v>100</v>
      </c>
      <c r="O65" s="335">
        <f t="shared" ref="O65:U65" si="25">SUM(O47:O63)</f>
        <v>100</v>
      </c>
      <c r="P65" s="335">
        <f t="shared" si="25"/>
        <v>100</v>
      </c>
      <c r="Q65" s="335">
        <f t="shared" si="25"/>
        <v>99.999999999999986</v>
      </c>
      <c r="R65" s="335">
        <f t="shared" si="25"/>
        <v>100.00000000000001</v>
      </c>
      <c r="S65" s="335">
        <f t="shared" si="25"/>
        <v>99.999999999999986</v>
      </c>
      <c r="T65" s="335">
        <f t="shared" si="25"/>
        <v>99.999999999999957</v>
      </c>
      <c r="U65" s="335">
        <f t="shared" si="25"/>
        <v>99.999999999999986</v>
      </c>
      <c r="V65" s="335">
        <f t="shared" ref="V65:W65" si="26">SUM(V47:V63)</f>
        <v>100</v>
      </c>
      <c r="W65" s="336">
        <f t="shared" si="26"/>
        <v>100</v>
      </c>
    </row>
    <row r="66" spans="2:23">
      <c r="B66" s="9" t="s">
        <v>827</v>
      </c>
      <c r="C66" s="5"/>
      <c r="D66" s="5"/>
      <c r="E66" s="19"/>
      <c r="F66" s="19"/>
      <c r="G66" s="19"/>
      <c r="H66" s="19"/>
      <c r="I66" s="19"/>
      <c r="J66" s="19"/>
    </row>
    <row r="67" spans="2:23">
      <c r="B67" s="10"/>
      <c r="C67" s="5"/>
      <c r="D67" s="5"/>
      <c r="E67" s="19"/>
      <c r="F67" s="19"/>
      <c r="G67" s="19"/>
      <c r="H67" s="19"/>
      <c r="I67" s="19"/>
      <c r="J67" s="19"/>
    </row>
    <row r="68" spans="2:23">
      <c r="B68" s="19"/>
      <c r="C68" s="5"/>
      <c r="D68" s="5"/>
      <c r="E68" s="19"/>
      <c r="F68" s="19"/>
      <c r="G68" s="19"/>
      <c r="H68" s="19"/>
      <c r="I68" s="19"/>
      <c r="J68" s="19"/>
    </row>
    <row r="69" spans="2:23">
      <c r="B69" s="19"/>
      <c r="C69" s="5"/>
      <c r="D69" s="5"/>
      <c r="E69" s="19"/>
      <c r="F69" s="19"/>
      <c r="G69" s="19"/>
      <c r="H69" s="19"/>
      <c r="I69" s="19"/>
      <c r="J69" s="19"/>
    </row>
    <row r="70" spans="2:23">
      <c r="B70" s="19"/>
      <c r="C70" s="5"/>
      <c r="D70" s="5"/>
      <c r="E70" s="19"/>
      <c r="F70" s="19"/>
      <c r="G70" s="19"/>
      <c r="H70" s="19"/>
      <c r="I70" s="19"/>
      <c r="J70" s="19"/>
    </row>
    <row r="71" spans="2:23">
      <c r="B71" s="22"/>
      <c r="C71" s="22"/>
      <c r="J71"/>
      <c r="K71" s="23"/>
      <c r="L71"/>
    </row>
    <row r="72" spans="2:23">
      <c r="B72" s="14" t="s">
        <v>30</v>
      </c>
      <c r="C72" s="15"/>
      <c r="D72" s="11"/>
      <c r="E72" s="11"/>
      <c r="F72" s="11"/>
      <c r="G72" s="11"/>
      <c r="H72" s="11"/>
      <c r="I72" s="11"/>
      <c r="J72" s="20"/>
    </row>
    <row r="73" spans="2:23">
      <c r="B73" s="337" t="s">
        <v>35</v>
      </c>
      <c r="C73" s="337"/>
      <c r="D73" s="337"/>
      <c r="E73" s="337"/>
      <c r="F73" s="11"/>
      <c r="G73" s="11"/>
      <c r="H73" s="11"/>
      <c r="I73" s="11"/>
      <c r="J73" s="20"/>
      <c r="O73"/>
    </row>
    <row r="74" spans="2:23">
      <c r="B74" s="1" t="s">
        <v>812</v>
      </c>
      <c r="C74" s="15"/>
      <c r="D74" s="11"/>
      <c r="E74" s="11"/>
      <c r="F74" s="11"/>
      <c r="G74" s="11"/>
      <c r="H74" s="11"/>
      <c r="I74" s="11"/>
      <c r="J74" s="20"/>
      <c r="N74" s="105"/>
      <c r="O74" s="109" t="s">
        <v>180</v>
      </c>
    </row>
    <row r="75" spans="2:23">
      <c r="B75" s="11"/>
      <c r="C75" s="11"/>
      <c r="D75" s="11"/>
      <c r="E75" s="11"/>
      <c r="F75" s="11"/>
      <c r="G75" s="11"/>
      <c r="H75" s="11"/>
      <c r="I75" s="11"/>
      <c r="J75" s="20"/>
      <c r="O75"/>
    </row>
    <row r="76" spans="2:23">
      <c r="B76" s="330" t="s">
        <v>2</v>
      </c>
      <c r="C76" s="331">
        <v>2001</v>
      </c>
      <c r="D76" s="331">
        <v>2002</v>
      </c>
      <c r="E76" s="331">
        <v>2003</v>
      </c>
      <c r="F76" s="331">
        <v>2004</v>
      </c>
      <c r="G76" s="331">
        <v>2005</v>
      </c>
      <c r="H76" s="331">
        <v>2006</v>
      </c>
      <c r="I76" s="331">
        <v>2007</v>
      </c>
      <c r="J76" s="331">
        <v>2008</v>
      </c>
      <c r="K76" s="331">
        <v>2009</v>
      </c>
      <c r="L76" s="331">
        <v>2010</v>
      </c>
      <c r="M76" s="331">
        <v>2011</v>
      </c>
      <c r="N76" s="332">
        <v>2012</v>
      </c>
      <c r="O76" s="332">
        <v>2013</v>
      </c>
      <c r="P76" s="332">
        <v>2014</v>
      </c>
      <c r="Q76" s="332">
        <v>2015</v>
      </c>
      <c r="R76" s="332">
        <v>2016</v>
      </c>
      <c r="S76" s="332">
        <v>2017</v>
      </c>
      <c r="T76" s="332">
        <v>2018</v>
      </c>
      <c r="U76" s="332">
        <v>2019</v>
      </c>
      <c r="V76" s="332">
        <v>2020</v>
      </c>
      <c r="W76" s="333">
        <v>2021</v>
      </c>
    </row>
    <row r="77" spans="2:23">
      <c r="B77" s="314" t="s">
        <v>3</v>
      </c>
      <c r="C77" s="315" t="s">
        <v>4</v>
      </c>
      <c r="D77" s="315" t="s">
        <v>4</v>
      </c>
      <c r="E77" s="315" t="s">
        <v>4</v>
      </c>
      <c r="F77" s="315" t="s">
        <v>4</v>
      </c>
      <c r="G77" s="315" t="s">
        <v>4</v>
      </c>
      <c r="H77" s="315" t="s">
        <v>4</v>
      </c>
      <c r="I77" s="315" t="s">
        <v>4</v>
      </c>
      <c r="J77" s="316">
        <f>(J6/'Población e ICE'!K5)*1000</f>
        <v>283532.80133747164</v>
      </c>
      <c r="K77" s="316">
        <f>(K6/'Población e ICE'!L5)*1000</f>
        <v>508084.50838782353</v>
      </c>
      <c r="L77" s="316">
        <f>(L6/'Población e ICE'!M5)*1000</f>
        <v>408586.84813753742</v>
      </c>
      <c r="M77" s="317">
        <f>(M6/'Población e ICE'!N5)*1000</f>
        <v>646352.56364719046</v>
      </c>
      <c r="N77" s="317">
        <f>(N6/'Población e ICE'!O5)*1000</f>
        <v>551461.44688592013</v>
      </c>
      <c r="O77" s="317">
        <f>(O6/'Población e ICE'!P5)*1000</f>
        <v>540338.00686469302</v>
      </c>
      <c r="P77" s="318">
        <f>(P6/'Población e ICE'!Q5)*1000</f>
        <v>628393.77359743242</v>
      </c>
      <c r="Q77" s="319">
        <f>(Q6/'Población e ICE'!R5)*1000</f>
        <v>800442.18021074915</v>
      </c>
      <c r="R77" s="319">
        <f>(R6/'Población e ICE'!S5)*1000</f>
        <v>1168818.4164952761</v>
      </c>
      <c r="S77" s="320">
        <f>(S6/'Población e ICE'!T5)*1000</f>
        <v>1021676.6746174034</v>
      </c>
      <c r="T77" s="318">
        <f>(T6/'Población e ICE'!U5)*1000</f>
        <v>723027.6173325394</v>
      </c>
      <c r="U77" s="318">
        <f>(U6/'Población e ICE'!V5)*1000</f>
        <v>896275.40790806664</v>
      </c>
      <c r="V77" s="318">
        <f>(V6/'Población e ICE'!W5)*1000</f>
        <v>877080.76206093072</v>
      </c>
      <c r="W77" s="318">
        <f>(W6/'Población e ICE'!X5)*1000</f>
        <v>984325.17625499272</v>
      </c>
    </row>
    <row r="78" spans="2:23">
      <c r="B78" s="314" t="s">
        <v>5</v>
      </c>
      <c r="C78" s="321">
        <f>(C7/'Población e ICE'!D6)*1000</f>
        <v>323700.97931900097</v>
      </c>
      <c r="D78" s="321">
        <f>(D7/'Población e ICE'!E6)*1000</f>
        <v>348932.79145399964</v>
      </c>
      <c r="E78" s="321">
        <f>(E7/'Población e ICE'!F6)*1000</f>
        <v>267823.63671946101</v>
      </c>
      <c r="F78" s="321">
        <f>(F7/'Población e ICE'!G6)*1000</f>
        <v>242220.42968158328</v>
      </c>
      <c r="G78" s="321">
        <f>(G7/'Población e ICE'!H6)*1000</f>
        <v>285530.30005155283</v>
      </c>
      <c r="H78" s="321">
        <f>(H7/'Población e ICE'!I6)*1000</f>
        <v>357520.1970248422</v>
      </c>
      <c r="I78" s="321">
        <f>(I7/'Población e ICE'!J6)*1000</f>
        <v>386424.32046409661</v>
      </c>
      <c r="J78" s="316">
        <f>(J7/'Población e ICE'!K6)*1000</f>
        <v>370527.10116420325</v>
      </c>
      <c r="K78" s="316">
        <f>(K7/'Población e ICE'!L6)*1000</f>
        <v>461760.51764818345</v>
      </c>
      <c r="L78" s="316">
        <f>(L7/'Población e ICE'!M6)*1000</f>
        <v>460063.94284190884</v>
      </c>
      <c r="M78" s="317">
        <f>(M7/'Población e ICE'!N6)*1000</f>
        <v>560239.10229996801</v>
      </c>
      <c r="N78" s="317">
        <f>(N7/'Población e ICE'!O6)*1000</f>
        <v>452353.56907109765</v>
      </c>
      <c r="O78" s="317">
        <f>(O7/'Población e ICE'!P6)*1000</f>
        <v>599229.854735762</v>
      </c>
      <c r="P78" s="318">
        <f>(P7/'Población e ICE'!Q6)*1000</f>
        <v>495618.14479585836</v>
      </c>
      <c r="Q78" s="319">
        <f>(Q7/'Población e ICE'!R6)*1000</f>
        <v>666786.72142882645</v>
      </c>
      <c r="R78" s="319">
        <f>(R7/'Población e ICE'!S6)*1000</f>
        <v>705496.4055581101</v>
      </c>
      <c r="S78" s="320">
        <f>(S7/'Población e ICE'!T6)*1000</f>
        <v>633349.36998978979</v>
      </c>
      <c r="T78" s="318">
        <f>(T7/'Población e ICE'!U6)*1000</f>
        <v>584356.57608239213</v>
      </c>
      <c r="U78" s="318">
        <f>(U7/'Población e ICE'!V6)*1000</f>
        <v>655625.78513605555</v>
      </c>
      <c r="V78" s="318">
        <f>(V7/'Población e ICE'!W6)*1000</f>
        <v>545054.81266227469</v>
      </c>
      <c r="W78" s="318">
        <f>(W7/'Población e ICE'!X6)*1000</f>
        <v>518540.9817749543</v>
      </c>
    </row>
    <row r="79" spans="2:23">
      <c r="B79" s="314" t="s">
        <v>6</v>
      </c>
      <c r="C79" s="321">
        <f>(C8/'Población e ICE'!D7)*1000</f>
        <v>266890.35469759599</v>
      </c>
      <c r="D79" s="321">
        <f>(D8/'Población e ICE'!E7)*1000</f>
        <v>254956.70651252728</v>
      </c>
      <c r="E79" s="321">
        <f>(E8/'Población e ICE'!F7)*1000</f>
        <v>254672.34202372175</v>
      </c>
      <c r="F79" s="321">
        <f>(F8/'Población e ICE'!G7)*1000</f>
        <v>286279.8097155047</v>
      </c>
      <c r="G79" s="321">
        <f>(G8/'Población e ICE'!H7)*1000</f>
        <v>273754.86411467375</v>
      </c>
      <c r="H79" s="321">
        <f>(H8/'Población e ICE'!I7)*1000</f>
        <v>272503.15011063335</v>
      </c>
      <c r="I79" s="321">
        <f>(I8/'Población e ICE'!J7)*1000</f>
        <v>291242.47072331788</v>
      </c>
      <c r="J79" s="316">
        <f>(J8/'Población e ICE'!K7)*1000</f>
        <v>430123.89623184362</v>
      </c>
      <c r="K79" s="316">
        <f>(K8/'Población e ICE'!L7)*1000</f>
        <v>490290.82483872311</v>
      </c>
      <c r="L79" s="316">
        <f>(L8/'Población e ICE'!M7)*1000</f>
        <v>402479.97920741991</v>
      </c>
      <c r="M79" s="317">
        <f>(M8/'Población e ICE'!N7)*1000</f>
        <v>439056.22434362228</v>
      </c>
      <c r="N79" s="317">
        <f>(N8/'Población e ICE'!O7)*1000</f>
        <v>489426.03893702856</v>
      </c>
      <c r="O79" s="317">
        <f>(O8/'Población e ICE'!P7)*1000</f>
        <v>455507.70242987137</v>
      </c>
      <c r="P79" s="318">
        <f>(P8/'Población e ICE'!Q7)*1000</f>
        <v>357234.01888803655</v>
      </c>
      <c r="Q79" s="319">
        <f>(Q8/'Población e ICE'!R7)*1000</f>
        <v>444078.58752432658</v>
      </c>
      <c r="R79" s="319">
        <f>(R8/'Población e ICE'!S7)*1000</f>
        <v>549986.9928490601</v>
      </c>
      <c r="S79" s="320">
        <f>(S8/'Población e ICE'!T7)*1000</f>
        <v>547976.54095623072</v>
      </c>
      <c r="T79" s="318">
        <f>(T8/'Población e ICE'!U7)*1000</f>
        <v>376289.93890790991</v>
      </c>
      <c r="U79" s="318">
        <f>(U8/'Población e ICE'!V7)*1000</f>
        <v>448896.07785423193</v>
      </c>
      <c r="V79" s="318">
        <f>(V8/'Población e ICE'!W7)*1000</f>
        <v>396839.43032054871</v>
      </c>
      <c r="W79" s="318">
        <f>(W8/'Población e ICE'!X7)*1000</f>
        <v>391381.25320641254</v>
      </c>
    </row>
    <row r="80" spans="2:23">
      <c r="B80" s="314" t="s">
        <v>7</v>
      </c>
      <c r="C80" s="321">
        <f>(C9/'Población e ICE'!D8)*1000</f>
        <v>433057.77576478053</v>
      </c>
      <c r="D80" s="321">
        <f>(D9/'Población e ICE'!E8)*1000</f>
        <v>353778.28490724473</v>
      </c>
      <c r="E80" s="321">
        <f>(E9/'Población e ICE'!F8)*1000</f>
        <v>339282.15633063175</v>
      </c>
      <c r="F80" s="321">
        <f>(F9/'Población e ICE'!G8)*1000</f>
        <v>388842.77358689322</v>
      </c>
      <c r="G80" s="321">
        <f>(G9/'Población e ICE'!H8)*1000</f>
        <v>438002.97115709592</v>
      </c>
      <c r="H80" s="321">
        <f>(H9/'Población e ICE'!I8)*1000</f>
        <v>380227.61524256255</v>
      </c>
      <c r="I80" s="321">
        <f>(I9/'Población e ICE'!J8)*1000</f>
        <v>385278.6070898968</v>
      </c>
      <c r="J80" s="316">
        <f>(J9/'Población e ICE'!K8)*1000</f>
        <v>505193.45768447715</v>
      </c>
      <c r="K80" s="316">
        <f>(K9/'Población e ICE'!L8)*1000</f>
        <v>669499.17703630112</v>
      </c>
      <c r="L80" s="316">
        <f>(L9/'Población e ICE'!M8)*1000</f>
        <v>501054.61200119316</v>
      </c>
      <c r="M80" s="317">
        <f>(M9/'Población e ICE'!N8)*1000</f>
        <v>597950.64695341967</v>
      </c>
      <c r="N80" s="317">
        <f>(N9/'Población e ICE'!O8)*1000</f>
        <v>559410.13685826852</v>
      </c>
      <c r="O80" s="317">
        <f>(O9/'Población e ICE'!P8)*1000</f>
        <v>558462.09366466093</v>
      </c>
      <c r="P80" s="318">
        <f>(P9/'Población e ICE'!Q8)*1000</f>
        <v>600194.16562547302</v>
      </c>
      <c r="Q80" s="319">
        <f>(Q9/'Población e ICE'!R8)*1000</f>
        <v>845662.94932540297</v>
      </c>
      <c r="R80" s="319">
        <f>(R9/'Población e ICE'!S8)*1000</f>
        <v>1019434.5762907513</v>
      </c>
      <c r="S80" s="320">
        <f>(S9/'Población e ICE'!T8)*1000</f>
        <v>803892.95012763131</v>
      </c>
      <c r="T80" s="318">
        <f>(T9/'Población e ICE'!U8)*1000</f>
        <v>783962.82607247762</v>
      </c>
      <c r="U80" s="318">
        <f>(U9/'Población e ICE'!V8)*1000</f>
        <v>685322.09663617762</v>
      </c>
      <c r="V80" s="318">
        <f>(V9/'Población e ICE'!W8)*1000</f>
        <v>647548.779561923</v>
      </c>
      <c r="W80" s="318">
        <f>(W9/'Población e ICE'!X8)*1000</f>
        <v>714389.39815367316</v>
      </c>
    </row>
    <row r="81" spans="2:23">
      <c r="B81" s="314" t="s">
        <v>8</v>
      </c>
      <c r="C81" s="321">
        <f>(C10/'Población e ICE'!D9)*1000</f>
        <v>309141.72987249523</v>
      </c>
      <c r="D81" s="321">
        <f>(D10/'Población e ICE'!E9)*1000</f>
        <v>345157.8671087455</v>
      </c>
      <c r="E81" s="321">
        <f>(E10/'Población e ICE'!F9)*1000</f>
        <v>265649.44920433022</v>
      </c>
      <c r="F81" s="321">
        <f>(F10/'Población e ICE'!G9)*1000</f>
        <v>302981.11957236455</v>
      </c>
      <c r="G81" s="321">
        <f>(G10/'Población e ICE'!H9)*1000</f>
        <v>321690.71702619066</v>
      </c>
      <c r="H81" s="321">
        <f>(H10/'Población e ICE'!I9)*1000</f>
        <v>305694.32029418275</v>
      </c>
      <c r="I81" s="321">
        <f>(I10/'Población e ICE'!J9)*1000</f>
        <v>285686.0598581261</v>
      </c>
      <c r="J81" s="316">
        <f>(J10/'Población e ICE'!K9)*1000</f>
        <v>340840.43706350983</v>
      </c>
      <c r="K81" s="316">
        <f>(K10/'Población e ICE'!L9)*1000</f>
        <v>415311.87555655511</v>
      </c>
      <c r="L81" s="316">
        <f>(L10/'Población e ICE'!M9)*1000</f>
        <v>366599.13975040504</v>
      </c>
      <c r="M81" s="317">
        <f>(M10/'Población e ICE'!N9)*1000</f>
        <v>366821.16431880032</v>
      </c>
      <c r="N81" s="317">
        <f>(N10/'Población e ICE'!O9)*1000</f>
        <v>321536.33553316648</v>
      </c>
      <c r="O81" s="317">
        <f>(O10/'Población e ICE'!P9)*1000</f>
        <v>329825.80091395474</v>
      </c>
      <c r="P81" s="318">
        <f>(P10/'Población e ICE'!Q9)*1000</f>
        <v>378162.13322091446</v>
      </c>
      <c r="Q81" s="319">
        <f>(Q10/'Población e ICE'!R9)*1000</f>
        <v>475926.94234281854</v>
      </c>
      <c r="R81" s="319">
        <f>(R10/'Población e ICE'!S9)*1000</f>
        <v>559042.55462187319</v>
      </c>
      <c r="S81" s="320">
        <f>(S10/'Población e ICE'!T9)*1000</f>
        <v>556288.93877638795</v>
      </c>
      <c r="T81" s="318">
        <f>(T10/'Población e ICE'!U9)*1000</f>
        <v>519421.99502657092</v>
      </c>
      <c r="U81" s="318">
        <f>(U10/'Población e ICE'!V9)*1000</f>
        <v>447194.93221487291</v>
      </c>
      <c r="V81" s="318">
        <f>(V10/'Población e ICE'!W9)*1000</f>
        <v>388653.1969837544</v>
      </c>
      <c r="W81" s="318">
        <f>(W10/'Población e ICE'!X9)*1000</f>
        <v>427757.76409862755</v>
      </c>
    </row>
    <row r="82" spans="2:23">
      <c r="B82" s="314" t="s">
        <v>9</v>
      </c>
      <c r="C82" s="321">
        <f>(C11/'Población e ICE'!D10)*1000</f>
        <v>200025.94598657012</v>
      </c>
      <c r="D82" s="321">
        <f>(D11/'Población e ICE'!E10)*1000</f>
        <v>208507.74855432069</v>
      </c>
      <c r="E82" s="321">
        <f>(E11/'Población e ICE'!F10)*1000</f>
        <v>174990.62796136114</v>
      </c>
      <c r="F82" s="321">
        <f>(F11/'Población e ICE'!G10)*1000</f>
        <v>184013.15040043538</v>
      </c>
      <c r="G82" s="321">
        <f>(G11/'Población e ICE'!H10)*1000</f>
        <v>198754.47726331049</v>
      </c>
      <c r="H82" s="321">
        <f>(H11/'Población e ICE'!I10)*1000</f>
        <v>187332.56996748081</v>
      </c>
      <c r="I82" s="321">
        <f>(I11/'Población e ICE'!J10)*1000</f>
        <v>208108.66598854857</v>
      </c>
      <c r="J82" s="316">
        <f>(J11/'Población e ICE'!K10)*1000</f>
        <v>298217.08343194041</v>
      </c>
      <c r="K82" s="316">
        <f>(K11/'Población e ICE'!L10)*1000</f>
        <v>243720.18015054046</v>
      </c>
      <c r="L82" s="316">
        <f>(L11/'Población e ICE'!M10)*1000</f>
        <v>288336.81607785233</v>
      </c>
      <c r="M82" s="317">
        <f>(M11/'Población e ICE'!N10)*1000</f>
        <v>311406.98064574384</v>
      </c>
      <c r="N82" s="317">
        <f>(N11/'Población e ICE'!O10)*1000</f>
        <v>253488.46700973163</v>
      </c>
      <c r="O82" s="317">
        <f>(O11/'Población e ICE'!P10)*1000</f>
        <v>284002.04105908814</v>
      </c>
      <c r="P82" s="318">
        <f>(P11/'Población e ICE'!Q10)*1000</f>
        <v>251559.01896722455</v>
      </c>
      <c r="Q82" s="319">
        <f>(Q11/'Población e ICE'!R10)*1000</f>
        <v>296058.49036650953</v>
      </c>
      <c r="R82" s="319">
        <f>(R11/'Población e ICE'!S10)*1000</f>
        <v>314262.29708626127</v>
      </c>
      <c r="S82" s="320">
        <f>(S11/'Población e ICE'!T10)*1000</f>
        <v>300433.09339768323</v>
      </c>
      <c r="T82" s="318">
        <f>(T11/'Población e ICE'!U10)*1000</f>
        <v>309710.53873772809</v>
      </c>
      <c r="U82" s="318">
        <f>(U11/'Población e ICE'!V10)*1000</f>
        <v>336279.90860190865</v>
      </c>
      <c r="V82" s="318">
        <f>(V11/'Población e ICE'!W10)*1000</f>
        <v>356466.38723092014</v>
      </c>
      <c r="W82" s="318">
        <f>(W11/'Población e ICE'!X10)*1000</f>
        <v>334915.65938809921</v>
      </c>
    </row>
    <row r="83" spans="2:23">
      <c r="B83" s="314" t="s">
        <v>10</v>
      </c>
      <c r="C83" s="321">
        <f>(C12/'Población e ICE'!D11)*1000</f>
        <v>104071.4136471964</v>
      </c>
      <c r="D83" s="321">
        <f>(D12/'Población e ICE'!E11)*1000</f>
        <v>100041.61267388068</v>
      </c>
      <c r="E83" s="321">
        <f>(E12/'Población e ICE'!F11)*1000</f>
        <v>102134.71481634094</v>
      </c>
      <c r="F83" s="321">
        <f>(F12/'Población e ICE'!G11)*1000</f>
        <v>135027.37488577675</v>
      </c>
      <c r="G83" s="321">
        <f>(G12/'Población e ICE'!H11)*1000</f>
        <v>139902.57798695576</v>
      </c>
      <c r="H83" s="321">
        <f>(H12/'Población e ICE'!I11)*1000</f>
        <v>157078.00059412487</v>
      </c>
      <c r="I83" s="321">
        <f>(I12/'Población e ICE'!J11)*1000</f>
        <v>180850.60064220344</v>
      </c>
      <c r="J83" s="316">
        <f>(J12/'Población e ICE'!K11)*1000</f>
        <v>177293.05023485614</v>
      </c>
      <c r="K83" s="316">
        <f>(K12/'Población e ICE'!L11)*1000</f>
        <v>207731.51514381962</v>
      </c>
      <c r="L83" s="316">
        <f>(L12/'Población e ICE'!M11)*1000</f>
        <v>178741.34770082985</v>
      </c>
      <c r="M83" s="317">
        <f>(M12/'Población e ICE'!N11)*1000</f>
        <v>181187.14896034732</v>
      </c>
      <c r="N83" s="317">
        <f>(N12/'Población e ICE'!O11)*1000</f>
        <v>162240.99458002573</v>
      </c>
      <c r="O83" s="317">
        <f>(O12/'Población e ICE'!P11)*1000</f>
        <v>157234.06880365073</v>
      </c>
      <c r="P83" s="318">
        <f>(P12/'Población e ICE'!Q11)*1000</f>
        <v>157719.57073029398</v>
      </c>
      <c r="Q83" s="319">
        <f>(Q12/'Población e ICE'!R11)*1000</f>
        <v>178775.41975168951</v>
      </c>
      <c r="R83" s="319">
        <f>(R12/'Población e ICE'!S11)*1000</f>
        <v>165405.32242170032</v>
      </c>
      <c r="S83" s="320">
        <f>(S12/'Población e ICE'!T11)*1000</f>
        <v>155896.16266173829</v>
      </c>
      <c r="T83" s="318">
        <f>(T12/'Población e ICE'!U11)*1000</f>
        <v>143289.05374762195</v>
      </c>
      <c r="U83" s="318">
        <f>(U12/'Población e ICE'!V11)*1000</f>
        <v>145973.6249375139</v>
      </c>
      <c r="V83" s="318">
        <f>(V12/'Población e ICE'!W11)*1000</f>
        <v>124159.00177625599</v>
      </c>
      <c r="W83" s="318">
        <f>(W12/'Población e ICE'!X11)*1000</f>
        <v>156101.73227249295</v>
      </c>
    </row>
    <row r="84" spans="2:23">
      <c r="B84" s="314" t="s">
        <v>11</v>
      </c>
      <c r="C84" s="321">
        <f>(C13/'Población e ICE'!D12)*1000</f>
        <v>242216.77673156199</v>
      </c>
      <c r="D84" s="321">
        <f>(D13/'Población e ICE'!E12)*1000</f>
        <v>213894.62778856957</v>
      </c>
      <c r="E84" s="321">
        <f>(E13/'Población e ICE'!F12)*1000</f>
        <v>211375.02555132526</v>
      </c>
      <c r="F84" s="321">
        <f>(F13/'Población e ICE'!G12)*1000</f>
        <v>224591.39181513153</v>
      </c>
      <c r="G84" s="321">
        <f>(G13/'Población e ICE'!H12)*1000</f>
        <v>208578.10023179447</v>
      </c>
      <c r="H84" s="321">
        <f>(H13/'Población e ICE'!I12)*1000</f>
        <v>220388.6073408495</v>
      </c>
      <c r="I84" s="321">
        <f>(I13/'Población e ICE'!J12)*1000</f>
        <v>267133.2203403521</v>
      </c>
      <c r="J84" s="316">
        <f>(J13/'Población e ICE'!K12)*1000</f>
        <v>347320.36560647114</v>
      </c>
      <c r="K84" s="316">
        <f>(K13/'Población e ICE'!L12)*1000</f>
        <v>317773.49731833674</v>
      </c>
      <c r="L84" s="316">
        <f>(L13/'Población e ICE'!M12)*1000</f>
        <v>394415.07234976394</v>
      </c>
      <c r="M84" s="317">
        <f>(M13/'Población e ICE'!N12)*1000</f>
        <v>430857.95588803274</v>
      </c>
      <c r="N84" s="317">
        <f>(N13/'Población e ICE'!O12)*1000</f>
        <v>454303.40783664008</v>
      </c>
      <c r="O84" s="317">
        <f>(O13/'Población e ICE'!P12)*1000</f>
        <v>467141.01283130434</v>
      </c>
      <c r="P84" s="318">
        <f>(P13/'Población e ICE'!Q12)*1000</f>
        <v>426089.45654635818</v>
      </c>
      <c r="Q84" s="319">
        <f>(Q13/'Población e ICE'!R12)*1000</f>
        <v>385445.97162235063</v>
      </c>
      <c r="R84" s="319">
        <f>(R13/'Población e ICE'!S12)*1000</f>
        <v>378569.50818288926</v>
      </c>
      <c r="S84" s="320">
        <f>(S13/'Población e ICE'!T12)*1000</f>
        <v>385277.88486703474</v>
      </c>
      <c r="T84" s="318">
        <f>(T13/'Población e ICE'!U12)*1000</f>
        <v>337219.02006360725</v>
      </c>
      <c r="U84" s="318">
        <f>(U13/'Población e ICE'!V12)*1000</f>
        <v>363247.53062828473</v>
      </c>
      <c r="V84" s="318">
        <f>(V13/'Población e ICE'!W12)*1000</f>
        <v>287267.57824358105</v>
      </c>
      <c r="W84" s="318">
        <f>(W13/'Población e ICE'!X12)*1000</f>
        <v>329922.47404039523</v>
      </c>
    </row>
    <row r="85" spans="2:23">
      <c r="B85" s="314" t="s">
        <v>12</v>
      </c>
      <c r="C85" s="321">
        <f>(C14/'Población e ICE'!D13)*1000</f>
        <v>296678.6996291473</v>
      </c>
      <c r="D85" s="321">
        <f>(D14/'Población e ICE'!E13)*1000</f>
        <v>277280.27033869619</v>
      </c>
      <c r="E85" s="321">
        <f>(E14/'Población e ICE'!F13)*1000</f>
        <v>216494.86527398211</v>
      </c>
      <c r="F85" s="321">
        <f>(F14/'Población e ICE'!G13)*1000</f>
        <v>241526.26057874114</v>
      </c>
      <c r="G85" s="321">
        <f>(G14/'Población e ICE'!H13)*1000</f>
        <v>292854.33653963264</v>
      </c>
      <c r="H85" s="321">
        <f>(H14/'Población e ICE'!I13)*1000</f>
        <v>322001.74881362502</v>
      </c>
      <c r="I85" s="321">
        <f>(I14/'Población e ICE'!J13)*1000</f>
        <v>329209.81497736723</v>
      </c>
      <c r="J85" s="316">
        <f>(J14/'Población e ICE'!K13)*1000</f>
        <v>367732.14434793522</v>
      </c>
      <c r="K85" s="316">
        <f>(K14/'Población e ICE'!L13)*1000</f>
        <v>452816.94636730908</v>
      </c>
      <c r="L85" s="316">
        <f>(L14/'Población e ICE'!M13)*1000</f>
        <v>428556.44458239782</v>
      </c>
      <c r="M85" s="317">
        <f>(M14/'Población e ICE'!N13)*1000</f>
        <v>568146.4422936691</v>
      </c>
      <c r="N85" s="317">
        <f>(N14/'Población e ICE'!O13)*1000</f>
        <v>576421.31077861134</v>
      </c>
      <c r="O85" s="317">
        <f>(O14/'Población e ICE'!P13)*1000</f>
        <v>524148.00900869805</v>
      </c>
      <c r="P85" s="318">
        <f>(P14/'Población e ICE'!Q13)*1000</f>
        <v>448699.73977314174</v>
      </c>
      <c r="Q85" s="319">
        <f>(Q14/'Población e ICE'!R13)*1000</f>
        <v>452702.8160728729</v>
      </c>
      <c r="R85" s="319">
        <f>(R14/'Población e ICE'!S13)*1000</f>
        <v>440995.80005420942</v>
      </c>
      <c r="S85" s="320">
        <f>(S14/'Población e ICE'!T13)*1000</f>
        <v>436554.70166676532</v>
      </c>
      <c r="T85" s="318">
        <f>(T14/'Población e ICE'!U13)*1000</f>
        <v>403928.85786646721</v>
      </c>
      <c r="U85" s="318">
        <f>(U14/'Población e ICE'!V13)*1000</f>
        <v>537294.85503245331</v>
      </c>
      <c r="V85" s="318">
        <f>(V14/'Población e ICE'!W13)*1000</f>
        <v>485010.25326115818</v>
      </c>
      <c r="W85" s="318">
        <f>(W14/'Población e ICE'!X13)*1000</f>
        <v>442705.05472033541</v>
      </c>
    </row>
    <row r="86" spans="2:23">
      <c r="B86" s="314" t="s">
        <v>606</v>
      </c>
      <c r="C86" s="315" t="s">
        <v>4</v>
      </c>
      <c r="D86" s="315" t="s">
        <v>4</v>
      </c>
      <c r="E86" s="315" t="s">
        <v>4</v>
      </c>
      <c r="F86" s="315" t="s">
        <v>4</v>
      </c>
      <c r="G86" s="315" t="s">
        <v>4</v>
      </c>
      <c r="H86" s="315" t="s">
        <v>4</v>
      </c>
      <c r="I86" s="315" t="s">
        <v>4</v>
      </c>
      <c r="J86" s="315" t="s">
        <v>4</v>
      </c>
      <c r="K86" s="315" t="s">
        <v>4</v>
      </c>
      <c r="L86" s="315" t="s">
        <v>4</v>
      </c>
      <c r="M86" s="315" t="s">
        <v>4</v>
      </c>
      <c r="N86" s="315" t="s">
        <v>4</v>
      </c>
      <c r="O86" s="315" t="s">
        <v>4</v>
      </c>
      <c r="P86" s="315" t="s">
        <v>4</v>
      </c>
      <c r="Q86" s="315" t="s">
        <v>4</v>
      </c>
      <c r="R86" s="315" t="s">
        <v>4</v>
      </c>
      <c r="S86" s="315" t="s">
        <v>4</v>
      </c>
      <c r="T86" s="315" t="s">
        <v>4</v>
      </c>
      <c r="U86" s="318">
        <f>(U15/'Población e ICE'!V14)*1000</f>
        <v>336226.42632041685</v>
      </c>
      <c r="V86" s="318">
        <f>(V15/'Población e ICE'!W14)*1000</f>
        <v>326751.78148578736</v>
      </c>
      <c r="W86" s="318">
        <f>(W15/'Población e ICE'!X14)*1000</f>
        <v>516650.44802801887</v>
      </c>
    </row>
    <row r="87" spans="2:23">
      <c r="B87" s="314" t="s">
        <v>13</v>
      </c>
      <c r="C87" s="321">
        <f>(C16/'Población e ICE'!D15)*1000</f>
        <v>237634.03684774507</v>
      </c>
      <c r="D87" s="321">
        <f>(D16/'Población e ICE'!E15)*1000</f>
        <v>267893.83764062449</v>
      </c>
      <c r="E87" s="321">
        <f>(E16/'Población e ICE'!F15)*1000</f>
        <v>259701.19145182031</v>
      </c>
      <c r="F87" s="321">
        <f>(F16/'Población e ICE'!G15)*1000</f>
        <v>302945.02676448744</v>
      </c>
      <c r="G87" s="321">
        <f>(G16/'Población e ICE'!H15)*1000</f>
        <v>289590.72618424147</v>
      </c>
      <c r="H87" s="321">
        <f>(H16/'Población e ICE'!I15)*1000</f>
        <v>250015.76602096047</v>
      </c>
      <c r="I87" s="321">
        <f>(I16/'Población e ICE'!J15)*1000</f>
        <v>288784.17314979859</v>
      </c>
      <c r="J87" s="316">
        <f>(J16/'Población e ICE'!K15)*1000</f>
        <v>279819.17173740634</v>
      </c>
      <c r="K87" s="316">
        <f>(K16/'Población e ICE'!L15)*1000</f>
        <v>356039.01251289074</v>
      </c>
      <c r="L87" s="316">
        <f>(L16/'Población e ICE'!M15)*1000</f>
        <v>379501.42065709195</v>
      </c>
      <c r="M87" s="317">
        <f>(M16/'Población e ICE'!N15)*1000</f>
        <v>488615.4258156463</v>
      </c>
      <c r="N87" s="317">
        <f>(N16/'Población e ICE'!O15)*1000</f>
        <v>461179.44861856941</v>
      </c>
      <c r="O87" s="317">
        <f>(O16/'Población e ICE'!P15)*1000</f>
        <v>444867.79374401661</v>
      </c>
      <c r="P87" s="318">
        <f>(P16/'Población e ICE'!Q15)*1000</f>
        <v>391021.03003265074</v>
      </c>
      <c r="Q87" s="319">
        <f>(Q16/'Población e ICE'!R15)*1000</f>
        <v>398977.70071057451</v>
      </c>
      <c r="R87" s="319">
        <f>(R16/'Población e ICE'!S15)*1000</f>
        <v>391334.72530839732</v>
      </c>
      <c r="S87" s="320">
        <f>(S16/'Población e ICE'!T15)*1000</f>
        <v>381804.90449813113</v>
      </c>
      <c r="T87" s="318">
        <f>(T16/'Población e ICE'!U15)*1000</f>
        <v>337127.09504305338</v>
      </c>
      <c r="U87" s="318">
        <f>(U16/'Población e ICE'!V15)*1000</f>
        <v>452188.93170411402</v>
      </c>
      <c r="V87" s="318">
        <f>(V16/'Población e ICE'!W15)*1000</f>
        <v>403919.7677836775</v>
      </c>
      <c r="W87" s="318">
        <f>(W16/'Población e ICE'!X15)*1000</f>
        <v>397722.07833579765</v>
      </c>
    </row>
    <row r="88" spans="2:23">
      <c r="B88" s="314" t="s">
        <v>14</v>
      </c>
      <c r="C88" s="321">
        <f>(C17/'Población e ICE'!D16)*1000</f>
        <v>293842.66584254557</v>
      </c>
      <c r="D88" s="321">
        <f>(D17/'Población e ICE'!E16)*1000</f>
        <v>250999.06635519621</v>
      </c>
      <c r="E88" s="321">
        <f>(E17/'Población e ICE'!F16)*1000</f>
        <v>288692.30414368649</v>
      </c>
      <c r="F88" s="321">
        <f>(F17/'Población e ICE'!G16)*1000</f>
        <v>311657.02036774141</v>
      </c>
      <c r="G88" s="321">
        <f>(G17/'Población e ICE'!H16)*1000</f>
        <v>293280.90728318994</v>
      </c>
      <c r="H88" s="321">
        <f>(H17/'Población e ICE'!I16)*1000</f>
        <v>258606.25949135097</v>
      </c>
      <c r="I88" s="321">
        <f>(I17/'Población e ICE'!J16)*1000</f>
        <v>347897.54508595046</v>
      </c>
      <c r="J88" s="316">
        <f>(J17/'Población e ICE'!K16)*1000</f>
        <v>417186.55405846157</v>
      </c>
      <c r="K88" s="316">
        <f>(K17/'Población e ICE'!L16)*1000</f>
        <v>460587.63688505173</v>
      </c>
      <c r="L88" s="316">
        <f>(L17/'Población e ICE'!M16)*1000</f>
        <v>412708.00476302818</v>
      </c>
      <c r="M88" s="317">
        <f>(M17/'Población e ICE'!N16)*1000</f>
        <v>439559.26574161852</v>
      </c>
      <c r="N88" s="317">
        <f>(N17/'Población e ICE'!O16)*1000</f>
        <v>413342.26685026742</v>
      </c>
      <c r="O88" s="317">
        <f>(O17/'Población e ICE'!P16)*1000</f>
        <v>411960.40023414523</v>
      </c>
      <c r="P88" s="318">
        <f>(P17/'Población e ICE'!Q16)*1000</f>
        <v>446717.7475156631</v>
      </c>
      <c r="Q88" s="319">
        <f>(Q17/'Población e ICE'!R16)*1000</f>
        <v>560535.58599508461</v>
      </c>
      <c r="R88" s="319">
        <f>(R17/'Población e ICE'!S16)*1000</f>
        <v>567784.07091695513</v>
      </c>
      <c r="S88" s="320">
        <f>(S17/'Población e ICE'!T16)*1000</f>
        <v>574573.64636199095</v>
      </c>
      <c r="T88" s="318">
        <f>(T17/'Población e ICE'!U16)*1000</f>
        <v>565578.8098629989</v>
      </c>
      <c r="U88" s="318">
        <f>(U17/'Población e ICE'!V16)*1000</f>
        <v>704863.30356463941</v>
      </c>
      <c r="V88" s="318">
        <f>(V17/'Población e ICE'!W16)*1000</f>
        <v>611965.52217703767</v>
      </c>
      <c r="W88" s="318">
        <f>(W17/'Población e ICE'!X16)*1000</f>
        <v>600473.05846513342</v>
      </c>
    </row>
    <row r="89" spans="2:23">
      <c r="B89" s="314" t="s">
        <v>15</v>
      </c>
      <c r="C89" s="315" t="s">
        <v>4</v>
      </c>
      <c r="D89" s="315" t="s">
        <v>4</v>
      </c>
      <c r="E89" s="315" t="s">
        <v>4</v>
      </c>
      <c r="F89" s="315" t="s">
        <v>4</v>
      </c>
      <c r="G89" s="315" t="s">
        <v>4</v>
      </c>
      <c r="H89" s="315" t="s">
        <v>4</v>
      </c>
      <c r="I89" s="315" t="s">
        <v>4</v>
      </c>
      <c r="J89" s="316">
        <f>(J18/'Población e ICE'!K17)*1000</f>
        <v>248145.14257712342</v>
      </c>
      <c r="K89" s="316">
        <f>(K18/'Población e ICE'!L17)*1000</f>
        <v>474991.32514752331</v>
      </c>
      <c r="L89" s="316">
        <f>(L18/'Población e ICE'!M17)*1000</f>
        <v>483353.09207837266</v>
      </c>
      <c r="M89" s="317">
        <f>(M18/'Población e ICE'!N17)*1000</f>
        <v>513581.16757293668</v>
      </c>
      <c r="N89" s="317">
        <f>(N18/'Población e ICE'!O17)*1000</f>
        <v>500856.82978448051</v>
      </c>
      <c r="O89" s="317">
        <f>(O18/'Población e ICE'!P17)*1000</f>
        <v>549627.74382896814</v>
      </c>
      <c r="P89" s="318">
        <f>(P18/'Población e ICE'!Q17)*1000</f>
        <v>649570.58507774782</v>
      </c>
      <c r="Q89" s="319">
        <f>(Q18/'Población e ICE'!R17)*1000</f>
        <v>718119.29276915605</v>
      </c>
      <c r="R89" s="319">
        <f>(R18/'Población e ICE'!S17)*1000</f>
        <v>729430.54951667238</v>
      </c>
      <c r="S89" s="320">
        <f>(S18/'Población e ICE'!T17)*1000</f>
        <v>640149.17988502467</v>
      </c>
      <c r="T89" s="318">
        <f>(T18/'Población e ICE'!U17)*1000</f>
        <v>663052.85387257871</v>
      </c>
      <c r="U89" s="318">
        <f>(U18/'Población e ICE'!V17)*1000</f>
        <v>697113.55881662189</v>
      </c>
      <c r="V89" s="318">
        <f>(V18/'Población e ICE'!W17)*1000</f>
        <v>608902.26465179957</v>
      </c>
      <c r="W89" s="318">
        <f>(W18/'Población e ICE'!X17)*1000</f>
        <v>676024.7073277788</v>
      </c>
    </row>
    <row r="90" spans="2:23">
      <c r="B90" s="314" t="s">
        <v>16</v>
      </c>
      <c r="C90" s="321">
        <f>(C19/'Población e ICE'!D18)*1000</f>
        <v>295459.04418774252</v>
      </c>
      <c r="D90" s="321">
        <f>(D19/'Población e ICE'!E18)*1000</f>
        <v>304290.20475688204</v>
      </c>
      <c r="E90" s="321">
        <f>(E19/'Población e ICE'!F18)*1000</f>
        <v>330493.5974393569</v>
      </c>
      <c r="F90" s="321">
        <f>(F19/'Población e ICE'!G18)*1000</f>
        <v>312126.18479865964</v>
      </c>
      <c r="G90" s="321">
        <f>(G19/'Población e ICE'!H18)*1000</f>
        <v>280442.82194819441</v>
      </c>
      <c r="H90" s="321">
        <f>(H19/'Población e ICE'!I18)*1000</f>
        <v>313886.41375827906</v>
      </c>
      <c r="I90" s="321">
        <f>(I19/'Población e ICE'!J18)*1000</f>
        <v>375505.53231796453</v>
      </c>
      <c r="J90" s="316">
        <f>(J19/'Población e ICE'!K18)*1000</f>
        <v>487896.67568477499</v>
      </c>
      <c r="K90" s="316">
        <f>(K19/'Población e ICE'!L18)*1000</f>
        <v>630613.05973110104</v>
      </c>
      <c r="L90" s="316">
        <f>(L19/'Población e ICE'!M18)*1000</f>
        <v>606815.03922657808</v>
      </c>
      <c r="M90" s="317">
        <f>(M19/'Población e ICE'!N18)*1000</f>
        <v>535793.21822623466</v>
      </c>
      <c r="N90" s="317">
        <f>(N19/'Población e ICE'!O18)*1000</f>
        <v>501398.35337619222</v>
      </c>
      <c r="O90" s="317">
        <f>(O19/'Población e ICE'!P18)*1000</f>
        <v>509563.09737080662</v>
      </c>
      <c r="P90" s="318">
        <f>(P19/'Población e ICE'!Q18)*1000</f>
        <v>601191.85060925502</v>
      </c>
      <c r="Q90" s="319">
        <f>(Q19/'Población e ICE'!R18)*1000</f>
        <v>613036.35812515905</v>
      </c>
      <c r="R90" s="319">
        <f>(R19/'Población e ICE'!S18)*1000</f>
        <v>580223.67798006977</v>
      </c>
      <c r="S90" s="320">
        <f>(S19/'Población e ICE'!T18)*1000</f>
        <v>580805.85308086313</v>
      </c>
      <c r="T90" s="318">
        <f>(T19/'Población e ICE'!U18)*1000</f>
        <v>528939.25058580178</v>
      </c>
      <c r="U90" s="318">
        <f>(U19/'Población e ICE'!V18)*1000</f>
        <v>681686.84187457303</v>
      </c>
      <c r="V90" s="318">
        <f>(V19/'Población e ICE'!W18)*1000</f>
        <v>577750.83235989721</v>
      </c>
      <c r="W90" s="318">
        <f>(W19/'Población e ICE'!X18)*1000</f>
        <v>663498.95589561167</v>
      </c>
    </row>
    <row r="91" spans="2:23">
      <c r="B91" s="314" t="s">
        <v>82</v>
      </c>
      <c r="C91" s="316">
        <f>(C20/'Población e ICE'!D19)*1000</f>
        <v>1118652.4580399671</v>
      </c>
      <c r="D91" s="316">
        <f>(D20/'Población e ICE'!E19)*1000</f>
        <v>1013635.3282636757</v>
      </c>
      <c r="E91" s="316">
        <f>(E20/'Población e ICE'!F19)*1000</f>
        <v>1051941.525936882</v>
      </c>
      <c r="F91" s="316">
        <f>(F20/'Población e ICE'!G19)*1000</f>
        <v>1029463.4908268178</v>
      </c>
      <c r="G91" s="316">
        <f>(G20/'Población e ICE'!H19)*1000</f>
        <v>930778.64553558955</v>
      </c>
      <c r="H91" s="316">
        <f>(H20/'Población e ICE'!I19)*1000</f>
        <v>1086760.7192082447</v>
      </c>
      <c r="I91" s="316">
        <f>(I20/'Población e ICE'!J19)*1000</f>
        <v>1157508.2180525425</v>
      </c>
      <c r="J91" s="316">
        <f>(J20/'Población e ICE'!K19)*1000</f>
        <v>1136972.8387653034</v>
      </c>
      <c r="K91" s="316">
        <f>(K20/'Población e ICE'!L19)*1000</f>
        <v>1674163.1149930886</v>
      </c>
      <c r="L91" s="316">
        <f>(L20/'Población e ICE'!M19)*1000</f>
        <v>1193219.5749726519</v>
      </c>
      <c r="M91" s="317">
        <f>(M20/'Población e ICE'!N19)*1000</f>
        <v>1364355.9983026118</v>
      </c>
      <c r="N91" s="317">
        <f>(N20/'Población e ICE'!O19)*1000</f>
        <v>1417794.3334515269</v>
      </c>
      <c r="O91" s="317">
        <f>(O20/'Población e ICE'!P19)*1000</f>
        <v>1588327.532755865</v>
      </c>
      <c r="P91" s="318">
        <f>(P20/'Población e ICE'!Q19)*1000</f>
        <v>1639692.1467042037</v>
      </c>
      <c r="Q91" s="319">
        <f>(Q20/'Población e ICE'!R19)*1000</f>
        <v>2103285.4787152573</v>
      </c>
      <c r="R91" s="319">
        <f>(R20/'Población e ICE'!S19)*1000</f>
        <v>2234918.4311066177</v>
      </c>
      <c r="S91" s="320">
        <f>(S20/'Población e ICE'!T19)*1000</f>
        <v>2360158.2201489694</v>
      </c>
      <c r="T91" s="318">
        <f>(T20/'Población e ICE'!U19)*1000</f>
        <v>1631198.1100573742</v>
      </c>
      <c r="U91" s="318">
        <f>(U20/'Población e ICE'!V19)*1000</f>
        <v>1745231.4846689254</v>
      </c>
      <c r="V91" s="318">
        <f>(V20/'Población e ICE'!W19)*1000</f>
        <v>1789978.6879789426</v>
      </c>
      <c r="W91" s="318">
        <f>(W20/'Población e ICE'!X19)*1000</f>
        <v>1666585.9120636364</v>
      </c>
    </row>
    <row r="92" spans="2:23">
      <c r="B92" s="314" t="s">
        <v>18</v>
      </c>
      <c r="C92" s="316">
        <f>(C21/'Población e ICE'!D20)*1000</f>
        <v>711606.6135120457</v>
      </c>
      <c r="D92" s="316">
        <f>(D21/'Población e ICE'!E20)*1000</f>
        <v>777370.77776074654</v>
      </c>
      <c r="E92" s="316">
        <f>(E21/'Población e ICE'!F20)*1000</f>
        <v>586538.19619187678</v>
      </c>
      <c r="F92" s="316">
        <f>(F21/'Población e ICE'!G20)*1000</f>
        <v>600799.62080632139</v>
      </c>
      <c r="G92" s="316">
        <f>(G21/'Población e ICE'!H20)*1000</f>
        <v>609175.9895864462</v>
      </c>
      <c r="H92" s="316">
        <f>(H21/'Población e ICE'!I20)*1000</f>
        <v>579203.45541697042</v>
      </c>
      <c r="I92" s="316">
        <f>(I21/'Población e ICE'!J20)*1000</f>
        <v>855012.95930485427</v>
      </c>
      <c r="J92" s="316">
        <f>(J21/'Población e ICE'!K20)*1000</f>
        <v>813005.69384409022</v>
      </c>
      <c r="K92" s="316">
        <f>(K21/'Población e ICE'!L20)*1000</f>
        <v>925820.48122239392</v>
      </c>
      <c r="L92" s="316">
        <f>(L21/'Población e ICE'!M20)*1000</f>
        <v>961528.44605221029</v>
      </c>
      <c r="M92" s="317">
        <f>(M21/'Población e ICE'!N20)*1000</f>
        <v>847975.73254742753</v>
      </c>
      <c r="N92" s="317">
        <f>(N21/'Población e ICE'!O20)*1000</f>
        <v>868838.86129280878</v>
      </c>
      <c r="O92" s="317">
        <f>(O21/'Población e ICE'!P20)*1000</f>
        <v>1013106.7742590664</v>
      </c>
      <c r="P92" s="318">
        <f>(P21/'Población e ICE'!Q20)*1000</f>
        <v>992391.75039849814</v>
      </c>
      <c r="Q92" s="319">
        <f>(Q21/'Población e ICE'!R20)*1000</f>
        <v>1275572.1200195102</v>
      </c>
      <c r="R92" s="319">
        <f>(R21/'Población e ICE'!S20)*1000</f>
        <v>1466915.1691143727</v>
      </c>
      <c r="S92" s="320">
        <f>(S21/'Población e ICE'!T20)*1000</f>
        <v>1239341.3917577583</v>
      </c>
      <c r="T92" s="318">
        <f>(T21/'Población e ICE'!U20)*1000</f>
        <v>1196276.0527798503</v>
      </c>
      <c r="U92" s="318">
        <f>(U21/'Población e ICE'!V20)*1000</f>
        <v>1210617.2034039597</v>
      </c>
      <c r="V92" s="318">
        <f>(V21/'Población e ICE'!W20)*1000</f>
        <v>1012356.5742086261</v>
      </c>
      <c r="W92" s="318">
        <f>(W21/'Población e ICE'!X20)*1000</f>
        <v>1102059.2589567045</v>
      </c>
    </row>
    <row r="93" spans="2:23">
      <c r="B93" s="314"/>
      <c r="C93" s="322"/>
      <c r="D93" s="322"/>
      <c r="E93" s="322"/>
      <c r="F93" s="323"/>
      <c r="G93" s="323"/>
      <c r="H93" s="323"/>
      <c r="I93" s="323"/>
      <c r="J93" s="323"/>
      <c r="K93" s="323"/>
      <c r="L93" s="323"/>
      <c r="M93" s="317"/>
      <c r="N93" s="317"/>
      <c r="O93" s="317"/>
      <c r="P93" s="318"/>
      <c r="Q93" s="319"/>
      <c r="R93" s="319"/>
      <c r="S93" s="320"/>
      <c r="T93" s="318"/>
    </row>
    <row r="94" spans="2:23" s="17" customFormat="1">
      <c r="B94" s="334" t="s">
        <v>20</v>
      </c>
      <c r="C94" s="335">
        <f>(C24/'Población e ICE'!D22)*1000</f>
        <v>223067.14201714657</v>
      </c>
      <c r="D94" s="335">
        <f>(D24/'Población e ICE'!E22)*1000</f>
        <v>226048.31100070835</v>
      </c>
      <c r="E94" s="335">
        <f>(E24/'Población e ICE'!F22)*1000</f>
        <v>223288.45287471008</v>
      </c>
      <c r="F94" s="335">
        <f>(F24/'Población e ICE'!G22)*1000</f>
        <v>235344.88486487599</v>
      </c>
      <c r="G94" s="335">
        <f>(G24/'Población e ICE'!H22)*1000</f>
        <v>244415.42213600129</v>
      </c>
      <c r="H94" s="335">
        <f>(H24/'Población e ICE'!I22)*1000</f>
        <v>251373.3052751658</v>
      </c>
      <c r="I94" s="335">
        <f>(I24/'Población e ICE'!J22)*1000</f>
        <v>281359.32449607493</v>
      </c>
      <c r="J94" s="335">
        <f>(J24/'Población e ICE'!K22)*1000</f>
        <v>300009.5498438378</v>
      </c>
      <c r="K94" s="335">
        <f>(K24/'Población e ICE'!L22)*1000</f>
        <v>354054.45324197167</v>
      </c>
      <c r="L94" s="335">
        <f>(L24/'Población e ICE'!M22)*1000</f>
        <v>337806.28463736351</v>
      </c>
      <c r="M94" s="335">
        <f>(M24/'Población e ICE'!N22)*1000</f>
        <v>372657.12015866506</v>
      </c>
      <c r="N94" s="335">
        <f>(N24/'Población e ICE'!O22)*1000</f>
        <v>349726.37740597269</v>
      </c>
      <c r="O94" s="335">
        <f>(O24/'Población e ICE'!P22)*1000</f>
        <v>366480.5595185117</v>
      </c>
      <c r="P94" s="335">
        <f>(P24/'Población e ICE'!Q22)*1000</f>
        <v>358611.64282608405</v>
      </c>
      <c r="Q94" s="335">
        <f>(Q24/'Población e ICE'!R22)*1000</f>
        <v>415612.75341424003</v>
      </c>
      <c r="R94" s="335">
        <f>(R24/'Población e ICE'!S22)*1000</f>
        <v>409460.37249717116</v>
      </c>
      <c r="S94" s="335">
        <f>(S24/'Población e ICE'!T22)*1000</f>
        <v>388871.14038457192</v>
      </c>
      <c r="T94" s="335">
        <f>(T24/'Población e ICE'!U22)*1000</f>
        <v>350445.19983506663</v>
      </c>
      <c r="U94" s="335">
        <f>(U24/'Población e ICE'!V22)*1000</f>
        <v>384507.95461929275</v>
      </c>
      <c r="V94" s="335">
        <f>(V24/'Población e ICE'!W22)*1000</f>
        <v>348827.90741522424</v>
      </c>
      <c r="W94" s="336">
        <f>(W24/'Población e ICE'!X22)*1000</f>
        <v>379642.94581533584</v>
      </c>
    </row>
    <row r="95" spans="2:23">
      <c r="B95" s="19" t="s">
        <v>827</v>
      </c>
    </row>
    <row r="96" spans="2:23">
      <c r="B96" s="9" t="s">
        <v>825</v>
      </c>
    </row>
    <row r="97" spans="2:14">
      <c r="B97" s="9" t="s">
        <v>826</v>
      </c>
      <c r="C97" s="9"/>
      <c r="D97" s="10"/>
      <c r="E97" s="6"/>
      <c r="F97" s="6"/>
      <c r="G97" s="6"/>
      <c r="H97" s="6"/>
      <c r="I97" s="6"/>
      <c r="J97" s="6"/>
      <c r="K97" s="3"/>
      <c r="L97" s="4"/>
    </row>
    <row r="98" spans="2:14">
      <c r="B98" s="9" t="s">
        <v>823</v>
      </c>
    </row>
    <row r="99" spans="2:14">
      <c r="B99" s="9" t="s">
        <v>22</v>
      </c>
      <c r="I99" s="102"/>
      <c r="J99" s="102"/>
      <c r="K99" s="102"/>
      <c r="L99" s="102"/>
      <c r="M99" s="102"/>
      <c r="N99" s="102"/>
    </row>
    <row r="100" spans="2:14">
      <c r="B100" s="9" t="s">
        <v>23</v>
      </c>
    </row>
    <row r="101" spans="2:14">
      <c r="B101" s="10" t="s">
        <v>824</v>
      </c>
      <c r="C101" s="102"/>
      <c r="D101" s="102"/>
      <c r="E101" s="102"/>
      <c r="F101" s="102"/>
      <c r="G101" s="102"/>
      <c r="H101" s="102"/>
      <c r="I101" s="102"/>
      <c r="J101" s="102"/>
      <c r="K101" s="16"/>
      <c r="L101" s="103"/>
      <c r="M101" s="36"/>
    </row>
    <row r="102" spans="2:14">
      <c r="B102" s="10" t="s">
        <v>24</v>
      </c>
    </row>
    <row r="103" spans="2:14">
      <c r="B103" s="10" t="s">
        <v>468</v>
      </c>
    </row>
    <row r="104" spans="2:14">
      <c r="B104" s="10" t="s">
        <v>25</v>
      </c>
    </row>
    <row r="105" spans="2:14">
      <c r="B105" s="10" t="s">
        <v>26</v>
      </c>
    </row>
    <row r="106" spans="2:14">
      <c r="B106" s="10"/>
    </row>
    <row r="107" spans="2:14">
      <c r="B107" s="10"/>
    </row>
    <row r="108" spans="2:14">
      <c r="B108" s="10"/>
    </row>
  </sheetData>
  <phoneticPr fontId="0" type="noConversion"/>
  <hyperlinks>
    <hyperlink ref="O3" location="'Indice Regiones'!A1" display="&lt; Volver &gt;" xr:uid="{00000000-0004-0000-0400-000000000000}"/>
    <hyperlink ref="O44" location="'Indice Regiones'!A1" display="&lt; Volver &gt;" xr:uid="{00000000-0004-0000-0400-000001000000}"/>
    <hyperlink ref="O74" location="'Indice Regiones'!A1" display="&lt; Volver &gt;" xr:uid="{00000000-0004-0000-0400-000002000000}"/>
  </hyperlinks>
  <pageMargins left="0.75" right="0.75" top="1" bottom="1" header="0" footer="0"/>
  <pageSetup orientation="portrait" r:id="rId1"/>
  <headerFooter alignWithMargins="0"/>
  <ignoredErrors>
    <ignoredError sqref="H24:T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sheetPr>
  <dimension ref="B1:AA97"/>
  <sheetViews>
    <sheetView showGridLines="0" zoomScale="90" zoomScaleNormal="90" workbookViewId="0">
      <selection activeCell="F90" sqref="F90:F91"/>
    </sheetView>
  </sheetViews>
  <sheetFormatPr baseColWidth="10" defaultRowHeight="12.75"/>
  <cols>
    <col min="1" max="1" width="3.7109375" style="20" customWidth="1"/>
    <col min="2" max="2" width="16.85546875" style="11" customWidth="1"/>
    <col min="3" max="3" width="11.7109375" style="11" customWidth="1"/>
    <col min="4" max="5" width="11.7109375" style="26" customWidth="1"/>
    <col min="6" max="7" width="12.5703125" style="26" customWidth="1"/>
    <col min="8" max="8" width="12.28515625" style="26" customWidth="1"/>
    <col min="9" max="9" width="12.42578125" style="26" customWidth="1"/>
    <col min="10" max="10" width="12.140625" style="26" customWidth="1"/>
    <col min="11" max="11" width="12.85546875" style="27" customWidth="1"/>
    <col min="12" max="12" width="12.7109375" style="20" customWidth="1"/>
    <col min="13" max="13" width="13.5703125" customWidth="1"/>
    <col min="14" max="14" width="13.42578125" customWidth="1"/>
    <col min="15" max="16" width="12.7109375" style="20" customWidth="1"/>
    <col min="17" max="19" width="12.7109375" style="31" customWidth="1"/>
    <col min="20" max="20" width="12.7109375" style="20" customWidth="1"/>
    <col min="21" max="21" width="14.42578125" style="20" bestFit="1" customWidth="1"/>
    <col min="22" max="23" width="12.28515625" style="20" bestFit="1" customWidth="1"/>
    <col min="24" max="16384" width="11.42578125" style="20"/>
  </cols>
  <sheetData>
    <row r="1" spans="2:23">
      <c r="B1" s="212" t="s">
        <v>37</v>
      </c>
      <c r="C1" s="15"/>
    </row>
    <row r="2" spans="2:23">
      <c r="B2" s="166" t="s">
        <v>38</v>
      </c>
      <c r="C2" s="166"/>
      <c r="D2" s="167"/>
      <c r="E2" s="167"/>
      <c r="H2" s="28"/>
      <c r="I2" s="29"/>
      <c r="J2" s="29"/>
      <c r="K2" s="30"/>
      <c r="O2"/>
    </row>
    <row r="3" spans="2:23">
      <c r="B3" s="1" t="s">
        <v>792</v>
      </c>
      <c r="C3" s="15"/>
      <c r="H3" s="31"/>
      <c r="I3" s="31"/>
      <c r="J3" s="31"/>
      <c r="K3" s="31"/>
      <c r="N3" s="105"/>
      <c r="O3" s="107" t="s">
        <v>180</v>
      </c>
    </row>
    <row r="4" spans="2:23">
      <c r="C4" s="454"/>
      <c r="D4" s="454"/>
      <c r="E4" s="454"/>
      <c r="F4" s="454"/>
      <c r="G4" s="454"/>
      <c r="H4" s="454"/>
      <c r="I4" s="454"/>
      <c r="O4"/>
    </row>
    <row r="5" spans="2:23" ht="12">
      <c r="B5" s="149" t="s">
        <v>2</v>
      </c>
      <c r="C5" s="150" t="s">
        <v>210</v>
      </c>
      <c r="D5" s="150">
        <v>2002</v>
      </c>
      <c r="E5" s="151">
        <v>2003</v>
      </c>
      <c r="F5" s="151">
        <v>2004</v>
      </c>
      <c r="G5" s="151">
        <v>2005</v>
      </c>
      <c r="H5" s="151">
        <v>2006</v>
      </c>
      <c r="I5" s="151">
        <v>2007</v>
      </c>
      <c r="J5" s="151">
        <v>2008</v>
      </c>
      <c r="K5" s="151">
        <v>2009</v>
      </c>
      <c r="L5" s="151">
        <v>2010</v>
      </c>
      <c r="M5" s="151">
        <v>2011</v>
      </c>
      <c r="N5" s="151">
        <v>2012</v>
      </c>
      <c r="O5" s="151">
        <v>2013</v>
      </c>
      <c r="P5" s="151">
        <v>2014</v>
      </c>
      <c r="Q5" s="151">
        <v>2015</v>
      </c>
      <c r="R5" s="151">
        <v>2016</v>
      </c>
      <c r="S5" s="151">
        <v>2017</v>
      </c>
      <c r="T5" s="151">
        <v>2018</v>
      </c>
      <c r="U5" s="151">
        <v>2019</v>
      </c>
      <c r="V5" s="151">
        <v>2020</v>
      </c>
      <c r="W5" s="152">
        <v>2021</v>
      </c>
    </row>
    <row r="6" spans="2:23" ht="12">
      <c r="B6" s="179" t="s">
        <v>3</v>
      </c>
      <c r="C6" s="185">
        <v>0</v>
      </c>
      <c r="D6" s="185">
        <v>0</v>
      </c>
      <c r="E6" s="185">
        <v>0</v>
      </c>
      <c r="F6" s="185">
        <v>0</v>
      </c>
      <c r="G6" s="185">
        <v>0</v>
      </c>
      <c r="H6" s="185">
        <v>0</v>
      </c>
      <c r="I6" s="185">
        <v>0</v>
      </c>
      <c r="J6" s="186">
        <v>25133318.742282122</v>
      </c>
      <c r="K6" s="186">
        <v>50365957.704448856</v>
      </c>
      <c r="L6" s="186">
        <v>53761242.809919067</v>
      </c>
      <c r="M6" s="186">
        <v>87784284.154434219</v>
      </c>
      <c r="N6" s="186">
        <v>72204659.498201162</v>
      </c>
      <c r="O6" s="186">
        <v>78068666.989702329</v>
      </c>
      <c r="P6" s="187">
        <v>106875123.02033168</v>
      </c>
      <c r="Q6" s="188">
        <v>128329727.08590645</v>
      </c>
      <c r="R6" s="188">
        <v>191318698.65101984</v>
      </c>
      <c r="S6" s="188">
        <v>172053261.98689175</v>
      </c>
      <c r="T6" s="187">
        <v>111058348.31819543</v>
      </c>
      <c r="U6" s="187">
        <v>146597643.61732692</v>
      </c>
      <c r="V6" s="187">
        <v>168821509.04210258</v>
      </c>
      <c r="W6" s="187">
        <v>202805930.70900002</v>
      </c>
    </row>
    <row r="7" spans="2:23" ht="12">
      <c r="B7" s="181" t="s">
        <v>5</v>
      </c>
      <c r="C7" s="189">
        <v>66667618.795257665</v>
      </c>
      <c r="D7" s="189">
        <v>85967247.774736881</v>
      </c>
      <c r="E7" s="190">
        <v>62328412.781823918</v>
      </c>
      <c r="F7" s="190">
        <v>60256080.179238126</v>
      </c>
      <c r="G7" s="190">
        <v>69961924.134991676</v>
      </c>
      <c r="H7" s="190">
        <v>111060980.52816199</v>
      </c>
      <c r="I7" s="190">
        <v>111216625.19462469</v>
      </c>
      <c r="J7" s="190">
        <v>61831821.259520456</v>
      </c>
      <c r="K7" s="190">
        <v>85294205.238119006</v>
      </c>
      <c r="L7" s="190">
        <v>74653622.704441622</v>
      </c>
      <c r="M7" s="190">
        <v>94601223.980204642</v>
      </c>
      <c r="N7" s="190">
        <v>68325403.150905117</v>
      </c>
      <c r="O7" s="190">
        <v>89297961.984504074</v>
      </c>
      <c r="P7" s="191">
        <v>93965526.307538226</v>
      </c>
      <c r="Q7" s="192">
        <v>156481506.91355139</v>
      </c>
      <c r="R7" s="192">
        <v>166761288.33547413</v>
      </c>
      <c r="S7" s="192">
        <v>149498778.03708321</v>
      </c>
      <c r="T7" s="191">
        <v>115123493.54576677</v>
      </c>
      <c r="U7" s="191">
        <v>141715465.20693719</v>
      </c>
      <c r="V7" s="191">
        <v>120031610.09667608</v>
      </c>
      <c r="W7" s="191">
        <v>149175944.36499998</v>
      </c>
    </row>
    <row r="8" spans="2:23" ht="12">
      <c r="B8" s="181" t="s">
        <v>6</v>
      </c>
      <c r="C8" s="189">
        <v>53941619.06986744</v>
      </c>
      <c r="D8" s="189">
        <v>46999669.211982779</v>
      </c>
      <c r="E8" s="190">
        <v>41790413.692931853</v>
      </c>
      <c r="F8" s="190">
        <v>71532879.149409696</v>
      </c>
      <c r="G8" s="190">
        <v>64041489.538697615</v>
      </c>
      <c r="H8" s="190">
        <v>67161748.510575801</v>
      </c>
      <c r="I8" s="190">
        <v>70481911.257191807</v>
      </c>
      <c r="J8" s="190">
        <v>126109517.47253115</v>
      </c>
      <c r="K8" s="190">
        <v>157531198.35134307</v>
      </c>
      <c r="L8" s="190">
        <v>119750316.84540105</v>
      </c>
      <c r="M8" s="190">
        <v>127817076.71581689</v>
      </c>
      <c r="N8" s="190">
        <v>145727437.08617622</v>
      </c>
      <c r="O8" s="190">
        <v>133459094.17050752</v>
      </c>
      <c r="P8" s="191">
        <v>101328543.48967846</v>
      </c>
      <c r="Q8" s="192">
        <v>123071309.73284987</v>
      </c>
      <c r="R8" s="192">
        <v>170309672.69765276</v>
      </c>
      <c r="S8" s="192">
        <v>138138754.96616653</v>
      </c>
      <c r="T8" s="191">
        <v>99381061.789472103</v>
      </c>
      <c r="U8" s="191">
        <v>172898023.57418251</v>
      </c>
      <c r="V8" s="191">
        <v>175802197.67430565</v>
      </c>
      <c r="W8" s="191">
        <v>198092751.02900004</v>
      </c>
    </row>
    <row r="9" spans="2:23" ht="12">
      <c r="B9" s="181" t="s">
        <v>7</v>
      </c>
      <c r="C9" s="189">
        <v>43057383.161521547</v>
      </c>
      <c r="D9" s="189">
        <v>37295636.134953685</v>
      </c>
      <c r="E9" s="190">
        <v>40933115.612412393</v>
      </c>
      <c r="F9" s="190">
        <v>56893314.508983858</v>
      </c>
      <c r="G9" s="190">
        <v>51913198.975715272</v>
      </c>
      <c r="H9" s="190">
        <v>39124972.518194586</v>
      </c>
      <c r="I9" s="190">
        <v>50467886.243703283</v>
      </c>
      <c r="J9" s="190">
        <v>60802226.697299913</v>
      </c>
      <c r="K9" s="190">
        <v>101336221.3416599</v>
      </c>
      <c r="L9" s="190">
        <v>68668390.842710912</v>
      </c>
      <c r="M9" s="190">
        <v>86172519.137209624</v>
      </c>
      <c r="N9" s="190">
        <v>72721884.771368816</v>
      </c>
      <c r="O9" s="190">
        <v>93588635.709188312</v>
      </c>
      <c r="P9" s="191">
        <v>98006419.472772032</v>
      </c>
      <c r="Q9" s="192">
        <v>152187511.60852101</v>
      </c>
      <c r="R9" s="192">
        <v>211165156.61829919</v>
      </c>
      <c r="S9" s="192">
        <v>143673249.18867171</v>
      </c>
      <c r="T9" s="191">
        <v>155241354.45662272</v>
      </c>
      <c r="U9" s="191">
        <v>113986980.87083741</v>
      </c>
      <c r="V9" s="191">
        <v>110674850.60397741</v>
      </c>
      <c r="W9" s="191">
        <v>140721878.01699999</v>
      </c>
    </row>
    <row r="10" spans="2:23" ht="12">
      <c r="B10" s="181" t="s">
        <v>8</v>
      </c>
      <c r="C10" s="189">
        <v>95428454.760208696</v>
      </c>
      <c r="D10" s="189">
        <v>125698069.01416181</v>
      </c>
      <c r="E10" s="190">
        <v>88967728.604950815</v>
      </c>
      <c r="F10" s="190">
        <v>102536159.70815575</v>
      </c>
      <c r="G10" s="190">
        <v>117332809.87891103</v>
      </c>
      <c r="H10" s="190">
        <v>95165119.48506926</v>
      </c>
      <c r="I10" s="190">
        <v>88834273.863670185</v>
      </c>
      <c r="J10" s="190">
        <v>129360920.86762659</v>
      </c>
      <c r="K10" s="190">
        <v>166339333.90132204</v>
      </c>
      <c r="L10" s="190">
        <v>164026838.33385712</v>
      </c>
      <c r="M10" s="190">
        <v>170459490.08232155</v>
      </c>
      <c r="N10" s="190">
        <v>131841472.38681887</v>
      </c>
      <c r="O10" s="190">
        <v>142824485.42744127</v>
      </c>
      <c r="P10" s="191">
        <v>175516564.5827063</v>
      </c>
      <c r="Q10" s="192">
        <v>220821838.63930815</v>
      </c>
      <c r="R10" s="192">
        <v>279208890.27695751</v>
      </c>
      <c r="S10" s="192">
        <v>277905864.77597827</v>
      </c>
      <c r="T10" s="191">
        <v>280939110.98079044</v>
      </c>
      <c r="U10" s="191">
        <v>218909204.05059573</v>
      </c>
      <c r="V10" s="191">
        <v>208718842.7576732</v>
      </c>
      <c r="W10" s="191">
        <v>253349271.63299993</v>
      </c>
    </row>
    <row r="11" spans="2:23" ht="12">
      <c r="B11" s="181" t="s">
        <v>9</v>
      </c>
      <c r="C11" s="189">
        <v>158211041.03778106</v>
      </c>
      <c r="D11" s="189">
        <v>160846114.58766472</v>
      </c>
      <c r="E11" s="190">
        <v>143180755.77466479</v>
      </c>
      <c r="F11" s="190">
        <v>182447004.47151679</v>
      </c>
      <c r="G11" s="190">
        <v>220753140.81032526</v>
      </c>
      <c r="H11" s="190">
        <v>195064902.88184544</v>
      </c>
      <c r="I11" s="190">
        <v>225464851.30287138</v>
      </c>
      <c r="J11" s="190">
        <v>378644192.21631968</v>
      </c>
      <c r="K11" s="190">
        <v>283772714.02597374</v>
      </c>
      <c r="L11" s="190">
        <v>379138626.63873798</v>
      </c>
      <c r="M11" s="190">
        <v>410909316.06461179</v>
      </c>
      <c r="N11" s="190">
        <v>306911429.43973005</v>
      </c>
      <c r="O11" s="190">
        <v>338102115.74922734</v>
      </c>
      <c r="P11" s="191">
        <v>304251720.4369328</v>
      </c>
      <c r="Q11" s="192">
        <v>353241750.37596196</v>
      </c>
      <c r="R11" s="192">
        <v>415006185.41197461</v>
      </c>
      <c r="S11" s="192">
        <v>396257693.96253395</v>
      </c>
      <c r="T11" s="191">
        <v>439558994.13396657</v>
      </c>
      <c r="U11" s="191">
        <v>492321101.06153786</v>
      </c>
      <c r="V11" s="191">
        <v>559307202.15473449</v>
      </c>
      <c r="W11" s="191">
        <v>518380100.33200002</v>
      </c>
    </row>
    <row r="12" spans="2:23" ht="12">
      <c r="B12" s="181" t="s">
        <v>10</v>
      </c>
      <c r="C12" s="189">
        <v>351686340.27523082</v>
      </c>
      <c r="D12" s="189">
        <v>305528154.12954515</v>
      </c>
      <c r="E12" s="190">
        <v>365124564.64714253</v>
      </c>
      <c r="F12" s="190">
        <v>512496897.23214197</v>
      </c>
      <c r="G12" s="190">
        <v>641777145.71434784</v>
      </c>
      <c r="H12" s="190">
        <v>723666185.85495722</v>
      </c>
      <c r="I12" s="190">
        <v>901501160.71041667</v>
      </c>
      <c r="J12" s="190">
        <v>890292385.2926352</v>
      </c>
      <c r="K12" s="190">
        <v>1124278084.0653338</v>
      </c>
      <c r="L12" s="190">
        <v>951031324.12788904</v>
      </c>
      <c r="M12" s="190">
        <v>977773225.74085975</v>
      </c>
      <c r="N12" s="190">
        <v>848287023.3186028</v>
      </c>
      <c r="O12" s="190">
        <v>810837881.53263628</v>
      </c>
      <c r="P12" s="191">
        <v>802269483.36874008</v>
      </c>
      <c r="Q12" s="192">
        <v>953137524.95503986</v>
      </c>
      <c r="R12" s="192">
        <v>797029514.67965305</v>
      </c>
      <c r="S12" s="192">
        <v>811910917.80540395</v>
      </c>
      <c r="T12" s="191">
        <v>782951862.39698863</v>
      </c>
      <c r="U12" s="191">
        <v>847781952.12368131</v>
      </c>
      <c r="V12" s="191">
        <v>732966339.83622527</v>
      </c>
      <c r="W12" s="191">
        <v>948931781.92499995</v>
      </c>
    </row>
    <row r="13" spans="2:23" ht="12">
      <c r="B13" s="181" t="s">
        <v>11</v>
      </c>
      <c r="C13" s="189">
        <v>109571522.84926327</v>
      </c>
      <c r="D13" s="189">
        <v>86556993.124292731</v>
      </c>
      <c r="E13" s="190">
        <v>100345127.21693097</v>
      </c>
      <c r="F13" s="190">
        <v>110629877.50791351</v>
      </c>
      <c r="G13" s="190">
        <v>116137425.76870745</v>
      </c>
      <c r="H13" s="190">
        <v>115922224.93597446</v>
      </c>
      <c r="I13" s="190">
        <v>145911953.19427863</v>
      </c>
      <c r="J13" s="190">
        <v>185043951.4680562</v>
      </c>
      <c r="K13" s="190">
        <v>155080768.79584247</v>
      </c>
      <c r="L13" s="190">
        <v>237376074.4034853</v>
      </c>
      <c r="M13" s="190">
        <v>259786216.63986382</v>
      </c>
      <c r="N13" s="190">
        <v>260808659.52773523</v>
      </c>
      <c r="O13" s="190">
        <v>306211948.27011329</v>
      </c>
      <c r="P13" s="191">
        <v>266051317.08907124</v>
      </c>
      <c r="Q13" s="192">
        <v>237950930.29073107</v>
      </c>
      <c r="R13" s="192">
        <v>221554420.41063523</v>
      </c>
      <c r="S13" s="192">
        <v>232749265.83804509</v>
      </c>
      <c r="T13" s="191">
        <v>201611686.91357756</v>
      </c>
      <c r="U13" s="191">
        <v>214361394.93905026</v>
      </c>
      <c r="V13" s="191">
        <v>176828271.20332578</v>
      </c>
      <c r="W13" s="191">
        <v>234039817.59700003</v>
      </c>
    </row>
    <row r="14" spans="2:23" ht="12">
      <c r="B14" s="181" t="s">
        <v>12</v>
      </c>
      <c r="C14" s="189">
        <v>156091491.83193752</v>
      </c>
      <c r="D14" s="189">
        <v>166792106.55505422</v>
      </c>
      <c r="E14" s="190">
        <v>121094253.7781473</v>
      </c>
      <c r="F14" s="190">
        <v>144320981.68561283</v>
      </c>
      <c r="G14" s="190">
        <v>191764391.50491402</v>
      </c>
      <c r="H14" s="190">
        <v>224741904.57975221</v>
      </c>
      <c r="I14" s="190">
        <v>213639988.34224421</v>
      </c>
      <c r="J14" s="190">
        <v>255231704.34250528</v>
      </c>
      <c r="K14" s="190">
        <v>276880900.75675273</v>
      </c>
      <c r="L14" s="190">
        <v>301469740.24950844</v>
      </c>
      <c r="M14" s="190">
        <v>427207345.25380397</v>
      </c>
      <c r="N14" s="190">
        <v>425915806.47256893</v>
      </c>
      <c r="O14" s="190">
        <v>374685074.53492618</v>
      </c>
      <c r="P14" s="191">
        <v>331346613.63498276</v>
      </c>
      <c r="Q14" s="192">
        <v>306151871.73425257</v>
      </c>
      <c r="R14" s="192">
        <v>315516573.02652472</v>
      </c>
      <c r="S14" s="192">
        <v>294731610.77450794</v>
      </c>
      <c r="T14" s="191">
        <v>272431473.76628762</v>
      </c>
      <c r="U14" s="191">
        <v>255568369.78036028</v>
      </c>
      <c r="V14" s="191">
        <v>316446227.58775246</v>
      </c>
      <c r="W14" s="191">
        <v>321680115.45700008</v>
      </c>
    </row>
    <row r="15" spans="2:23" ht="12">
      <c r="B15" s="181" t="s">
        <v>606</v>
      </c>
      <c r="C15" s="185">
        <v>0</v>
      </c>
      <c r="D15" s="185">
        <v>0</v>
      </c>
      <c r="E15" s="185">
        <v>0</v>
      </c>
      <c r="F15" s="185">
        <v>0</v>
      </c>
      <c r="G15" s="185">
        <v>0</v>
      </c>
      <c r="H15" s="185">
        <v>0</v>
      </c>
      <c r="I15" s="185">
        <v>0</v>
      </c>
      <c r="J15" s="185">
        <v>0</v>
      </c>
      <c r="K15" s="185">
        <v>0</v>
      </c>
      <c r="L15" s="185">
        <v>0</v>
      </c>
      <c r="M15" s="185">
        <v>0</v>
      </c>
      <c r="N15" s="185">
        <v>0</v>
      </c>
      <c r="O15" s="185">
        <v>0</v>
      </c>
      <c r="P15" s="185">
        <v>0</v>
      </c>
      <c r="Q15" s="185">
        <v>0</v>
      </c>
      <c r="R15" s="185">
        <v>0</v>
      </c>
      <c r="S15" s="185">
        <v>0</v>
      </c>
      <c r="T15" s="185">
        <v>0</v>
      </c>
      <c r="U15" s="191">
        <v>95096019.238091424</v>
      </c>
      <c r="V15" s="191">
        <v>96707791.283045962</v>
      </c>
      <c r="W15" s="191">
        <v>175370951.96499997</v>
      </c>
    </row>
    <row r="16" spans="2:23" ht="12">
      <c r="B16" s="181" t="s">
        <v>13</v>
      </c>
      <c r="C16" s="189">
        <v>228031809.15803444</v>
      </c>
      <c r="D16" s="189">
        <v>276994858.04916161</v>
      </c>
      <c r="E16" s="190">
        <v>246714739.58033773</v>
      </c>
      <c r="F16" s="190">
        <v>309168495.22217172</v>
      </c>
      <c r="G16" s="190">
        <v>370282850.27803063</v>
      </c>
      <c r="H16" s="190">
        <v>297619279.41132426</v>
      </c>
      <c r="I16" s="190">
        <v>391732178.83715993</v>
      </c>
      <c r="J16" s="190">
        <v>365449765.23564315</v>
      </c>
      <c r="K16" s="190">
        <v>441467576.87519908</v>
      </c>
      <c r="L16" s="190">
        <v>573330890.0898999</v>
      </c>
      <c r="M16" s="190">
        <v>767361814.10884464</v>
      </c>
      <c r="N16" s="190">
        <v>722939660.64166427</v>
      </c>
      <c r="O16" s="190">
        <v>694136613.03774154</v>
      </c>
      <c r="P16" s="191">
        <v>598606430.55168545</v>
      </c>
      <c r="Q16" s="192">
        <v>596667277.45376766</v>
      </c>
      <c r="R16" s="192">
        <v>579439782.61033225</v>
      </c>
      <c r="S16" s="192">
        <v>564507174.17677629</v>
      </c>
      <c r="T16" s="191">
        <v>491120737.64958179</v>
      </c>
      <c r="U16" s="191">
        <v>559535985.1070385</v>
      </c>
      <c r="V16" s="191">
        <v>486177383.21308357</v>
      </c>
      <c r="W16" s="191">
        <v>514757944.56300008</v>
      </c>
    </row>
    <row r="17" spans="2:27" ht="12">
      <c r="B17" s="181" t="s">
        <v>14</v>
      </c>
      <c r="C17" s="189">
        <v>127753953.83710603</v>
      </c>
      <c r="D17" s="189">
        <v>98037507.04679212</v>
      </c>
      <c r="E17" s="190">
        <v>133033596.21270341</v>
      </c>
      <c r="F17" s="190">
        <v>156536576.6899786</v>
      </c>
      <c r="G17" s="190">
        <v>130770768.46728055</v>
      </c>
      <c r="H17" s="190">
        <v>132932663.83317374</v>
      </c>
      <c r="I17" s="190">
        <v>213641778.68306372</v>
      </c>
      <c r="J17" s="190">
        <v>275573496.29082978</v>
      </c>
      <c r="K17" s="190">
        <v>318525490.18538958</v>
      </c>
      <c r="L17" s="190">
        <v>278068770.56661493</v>
      </c>
      <c r="M17" s="190">
        <v>291920400.96469611</v>
      </c>
      <c r="N17" s="190">
        <v>238690320.04549009</v>
      </c>
      <c r="O17" s="190">
        <v>233854343.51400012</v>
      </c>
      <c r="P17" s="191">
        <v>284069188.38466203</v>
      </c>
      <c r="Q17" s="192">
        <v>340268689.86911136</v>
      </c>
      <c r="R17" s="192">
        <v>348777197.25262356</v>
      </c>
      <c r="S17" s="192">
        <v>354325841.35510176</v>
      </c>
      <c r="T17" s="191">
        <v>305888925.37153596</v>
      </c>
      <c r="U17" s="191">
        <v>413950828.15234047</v>
      </c>
      <c r="V17" s="191">
        <v>363249900.27599573</v>
      </c>
      <c r="W17" s="191">
        <v>340234786.78800988</v>
      </c>
    </row>
    <row r="18" spans="2:27" ht="12">
      <c r="B18" s="181" t="s">
        <v>15</v>
      </c>
      <c r="C18" s="185">
        <v>0</v>
      </c>
      <c r="D18" s="185">
        <v>0</v>
      </c>
      <c r="E18" s="185">
        <v>0</v>
      </c>
      <c r="F18" s="185">
        <v>0</v>
      </c>
      <c r="G18" s="185">
        <v>0</v>
      </c>
      <c r="H18" s="185">
        <v>0</v>
      </c>
      <c r="I18" s="185">
        <v>0</v>
      </c>
      <c r="J18" s="190">
        <v>50558467.352074951</v>
      </c>
      <c r="K18" s="190">
        <v>101248580.42001347</v>
      </c>
      <c r="L18" s="190">
        <v>99185859.783216104</v>
      </c>
      <c r="M18" s="190">
        <v>114463867.69071664</v>
      </c>
      <c r="N18" s="190">
        <v>90242206.576353595</v>
      </c>
      <c r="O18" s="190">
        <v>92807205.689834386</v>
      </c>
      <c r="P18" s="191">
        <v>145092934.36256996</v>
      </c>
      <c r="Q18" s="192">
        <v>155573431.79144937</v>
      </c>
      <c r="R18" s="192">
        <v>171995902.82554847</v>
      </c>
      <c r="S18" s="192">
        <v>132863204.28208065</v>
      </c>
      <c r="T18" s="191">
        <v>161219120.70152855</v>
      </c>
      <c r="U18" s="191">
        <v>160643563.3694472</v>
      </c>
      <c r="V18" s="191">
        <v>157107242.09362105</v>
      </c>
      <c r="W18" s="191">
        <v>190301410.65300012</v>
      </c>
    </row>
    <row r="19" spans="2:27" ht="12">
      <c r="B19" s="181" t="s">
        <v>16</v>
      </c>
      <c r="C19" s="189">
        <v>152698364.70580974</v>
      </c>
      <c r="D19" s="189">
        <v>164998216.52953663</v>
      </c>
      <c r="E19" s="190">
        <v>213275383.05127275</v>
      </c>
      <c r="F19" s="190">
        <v>195524565.72263122</v>
      </c>
      <c r="G19" s="190">
        <v>212110204.68757239</v>
      </c>
      <c r="H19" s="190">
        <v>228595881.28337213</v>
      </c>
      <c r="I19" s="190">
        <v>286429294.16694754</v>
      </c>
      <c r="J19" s="190">
        <v>251953304.67359772</v>
      </c>
      <c r="K19" s="190">
        <v>310576141.08257055</v>
      </c>
      <c r="L19" s="190">
        <v>314043178.2046771</v>
      </c>
      <c r="M19" s="190">
        <v>288853817.91395879</v>
      </c>
      <c r="N19" s="190">
        <v>267571223.92112061</v>
      </c>
      <c r="O19" s="190">
        <v>276000427.80878115</v>
      </c>
      <c r="P19" s="191">
        <v>333665482.45277917</v>
      </c>
      <c r="Q19" s="192">
        <v>333035768.0416075</v>
      </c>
      <c r="R19" s="192">
        <v>329068715.20943677</v>
      </c>
      <c r="S19" s="192">
        <v>341537202.66885674</v>
      </c>
      <c r="T19" s="191">
        <v>310672300.92151022</v>
      </c>
      <c r="U19" s="191">
        <v>416240380.89061356</v>
      </c>
      <c r="V19" s="191">
        <v>347946759.39338541</v>
      </c>
      <c r="W19" s="191">
        <v>426570563.32700002</v>
      </c>
    </row>
    <row r="20" spans="2:27" ht="12">
      <c r="B20" s="181" t="s">
        <v>82</v>
      </c>
      <c r="C20" s="189">
        <v>40977024.499752574</v>
      </c>
      <c r="D20" s="189">
        <v>36892141.510565624</v>
      </c>
      <c r="E20" s="190">
        <v>46368734.006469727</v>
      </c>
      <c r="F20" s="190">
        <v>48086463.757751733</v>
      </c>
      <c r="G20" s="190">
        <v>46466739.521743715</v>
      </c>
      <c r="H20" s="190">
        <v>49077460.896730565</v>
      </c>
      <c r="I20" s="190">
        <v>54483794.964538351</v>
      </c>
      <c r="J20" s="190">
        <v>63875226.272256836</v>
      </c>
      <c r="K20" s="190">
        <v>97893488.899390101</v>
      </c>
      <c r="L20" s="190">
        <v>59084136.319533251</v>
      </c>
      <c r="M20" s="190">
        <v>77812931.740592867</v>
      </c>
      <c r="N20" s="190">
        <v>77603551.926026493</v>
      </c>
      <c r="O20" s="190">
        <v>87919430.866486937</v>
      </c>
      <c r="P20" s="191">
        <v>93593453.192337453</v>
      </c>
      <c r="Q20" s="192">
        <v>151054639.20233959</v>
      </c>
      <c r="R20" s="192">
        <v>133127616.78295377</v>
      </c>
      <c r="S20" s="192">
        <v>125745774.06917113</v>
      </c>
      <c r="T20" s="191">
        <v>88761093.492226571</v>
      </c>
      <c r="U20" s="191">
        <v>112767816.1654246</v>
      </c>
      <c r="V20" s="191">
        <v>108793257.06755474</v>
      </c>
      <c r="W20" s="191">
        <v>109450229.516</v>
      </c>
    </row>
    <row r="21" spans="2:27" ht="12">
      <c r="B21" s="181" t="s">
        <v>18</v>
      </c>
      <c r="C21" s="189">
        <v>55468763.209597692</v>
      </c>
      <c r="D21" s="189">
        <v>43878170.172351442</v>
      </c>
      <c r="E21" s="190">
        <v>34658613.918132819</v>
      </c>
      <c r="F21" s="190">
        <v>44221653.010574751</v>
      </c>
      <c r="G21" s="190">
        <v>52771076.456714854</v>
      </c>
      <c r="H21" s="190">
        <v>47154472.356272951</v>
      </c>
      <c r="I21" s="190">
        <v>59599622.284233503</v>
      </c>
      <c r="J21" s="190">
        <v>64028336.768332273</v>
      </c>
      <c r="K21" s="190">
        <v>72494896.01526925</v>
      </c>
      <c r="L21" s="190">
        <v>92519771.764398649</v>
      </c>
      <c r="M21" s="190">
        <v>64604534.544313371</v>
      </c>
      <c r="N21" s="190">
        <v>67271365.710254669</v>
      </c>
      <c r="O21" s="190">
        <v>90589614.74504675</v>
      </c>
      <c r="P21" s="191">
        <v>84975756.653320611</v>
      </c>
      <c r="Q21" s="192">
        <v>99170456.114411801</v>
      </c>
      <c r="R21" s="192">
        <v>97182550.657964438</v>
      </c>
      <c r="S21" s="192">
        <v>80596168.81986472</v>
      </c>
      <c r="T21" s="191">
        <v>75407619.389020026</v>
      </c>
      <c r="U21" s="191">
        <v>88884793.300564766</v>
      </c>
      <c r="V21" s="191">
        <v>71647580.147537932</v>
      </c>
      <c r="W21" s="191">
        <v>120014753.329</v>
      </c>
    </row>
    <row r="22" spans="2:27" ht="12">
      <c r="B22" s="181" t="s">
        <v>19</v>
      </c>
      <c r="C22" s="189">
        <v>184560277.0384247</v>
      </c>
      <c r="D22" s="189">
        <v>250623783.79739162</v>
      </c>
      <c r="E22" s="190">
        <v>364732934.42302948</v>
      </c>
      <c r="F22" s="190">
        <v>196046926.10288325</v>
      </c>
      <c r="G22" s="190">
        <v>301744616.23016888</v>
      </c>
      <c r="H22" s="190">
        <v>343163931.52218288</v>
      </c>
      <c r="I22" s="190">
        <v>308488065.27289617</v>
      </c>
      <c r="J22" s="190">
        <v>186716025.05922648</v>
      </c>
      <c r="K22" s="190">
        <v>251984617.26720798</v>
      </c>
      <c r="L22" s="190">
        <v>263163042.43436357</v>
      </c>
      <c r="M22" s="190">
        <v>305687322.97144061</v>
      </c>
      <c r="N22" s="190">
        <v>295023489.98398668</v>
      </c>
      <c r="O22" s="190">
        <v>552863599.98482263</v>
      </c>
      <c r="P22" s="191">
        <v>576845749.06231606</v>
      </c>
      <c r="Q22" s="192">
        <v>849164053.68967187</v>
      </c>
      <c r="R22" s="192">
        <v>540063436.94645834</v>
      </c>
      <c r="S22" s="192">
        <v>479943039.90289199</v>
      </c>
      <c r="T22" s="191">
        <v>411171681.52499723</v>
      </c>
      <c r="U22" s="191">
        <v>321841245.99403018</v>
      </c>
      <c r="V22" s="191">
        <v>414245353.60973752</v>
      </c>
      <c r="W22" s="191">
        <v>570607239.49650002</v>
      </c>
    </row>
    <row r="23" spans="2:27" thickBot="1">
      <c r="B23" s="33"/>
      <c r="C23" s="153"/>
      <c r="D23" s="153"/>
      <c r="E23" s="154"/>
      <c r="F23" s="154"/>
      <c r="G23" s="154"/>
      <c r="H23" s="154"/>
      <c r="I23" s="154"/>
      <c r="J23" s="154"/>
      <c r="K23" s="154"/>
      <c r="L23" s="154"/>
      <c r="M23" s="155"/>
      <c r="N23" s="155"/>
      <c r="O23" s="155"/>
      <c r="P23" s="93"/>
      <c r="Q23" s="156"/>
      <c r="R23" s="156"/>
      <c r="S23" s="156"/>
      <c r="T23" s="93"/>
    </row>
    <row r="24" spans="2:27" s="34" customFormat="1" thickTop="1">
      <c r="B24" s="170" t="s">
        <v>20</v>
      </c>
      <c r="C24" s="171">
        <f>SUM(C6:C22)</f>
        <v>1824145664.2297933</v>
      </c>
      <c r="D24" s="171">
        <f t="shared" ref="D24:L24" si="0">SUM(D6:D22)</f>
        <v>1887108667.6381907</v>
      </c>
      <c r="E24" s="171">
        <f t="shared" si="0"/>
        <v>2002548373.3009505</v>
      </c>
      <c r="F24" s="171">
        <f t="shared" si="0"/>
        <v>2190697874.9489641</v>
      </c>
      <c r="G24" s="171">
        <f t="shared" si="0"/>
        <v>2587827781.9681211</v>
      </c>
      <c r="H24" s="171">
        <f t="shared" si="0"/>
        <v>2670451728.5975876</v>
      </c>
      <c r="I24" s="171">
        <f t="shared" si="0"/>
        <v>3121893384.3178401</v>
      </c>
      <c r="J24" s="171">
        <f t="shared" si="0"/>
        <v>3370604660.0107379</v>
      </c>
      <c r="K24" s="171">
        <f t="shared" si="0"/>
        <v>3995070174.9258361</v>
      </c>
      <c r="L24" s="171">
        <f t="shared" si="0"/>
        <v>4029271826.1186543</v>
      </c>
      <c r="M24" s="171">
        <f t="shared" ref="M24:R24" si="1">SUM(M6:M22)</f>
        <v>4553215387.7036886</v>
      </c>
      <c r="N24" s="171">
        <f t="shared" si="1"/>
        <v>4092085594.4570041</v>
      </c>
      <c r="O24" s="171">
        <f t="shared" si="1"/>
        <v>4395247100.0149603</v>
      </c>
      <c r="P24" s="171">
        <f t="shared" si="1"/>
        <v>4396460306.0624247</v>
      </c>
      <c r="Q24" s="171">
        <f t="shared" si="1"/>
        <v>5156308287.4984808</v>
      </c>
      <c r="R24" s="171">
        <f t="shared" si="1"/>
        <v>4967525602.3935089</v>
      </c>
      <c r="S24" s="171">
        <f>SUM(S6:S22)</f>
        <v>4696437802.6100254</v>
      </c>
      <c r="T24" s="171">
        <f>SUM(T6:T22)</f>
        <v>4302538865.3520679</v>
      </c>
      <c r="U24" s="171">
        <f>SUM(U6:U22)</f>
        <v>4773100767.4420605</v>
      </c>
      <c r="V24" s="171">
        <f>SUM(V6:V22)</f>
        <v>4615472318.0407352</v>
      </c>
      <c r="W24" s="172">
        <f>SUM(W6:W22)</f>
        <v>5414485470.7015095</v>
      </c>
    </row>
    <row r="25" spans="2:27" s="114" customFormat="1" ht="11.25">
      <c r="B25" s="224" t="s">
        <v>828</v>
      </c>
      <c r="C25" s="127"/>
      <c r="D25" s="127"/>
      <c r="E25" s="127"/>
      <c r="F25" s="127"/>
      <c r="G25" s="127"/>
      <c r="H25" s="127"/>
      <c r="I25" s="127"/>
      <c r="J25" s="127"/>
      <c r="K25" s="127"/>
      <c r="L25" s="127"/>
      <c r="M25" s="127"/>
      <c r="N25" s="127"/>
      <c r="O25" s="127"/>
      <c r="P25" s="127"/>
      <c r="Q25" s="127"/>
      <c r="R25" s="127"/>
      <c r="S25" s="127"/>
      <c r="T25" s="127"/>
    </row>
    <row r="26" spans="2:27" s="114" customFormat="1" ht="12">
      <c r="B26" s="225" t="s">
        <v>829</v>
      </c>
      <c r="C26" s="483"/>
      <c r="D26" s="483"/>
      <c r="E26" s="483"/>
      <c r="F26" s="483"/>
      <c r="G26" s="483"/>
      <c r="H26" s="483"/>
      <c r="I26" s="483"/>
      <c r="J26" s="483"/>
      <c r="K26" s="483"/>
      <c r="L26" s="483"/>
      <c r="M26" s="483"/>
      <c r="N26" s="483"/>
      <c r="O26" s="483"/>
      <c r="P26" s="483"/>
      <c r="Q26" s="483"/>
      <c r="R26" s="483"/>
      <c r="S26" s="483"/>
      <c r="T26" s="483"/>
      <c r="U26" s="483"/>
      <c r="V26" s="84"/>
      <c r="W26" s="84"/>
      <c r="X26" s="84"/>
      <c r="Y26" s="84"/>
      <c r="Z26" s="84"/>
      <c r="AA26" s="84"/>
    </row>
    <row r="27" spans="2:27" s="114" customFormat="1" ht="12">
      <c r="B27" s="225" t="s">
        <v>183</v>
      </c>
      <c r="C27" s="84"/>
      <c r="D27" s="84"/>
      <c r="E27" s="84"/>
      <c r="F27" s="84"/>
      <c r="G27" s="84"/>
      <c r="H27" s="84"/>
      <c r="I27" s="84"/>
      <c r="J27" s="84"/>
      <c r="K27" s="84"/>
      <c r="L27" s="84"/>
      <c r="M27" s="84"/>
      <c r="N27" s="84"/>
      <c r="O27" s="84"/>
      <c r="P27" s="84"/>
      <c r="Q27" s="84"/>
      <c r="R27" s="84"/>
      <c r="S27" s="84"/>
      <c r="T27" s="84"/>
      <c r="U27" s="84"/>
    </row>
    <row r="28" spans="2:27" s="125" customFormat="1">
      <c r="B28" s="225" t="s">
        <v>238</v>
      </c>
      <c r="C28" s="84"/>
      <c r="D28" s="84"/>
      <c r="E28" s="84"/>
      <c r="F28" s="84"/>
      <c r="G28" s="84"/>
      <c r="H28" s="84"/>
      <c r="I28" s="84"/>
      <c r="J28" s="84"/>
      <c r="K28" s="84"/>
      <c r="L28" s="84"/>
      <c r="M28" s="84"/>
      <c r="N28" s="84"/>
      <c r="O28" s="84"/>
      <c r="P28" s="84"/>
      <c r="Q28" s="84"/>
      <c r="R28" s="84"/>
      <c r="S28" s="84"/>
      <c r="T28" s="84"/>
      <c r="U28" s="84"/>
    </row>
    <row r="29" spans="2:27" s="34" customFormat="1" ht="11.25">
      <c r="B29" s="10"/>
      <c r="C29" s="142"/>
      <c r="D29" s="142"/>
      <c r="E29" s="142"/>
      <c r="F29" s="142"/>
      <c r="G29" s="142"/>
      <c r="H29" s="142"/>
      <c r="I29" s="142"/>
      <c r="J29" s="142"/>
      <c r="K29" s="142"/>
      <c r="L29" s="142"/>
      <c r="M29" s="142"/>
      <c r="N29" s="142"/>
      <c r="O29" s="142"/>
      <c r="P29" s="142"/>
      <c r="Q29" s="142"/>
      <c r="R29" s="142"/>
      <c r="S29" s="142"/>
      <c r="T29" s="142"/>
      <c r="U29" s="142"/>
    </row>
    <row r="30" spans="2:27" s="34" customFormat="1" ht="11.25">
      <c r="B30" s="10"/>
      <c r="C30" s="126"/>
      <c r="D30" s="126"/>
      <c r="E30" s="126"/>
      <c r="F30" s="126"/>
      <c r="G30" s="126"/>
      <c r="H30" s="126"/>
      <c r="I30" s="126"/>
      <c r="J30" s="126"/>
      <c r="K30" s="126"/>
      <c r="L30" s="126"/>
      <c r="M30" s="126"/>
      <c r="N30" s="126"/>
      <c r="O30" s="126"/>
      <c r="P30" s="126"/>
      <c r="Q30" s="126"/>
      <c r="R30" s="126"/>
      <c r="S30" s="126"/>
      <c r="T30" s="126"/>
    </row>
    <row r="31" spans="2:27" s="34" customFormat="1" ht="12">
      <c r="B31" s="10"/>
      <c r="C31" s="35"/>
      <c r="D31" s="35"/>
      <c r="E31" s="35"/>
      <c r="F31" s="35"/>
      <c r="G31" s="35"/>
      <c r="H31" s="35"/>
      <c r="I31" s="35"/>
      <c r="J31" s="35"/>
      <c r="K31" s="35"/>
      <c r="L31" s="35"/>
      <c r="M31" s="35"/>
      <c r="N31" s="35"/>
      <c r="O31" s="35"/>
      <c r="P31" s="35"/>
      <c r="Q31" s="35"/>
      <c r="R31" s="35"/>
      <c r="S31" s="35"/>
      <c r="T31" s="35"/>
      <c r="U31" s="35"/>
    </row>
    <row r="32" spans="2:27" s="34" customFormat="1" ht="12">
      <c r="B32" s="9"/>
      <c r="C32" s="35"/>
      <c r="D32" s="35"/>
      <c r="E32" s="35"/>
      <c r="F32" s="35"/>
      <c r="G32" s="35"/>
      <c r="H32" s="35"/>
      <c r="I32" s="35"/>
      <c r="J32" s="35"/>
      <c r="K32" s="35"/>
      <c r="L32" s="35"/>
      <c r="M32" s="35"/>
      <c r="N32" s="35"/>
      <c r="O32" s="35"/>
      <c r="P32" s="35"/>
      <c r="Q32" s="84"/>
      <c r="R32" s="84"/>
      <c r="S32" s="84"/>
      <c r="T32" s="35"/>
    </row>
    <row r="33" spans="2:23" ht="12">
      <c r="B33" s="25"/>
      <c r="C33" s="94"/>
      <c r="D33" s="94"/>
      <c r="E33" s="94"/>
      <c r="F33" s="94"/>
      <c r="G33" s="94"/>
      <c r="H33" s="94"/>
      <c r="I33" s="94"/>
      <c r="J33" s="94"/>
      <c r="K33" s="94"/>
      <c r="L33" s="94"/>
      <c r="M33" s="94"/>
      <c r="N33" s="94"/>
    </row>
    <row r="34" spans="2:23">
      <c r="B34" s="212" t="s">
        <v>40</v>
      </c>
      <c r="C34" s="25"/>
      <c r="D34" s="37"/>
      <c r="E34" s="37"/>
      <c r="F34" s="37"/>
      <c r="G34" s="37"/>
      <c r="H34" s="37"/>
      <c r="I34" s="37"/>
      <c r="J34" s="36"/>
      <c r="K34" s="36"/>
      <c r="L34" s="36"/>
    </row>
    <row r="35" spans="2:23">
      <c r="B35" s="166" t="s">
        <v>41</v>
      </c>
      <c r="C35" s="168"/>
      <c r="D35" s="169"/>
      <c r="E35" s="169"/>
      <c r="F35" s="39"/>
      <c r="G35" s="39"/>
      <c r="H35" s="39"/>
      <c r="I35" s="39"/>
      <c r="J35"/>
      <c r="K35"/>
      <c r="L35"/>
      <c r="O35"/>
    </row>
    <row r="36" spans="2:23">
      <c r="B36" s="226" t="s">
        <v>29</v>
      </c>
      <c r="C36" s="38"/>
      <c r="D36" s="39"/>
      <c r="E36" s="39"/>
      <c r="F36" s="39"/>
      <c r="G36" s="39"/>
      <c r="H36" s="39"/>
      <c r="I36" s="39"/>
      <c r="J36" s="36"/>
      <c r="K36" s="36"/>
      <c r="L36" s="36"/>
      <c r="N36" s="105"/>
      <c r="O36" s="107" t="s">
        <v>180</v>
      </c>
    </row>
    <row r="37" spans="2:23">
      <c r="B37" s="25"/>
      <c r="C37" s="25"/>
      <c r="D37" s="39"/>
      <c r="E37" s="39"/>
      <c r="F37" s="39"/>
      <c r="G37" s="39"/>
      <c r="H37" s="39"/>
      <c r="I37" s="39"/>
      <c r="J37" s="40"/>
      <c r="O37"/>
    </row>
    <row r="38" spans="2:23" ht="12.75" customHeight="1">
      <c r="B38" s="149" t="s">
        <v>2</v>
      </c>
      <c r="C38" s="150">
        <v>2001</v>
      </c>
      <c r="D38" s="150">
        <v>2002</v>
      </c>
      <c r="E38" s="151">
        <v>2003</v>
      </c>
      <c r="F38" s="151">
        <v>2004</v>
      </c>
      <c r="G38" s="151">
        <v>2005</v>
      </c>
      <c r="H38" s="151">
        <v>2006</v>
      </c>
      <c r="I38" s="151">
        <v>2007</v>
      </c>
      <c r="J38" s="151">
        <v>2008</v>
      </c>
      <c r="K38" s="151">
        <v>2009</v>
      </c>
      <c r="L38" s="151">
        <v>2010</v>
      </c>
      <c r="M38" s="151">
        <v>2011</v>
      </c>
      <c r="N38" s="151">
        <v>2012</v>
      </c>
      <c r="O38" s="151">
        <v>2013</v>
      </c>
      <c r="P38" s="151">
        <v>2014</v>
      </c>
      <c r="Q38" s="151">
        <v>2015</v>
      </c>
      <c r="R38" s="151">
        <v>2016</v>
      </c>
      <c r="S38" s="151">
        <v>2017</v>
      </c>
      <c r="T38" s="151">
        <v>2018</v>
      </c>
      <c r="U38" s="151">
        <v>2019</v>
      </c>
      <c r="V38" s="151">
        <v>2020</v>
      </c>
      <c r="W38" s="152">
        <v>2021</v>
      </c>
    </row>
    <row r="39" spans="2:23" ht="12.75" customHeight="1">
      <c r="B39" s="179" t="s">
        <v>3</v>
      </c>
      <c r="C39" s="196">
        <f t="shared" ref="C39:I40" si="2">C6/C$24*100</f>
        <v>0</v>
      </c>
      <c r="D39" s="196">
        <f t="shared" si="2"/>
        <v>0</v>
      </c>
      <c r="E39" s="197">
        <f t="shared" si="2"/>
        <v>0</v>
      </c>
      <c r="F39" s="197">
        <f t="shared" si="2"/>
        <v>0</v>
      </c>
      <c r="G39" s="197">
        <f t="shared" si="2"/>
        <v>0</v>
      </c>
      <c r="H39" s="197">
        <f t="shared" si="2"/>
        <v>0</v>
      </c>
      <c r="I39" s="197">
        <f t="shared" si="2"/>
        <v>0</v>
      </c>
      <c r="J39" s="194">
        <f t="shared" ref="J39:L40" si="3">J6/J$24*100</f>
        <v>0.74566201846413083</v>
      </c>
      <c r="K39" s="194">
        <f t="shared" si="3"/>
        <v>1.2607027035609917</v>
      </c>
      <c r="L39" s="194">
        <f t="shared" si="3"/>
        <v>1.3342669626165822</v>
      </c>
      <c r="M39" s="194">
        <f t="shared" ref="M39:M47" si="4">(M6/$M$24)*100</f>
        <v>1.9279624766160304</v>
      </c>
      <c r="N39" s="194">
        <f t="shared" ref="N39:N47" si="5">(N6/$N$24)*100</f>
        <v>1.7644953369501133</v>
      </c>
      <c r="O39" s="194">
        <f t="shared" ref="O39:O47" si="6">(O6/$O$24)*100</f>
        <v>1.7762065525152522</v>
      </c>
      <c r="P39" s="194">
        <f t="shared" ref="P39:P47" si="7">(P6/$P$24)*100</f>
        <v>2.4309356978148542</v>
      </c>
      <c r="Q39" s="195">
        <f t="shared" ref="Q39:Q47" si="8">(Q6/$Q$24)*100</f>
        <v>2.4887908156508622</v>
      </c>
      <c r="R39" s="195">
        <f t="shared" ref="R39:R47" si="9">(R6/$R$24)*100</f>
        <v>3.8513882758618596</v>
      </c>
      <c r="S39" s="195">
        <f t="shared" ref="S39:S47" si="10">(S6/$S$24)*100</f>
        <v>3.6634843091347631</v>
      </c>
      <c r="T39" s="194">
        <f>(T6/$T$24)*100</f>
        <v>2.5812282420627888</v>
      </c>
      <c r="U39" s="194">
        <f>U6/$U$24*100</f>
        <v>3.0713293257349279</v>
      </c>
      <c r="V39" s="194">
        <f>V6/$V$24*100</f>
        <v>3.6577298575103834</v>
      </c>
      <c r="W39" s="194">
        <f>W6/$W$24*100</f>
        <v>3.7456177841165053</v>
      </c>
    </row>
    <row r="40" spans="2:23" ht="12">
      <c r="B40" s="181" t="s">
        <v>5</v>
      </c>
      <c r="C40" s="196">
        <f t="shared" si="2"/>
        <v>3.6547310942630586</v>
      </c>
      <c r="D40" s="196">
        <f t="shared" si="2"/>
        <v>4.5555006581750863</v>
      </c>
      <c r="E40" s="197">
        <f t="shared" si="2"/>
        <v>3.1124547907466189</v>
      </c>
      <c r="F40" s="197">
        <f t="shared" si="2"/>
        <v>2.7505426863410771</v>
      </c>
      <c r="G40" s="197">
        <f t="shared" si="2"/>
        <v>2.7035000019121647</v>
      </c>
      <c r="H40" s="197">
        <f t="shared" si="2"/>
        <v>4.1588836577280759</v>
      </c>
      <c r="I40" s="197">
        <f t="shared" si="2"/>
        <v>3.5624735217832062</v>
      </c>
      <c r="J40" s="197">
        <f t="shared" si="3"/>
        <v>1.8344430004829899</v>
      </c>
      <c r="K40" s="197">
        <f t="shared" si="3"/>
        <v>2.1349864083351777</v>
      </c>
      <c r="L40" s="197">
        <f t="shared" si="3"/>
        <v>1.8527819895525517</v>
      </c>
      <c r="M40" s="197">
        <f t="shared" si="4"/>
        <v>2.0776795280909086</v>
      </c>
      <c r="N40" s="197">
        <f t="shared" si="5"/>
        <v>1.6696963339050463</v>
      </c>
      <c r="O40" s="194">
        <f t="shared" si="6"/>
        <v>2.0316937808616067</v>
      </c>
      <c r="P40" s="194">
        <f t="shared" si="7"/>
        <v>2.1372995493207583</v>
      </c>
      <c r="Q40" s="195">
        <f t="shared" si="8"/>
        <v>3.0347585557082053</v>
      </c>
      <c r="R40" s="195">
        <f t="shared" si="9"/>
        <v>3.3570292673503954</v>
      </c>
      <c r="S40" s="195">
        <f t="shared" si="10"/>
        <v>3.1832376861032823</v>
      </c>
      <c r="T40" s="194">
        <f t="shared" ref="T40:T47" si="11">(T7/$T$24)*100</f>
        <v>2.6757107175218149</v>
      </c>
      <c r="U40" s="194">
        <f t="shared" ref="U40:U54" si="12">U7/$U$24*100</f>
        <v>2.9690440682416925</v>
      </c>
      <c r="V40" s="194">
        <f t="shared" ref="V40:V55" si="13">V7/$V$24*100</f>
        <v>2.6006354675230599</v>
      </c>
      <c r="W40" s="194">
        <f t="shared" ref="W40:W55" si="14">W7/$W$24*100</f>
        <v>2.7551268753459692</v>
      </c>
    </row>
    <row r="41" spans="2:23" ht="12">
      <c r="B41" s="181" t="s">
        <v>6</v>
      </c>
      <c r="C41" s="196">
        <f t="shared" ref="C41:L41" si="15">C8/C$24*100</f>
        <v>2.9570894544018302</v>
      </c>
      <c r="D41" s="196">
        <f t="shared" si="15"/>
        <v>2.490565064851574</v>
      </c>
      <c r="E41" s="197">
        <f t="shared" si="15"/>
        <v>2.0868616334119103</v>
      </c>
      <c r="F41" s="197">
        <f t="shared" si="15"/>
        <v>3.2653009786242739</v>
      </c>
      <c r="G41" s="197">
        <f t="shared" si="15"/>
        <v>2.4747199170260137</v>
      </c>
      <c r="H41" s="197">
        <f t="shared" si="15"/>
        <v>2.5149957885906593</v>
      </c>
      <c r="I41" s="197">
        <f t="shared" si="15"/>
        <v>2.257665543969007</v>
      </c>
      <c r="J41" s="197">
        <f t="shared" si="15"/>
        <v>3.7414508728570204</v>
      </c>
      <c r="K41" s="197">
        <f t="shared" si="15"/>
        <v>3.9431397060320088</v>
      </c>
      <c r="L41" s="197">
        <f t="shared" si="15"/>
        <v>2.9720088892775198</v>
      </c>
      <c r="M41" s="197">
        <f t="shared" si="4"/>
        <v>2.8071827452089533</v>
      </c>
      <c r="N41" s="197">
        <f t="shared" si="5"/>
        <v>3.5612020746480351</v>
      </c>
      <c r="O41" s="194">
        <f t="shared" si="6"/>
        <v>3.0364412087332533</v>
      </c>
      <c r="P41" s="194">
        <f t="shared" si="7"/>
        <v>2.3047755793439819</v>
      </c>
      <c r="Q41" s="195">
        <f t="shared" si="8"/>
        <v>2.3868105410073608</v>
      </c>
      <c r="R41" s="195">
        <f t="shared" si="9"/>
        <v>3.4284608944057027</v>
      </c>
      <c r="S41" s="195">
        <f t="shared" si="10"/>
        <v>2.9413517387454062</v>
      </c>
      <c r="T41" s="194">
        <f t="shared" si="11"/>
        <v>2.3098236854936567</v>
      </c>
      <c r="U41" s="194">
        <f t="shared" si="12"/>
        <v>3.6223417857327118</v>
      </c>
      <c r="V41" s="194">
        <f t="shared" si="13"/>
        <v>3.808975237206786</v>
      </c>
      <c r="W41" s="194">
        <f t="shared" si="14"/>
        <v>3.6585701836472895</v>
      </c>
    </row>
    <row r="42" spans="2:23" ht="12">
      <c r="B42" s="181" t="s">
        <v>7</v>
      </c>
      <c r="C42" s="196">
        <f t="shared" ref="C42:L42" si="16">C9/C$24*100</f>
        <v>2.3604136449104027</v>
      </c>
      <c r="D42" s="196">
        <f t="shared" si="16"/>
        <v>1.9763374931466455</v>
      </c>
      <c r="E42" s="197">
        <f t="shared" si="16"/>
        <v>2.0440512777695989</v>
      </c>
      <c r="F42" s="197">
        <f t="shared" si="16"/>
        <v>2.5970406581194716</v>
      </c>
      <c r="G42" s="197">
        <f t="shared" si="16"/>
        <v>2.006053081949438</v>
      </c>
      <c r="H42" s="197">
        <f t="shared" si="16"/>
        <v>1.4651068993013188</v>
      </c>
      <c r="I42" s="197">
        <f t="shared" si="16"/>
        <v>1.6165794289202142</v>
      </c>
      <c r="J42" s="197">
        <f t="shared" si="16"/>
        <v>1.8038967138052378</v>
      </c>
      <c r="K42" s="197">
        <f t="shared" si="16"/>
        <v>2.536531697932968</v>
      </c>
      <c r="L42" s="197">
        <f t="shared" si="16"/>
        <v>1.7042382297860079</v>
      </c>
      <c r="M42" s="197">
        <f t="shared" si="4"/>
        <v>1.892564084930513</v>
      </c>
      <c r="N42" s="197">
        <f t="shared" si="5"/>
        <v>1.7771349863716277</v>
      </c>
      <c r="O42" s="194">
        <f t="shared" si="6"/>
        <v>2.1293145431771006</v>
      </c>
      <c r="P42" s="194">
        <f t="shared" si="7"/>
        <v>2.2292119716770271</v>
      </c>
      <c r="Q42" s="195">
        <f t="shared" si="8"/>
        <v>2.9514820123827952</v>
      </c>
      <c r="R42" s="195">
        <f t="shared" si="9"/>
        <v>4.2509122955813901</v>
      </c>
      <c r="S42" s="195">
        <f t="shared" si="10"/>
        <v>3.0591962510144581</v>
      </c>
      <c r="T42" s="194">
        <f t="shared" si="11"/>
        <v>3.608133693033349</v>
      </c>
      <c r="U42" s="194">
        <f t="shared" si="12"/>
        <v>2.3881117626587187</v>
      </c>
      <c r="V42" s="194">
        <f t="shared" si="13"/>
        <v>2.3979095307619311</v>
      </c>
      <c r="W42" s="194">
        <f t="shared" si="14"/>
        <v>2.5989889303141456</v>
      </c>
    </row>
    <row r="43" spans="2:23" ht="12">
      <c r="B43" s="181" t="s">
        <v>8</v>
      </c>
      <c r="C43" s="196">
        <f t="shared" ref="C43:L43" si="17">C10/C$24*100</f>
        <v>5.2314053987843856</v>
      </c>
      <c r="D43" s="196">
        <f t="shared" si="17"/>
        <v>6.6608813350149632</v>
      </c>
      <c r="E43" s="197">
        <f t="shared" si="17"/>
        <v>4.4427255686362592</v>
      </c>
      <c r="F43" s="197">
        <f t="shared" si="17"/>
        <v>4.6805249085542888</v>
      </c>
      <c r="G43" s="197">
        <f t="shared" si="17"/>
        <v>4.5340269818757371</v>
      </c>
      <c r="H43" s="197">
        <f t="shared" si="17"/>
        <v>3.563633765252372</v>
      </c>
      <c r="I43" s="197">
        <f t="shared" si="17"/>
        <v>2.8455255490117008</v>
      </c>
      <c r="J43" s="197">
        <f t="shared" si="17"/>
        <v>3.8379143778675746</v>
      </c>
      <c r="K43" s="197">
        <f t="shared" si="17"/>
        <v>4.1636148207186352</v>
      </c>
      <c r="L43" s="197">
        <f t="shared" si="17"/>
        <v>4.0708804323053593</v>
      </c>
      <c r="M43" s="197">
        <f t="shared" si="4"/>
        <v>3.7437168147735913</v>
      </c>
      <c r="N43" s="197">
        <f t="shared" si="5"/>
        <v>3.2218649718717205</v>
      </c>
      <c r="O43" s="194">
        <f t="shared" si="6"/>
        <v>3.2495211799799639</v>
      </c>
      <c r="P43" s="194">
        <f t="shared" si="7"/>
        <v>3.992224479786175</v>
      </c>
      <c r="Q43" s="195">
        <f t="shared" si="8"/>
        <v>4.2825569443683733</v>
      </c>
      <c r="R43" s="195">
        <f t="shared" si="9"/>
        <v>5.6206834674878365</v>
      </c>
      <c r="S43" s="195">
        <f t="shared" si="10"/>
        <v>5.9173756037295595</v>
      </c>
      <c r="T43" s="194">
        <f t="shared" si="11"/>
        <v>6.5296123933514245</v>
      </c>
      <c r="U43" s="194">
        <f t="shared" si="12"/>
        <v>4.5863101308022616</v>
      </c>
      <c r="V43" s="194">
        <f t="shared" si="13"/>
        <v>4.5221556619859484</v>
      </c>
      <c r="W43" s="194">
        <f t="shared" si="14"/>
        <v>4.6791015139648273</v>
      </c>
    </row>
    <row r="44" spans="2:23" ht="12">
      <c r="B44" s="181" t="s">
        <v>9</v>
      </c>
      <c r="C44" s="196">
        <f t="shared" ref="C44:L44" si="18">C11/C$24*100</f>
        <v>8.6731582976177677</v>
      </c>
      <c r="D44" s="196">
        <f t="shared" si="18"/>
        <v>8.52341560112548</v>
      </c>
      <c r="E44" s="197">
        <f t="shared" si="18"/>
        <v>7.1499274466288787</v>
      </c>
      <c r="F44" s="197">
        <f t="shared" si="18"/>
        <v>8.3282595266938486</v>
      </c>
      <c r="G44" s="197">
        <f t="shared" si="18"/>
        <v>8.5304417221472075</v>
      </c>
      <c r="H44" s="197">
        <f t="shared" si="18"/>
        <v>7.3045657703869296</v>
      </c>
      <c r="I44" s="197">
        <f t="shared" si="18"/>
        <v>7.2220548092848249</v>
      </c>
      <c r="J44" s="197">
        <f t="shared" si="18"/>
        <v>11.233717104488706</v>
      </c>
      <c r="K44" s="197">
        <f t="shared" si="18"/>
        <v>7.1030720763557458</v>
      </c>
      <c r="L44" s="197">
        <f t="shared" si="18"/>
        <v>9.409606574097964</v>
      </c>
      <c r="M44" s="197">
        <f t="shared" si="4"/>
        <v>9.0245964900826845</v>
      </c>
      <c r="N44" s="197">
        <f t="shared" si="5"/>
        <v>7.5001224279243219</v>
      </c>
      <c r="O44" s="194">
        <f t="shared" si="6"/>
        <v>7.6924484120147989</v>
      </c>
      <c r="P44" s="194">
        <f t="shared" si="7"/>
        <v>6.9203791062867097</v>
      </c>
      <c r="Q44" s="195">
        <f t="shared" si="8"/>
        <v>6.8506716565493191</v>
      </c>
      <c r="R44" s="195">
        <f t="shared" si="9"/>
        <v>8.3543844285777151</v>
      </c>
      <c r="S44" s="195">
        <f t="shared" si="10"/>
        <v>8.4374095988733302</v>
      </c>
      <c r="T44" s="194">
        <f t="shared" si="11"/>
        <v>10.216270157922173</v>
      </c>
      <c r="U44" s="194">
        <f t="shared" si="12"/>
        <v>10.314492089078108</v>
      </c>
      <c r="V44" s="194">
        <f t="shared" si="13"/>
        <v>12.11809244242548</v>
      </c>
      <c r="W44" s="194">
        <f t="shared" si="14"/>
        <v>9.573949420254662</v>
      </c>
    </row>
    <row r="45" spans="2:23" ht="12">
      <c r="B45" s="181" t="s">
        <v>10</v>
      </c>
      <c r="C45" s="196">
        <f t="shared" ref="C45:L45" si="19">C12/C$24*100</f>
        <v>19.279509699885885</v>
      </c>
      <c r="D45" s="196">
        <f t="shared" si="19"/>
        <v>16.190278777741433</v>
      </c>
      <c r="E45" s="197">
        <f t="shared" si="19"/>
        <v>18.232995992265614</v>
      </c>
      <c r="F45" s="197">
        <f t="shared" si="19"/>
        <v>23.394229897816533</v>
      </c>
      <c r="G45" s="197">
        <f t="shared" si="19"/>
        <v>24.799839857436609</v>
      </c>
      <c r="H45" s="197">
        <f t="shared" si="19"/>
        <v>27.099017672002528</v>
      </c>
      <c r="I45" s="197">
        <f t="shared" si="19"/>
        <v>28.876744005381923</v>
      </c>
      <c r="J45" s="197">
        <f t="shared" si="19"/>
        <v>26.413432457836777</v>
      </c>
      <c r="K45" s="197">
        <f t="shared" si="19"/>
        <v>28.141635436634221</v>
      </c>
      <c r="L45" s="197">
        <f t="shared" si="19"/>
        <v>23.60305695840842</v>
      </c>
      <c r="M45" s="197">
        <f t="shared" si="4"/>
        <v>21.474345983750563</v>
      </c>
      <c r="N45" s="197">
        <f t="shared" si="5"/>
        <v>20.729943295117355</v>
      </c>
      <c r="O45" s="194">
        <f t="shared" si="6"/>
        <v>18.448061350859575</v>
      </c>
      <c r="P45" s="194">
        <f t="shared" si="7"/>
        <v>18.248077487756778</v>
      </c>
      <c r="Q45" s="195">
        <f t="shared" si="8"/>
        <v>18.48488243548065</v>
      </c>
      <c r="R45" s="195">
        <f t="shared" si="9"/>
        <v>16.044799332199101</v>
      </c>
      <c r="S45" s="195">
        <f t="shared" si="10"/>
        <v>17.287803052649561</v>
      </c>
      <c r="T45" s="194">
        <f t="shared" si="11"/>
        <v>18.197438463648165</v>
      </c>
      <c r="U45" s="194">
        <f t="shared" si="12"/>
        <v>17.76166046831678</v>
      </c>
      <c r="V45" s="194">
        <f t="shared" si="13"/>
        <v>15.880635595434986</v>
      </c>
      <c r="W45" s="194">
        <f t="shared" si="14"/>
        <v>17.525797918561132</v>
      </c>
    </row>
    <row r="46" spans="2:23" ht="12">
      <c r="B46" s="181" t="s">
        <v>11</v>
      </c>
      <c r="C46" s="196">
        <f t="shared" ref="C46:L46" si="20">C13/C$24*100</f>
        <v>6.0067309863397069</v>
      </c>
      <c r="D46" s="196">
        <f t="shared" si="20"/>
        <v>4.5867519241816135</v>
      </c>
      <c r="E46" s="197">
        <f t="shared" si="20"/>
        <v>5.0108715751782107</v>
      </c>
      <c r="F46" s="197">
        <f t="shared" si="20"/>
        <v>5.0499833305626778</v>
      </c>
      <c r="G46" s="197">
        <f t="shared" si="20"/>
        <v>4.4878344137870503</v>
      </c>
      <c r="H46" s="197">
        <f t="shared" si="20"/>
        <v>4.3409219382090125</v>
      </c>
      <c r="I46" s="197">
        <f t="shared" si="20"/>
        <v>4.6738288350023725</v>
      </c>
      <c r="J46" s="197">
        <f t="shared" si="20"/>
        <v>5.4899334135337812</v>
      </c>
      <c r="K46" s="197">
        <f t="shared" si="20"/>
        <v>3.8818033727961074</v>
      </c>
      <c r="L46" s="197">
        <f t="shared" si="20"/>
        <v>5.8912896584628447</v>
      </c>
      <c r="M46" s="197">
        <f t="shared" si="4"/>
        <v>5.7055551850553048</v>
      </c>
      <c r="N46" s="197">
        <f t="shared" si="5"/>
        <v>6.3734898380673544</v>
      </c>
      <c r="O46" s="194">
        <f t="shared" si="6"/>
        <v>6.9668881248808754</v>
      </c>
      <c r="P46" s="194">
        <f t="shared" si="7"/>
        <v>6.0514891200587959</v>
      </c>
      <c r="Q46" s="195">
        <f t="shared" si="8"/>
        <v>4.6147537544961263</v>
      </c>
      <c r="R46" s="195">
        <f t="shared" si="9"/>
        <v>4.4600559341633472</v>
      </c>
      <c r="S46" s="195">
        <f t="shared" si="10"/>
        <v>4.9558681626464995</v>
      </c>
      <c r="T46" s="194">
        <f t="shared" si="11"/>
        <v>4.685877181427391</v>
      </c>
      <c r="U46" s="194">
        <f t="shared" si="12"/>
        <v>4.4910301580313821</v>
      </c>
      <c r="V46" s="194">
        <f t="shared" si="13"/>
        <v>3.8312064078934673</v>
      </c>
      <c r="W46" s="194">
        <f t="shared" si="14"/>
        <v>4.3224756786848939</v>
      </c>
    </row>
    <row r="47" spans="2:23" ht="12">
      <c r="B47" s="181" t="s">
        <v>12</v>
      </c>
      <c r="C47" s="196">
        <f t="shared" ref="C47:L47" si="21">C14/C$24*100</f>
        <v>8.5569642212670463</v>
      </c>
      <c r="D47" s="196">
        <f t="shared" si="21"/>
        <v>8.8385003691283313</v>
      </c>
      <c r="E47" s="197">
        <f t="shared" si="21"/>
        <v>6.0470076724558002</v>
      </c>
      <c r="F47" s="197">
        <f t="shared" si="21"/>
        <v>6.5878998348403019</v>
      </c>
      <c r="G47" s="197">
        <f t="shared" si="21"/>
        <v>7.4102454901025681</v>
      </c>
      <c r="H47" s="197">
        <f t="shared" si="21"/>
        <v>8.415875942373896</v>
      </c>
      <c r="I47" s="197">
        <f t="shared" si="21"/>
        <v>6.8432826506958477</v>
      </c>
      <c r="J47" s="197">
        <f t="shared" si="21"/>
        <v>7.5722824266697648</v>
      </c>
      <c r="K47" s="197">
        <f t="shared" si="21"/>
        <v>6.9305641361329204</v>
      </c>
      <c r="L47" s="197">
        <f t="shared" si="21"/>
        <v>7.4819906240952321</v>
      </c>
      <c r="M47" s="197">
        <f t="shared" si="4"/>
        <v>9.3825419813767326</v>
      </c>
      <c r="N47" s="197">
        <f t="shared" si="5"/>
        <v>10.408281954060286</v>
      </c>
      <c r="O47" s="194">
        <f t="shared" si="6"/>
        <v>8.5247783801199901</v>
      </c>
      <c r="P47" s="194">
        <f t="shared" si="7"/>
        <v>7.5366679230124731</v>
      </c>
      <c r="Q47" s="195">
        <f t="shared" si="8"/>
        <v>5.9374237276797572</v>
      </c>
      <c r="R47" s="195">
        <f t="shared" si="9"/>
        <v>6.3515842349055829</v>
      </c>
      <c r="S47" s="195">
        <f t="shared" si="10"/>
        <v>6.2756417344803781</v>
      </c>
      <c r="T47" s="194">
        <f t="shared" si="11"/>
        <v>6.3318771146996982</v>
      </c>
      <c r="U47" s="194">
        <f t="shared" si="12"/>
        <v>5.354346833061336</v>
      </c>
      <c r="V47" s="194">
        <f t="shared" si="13"/>
        <v>6.8562046478069583</v>
      </c>
      <c r="W47" s="194">
        <f t="shared" si="14"/>
        <v>5.941102200710545</v>
      </c>
    </row>
    <row r="48" spans="2:23" ht="12">
      <c r="B48" s="181" t="s">
        <v>606</v>
      </c>
      <c r="C48" s="196">
        <v>0</v>
      </c>
      <c r="D48" s="196">
        <v>0</v>
      </c>
      <c r="E48" s="196">
        <v>0</v>
      </c>
      <c r="F48" s="196">
        <v>0</v>
      </c>
      <c r="G48" s="196">
        <v>0</v>
      </c>
      <c r="H48" s="196">
        <v>0</v>
      </c>
      <c r="I48" s="196">
        <v>0</v>
      </c>
      <c r="J48" s="196">
        <v>0</v>
      </c>
      <c r="K48" s="196">
        <v>0</v>
      </c>
      <c r="L48" s="196">
        <v>0</v>
      </c>
      <c r="M48" s="196">
        <v>0</v>
      </c>
      <c r="N48" s="196">
        <v>0</v>
      </c>
      <c r="O48" s="196">
        <v>0</v>
      </c>
      <c r="P48" s="196">
        <v>0</v>
      </c>
      <c r="Q48" s="196">
        <v>0</v>
      </c>
      <c r="R48" s="196">
        <v>0</v>
      </c>
      <c r="S48" s="196">
        <v>0</v>
      </c>
      <c r="T48" s="196">
        <v>0</v>
      </c>
      <c r="U48" s="194">
        <f t="shared" si="12"/>
        <v>1.9923321101191431</v>
      </c>
      <c r="V48" s="194">
        <f t="shared" si="13"/>
        <v>2.0952956624837555</v>
      </c>
      <c r="W48" s="194">
        <f t="shared" si="14"/>
        <v>3.2389218313347623</v>
      </c>
    </row>
    <row r="49" spans="2:23" ht="12">
      <c r="B49" s="181" t="s">
        <v>13</v>
      </c>
      <c r="C49" s="196">
        <f t="shared" ref="C49:L49" si="22">C16/C$24*100</f>
        <v>12.500745616404272</v>
      </c>
      <c r="D49" s="196">
        <f t="shared" si="22"/>
        <v>14.678267489271526</v>
      </c>
      <c r="E49" s="197">
        <f t="shared" si="22"/>
        <v>12.320038949853648</v>
      </c>
      <c r="F49" s="197">
        <f t="shared" si="22"/>
        <v>14.112785645048126</v>
      </c>
      <c r="G49" s="197">
        <f t="shared" si="22"/>
        <v>14.30863571595245</v>
      </c>
      <c r="H49" s="197">
        <f t="shared" si="22"/>
        <v>11.14490392109135</v>
      </c>
      <c r="I49" s="197">
        <f t="shared" si="22"/>
        <v>12.547903807508042</v>
      </c>
      <c r="J49" s="197">
        <f t="shared" si="22"/>
        <v>10.842261318017608</v>
      </c>
      <c r="K49" s="197">
        <f t="shared" si="22"/>
        <v>11.050308443790838</v>
      </c>
      <c r="L49" s="197">
        <f t="shared" si="22"/>
        <v>14.229143995037491</v>
      </c>
      <c r="M49" s="197">
        <f t="shared" ref="M49:M55" si="23">(M16/$M$24)*100</f>
        <v>16.853185030103447</v>
      </c>
      <c r="N49" s="197">
        <f t="shared" ref="N49:N55" si="24">(N16/$N$24)*100</f>
        <v>17.66677758698237</v>
      </c>
      <c r="O49" s="194">
        <f t="shared" ref="O49:O55" si="25">(O16/$O$24)*100</f>
        <v>15.792891667805865</v>
      </c>
      <c r="P49" s="194">
        <f t="shared" ref="P49:P55" si="26">(P16/$P$24)*100</f>
        <v>13.61564506169309</v>
      </c>
      <c r="Q49" s="195">
        <f t="shared" ref="Q49:Q55" si="27">(Q16/$Q$24)*100</f>
        <v>11.571598209137209</v>
      </c>
      <c r="R49" s="195">
        <f t="shared" ref="R49:R55" si="28">(R16/$R$24)*100</f>
        <v>11.664555535076458</v>
      </c>
      <c r="S49" s="195">
        <f t="shared" ref="S49:S55" si="29">(S16/$S$24)*100</f>
        <v>12.01990099524056</v>
      </c>
      <c r="T49" s="194">
        <f t="shared" ref="T49:T54" si="30">(T16/$T$24)*100</f>
        <v>11.414672894753606</v>
      </c>
      <c r="U49" s="194">
        <f t="shared" si="12"/>
        <v>11.722693744990805</v>
      </c>
      <c r="V49" s="194">
        <f t="shared" si="13"/>
        <v>10.533643140112375</v>
      </c>
      <c r="W49" s="194">
        <f t="shared" si="14"/>
        <v>9.5070519137676666</v>
      </c>
    </row>
    <row r="50" spans="2:23" ht="12">
      <c r="B50" s="181" t="s">
        <v>14</v>
      </c>
      <c r="C50" s="196">
        <f t="shared" ref="C50:L50" si="31">C17/C$24*100</f>
        <v>7.0034951891326847</v>
      </c>
      <c r="D50" s="196">
        <f t="shared" si="31"/>
        <v>5.1951172037957347</v>
      </c>
      <c r="E50" s="197">
        <f t="shared" si="31"/>
        <v>6.6432151146198866</v>
      </c>
      <c r="F50" s="197">
        <f t="shared" si="31"/>
        <v>7.1455118699845981</v>
      </c>
      <c r="G50" s="197">
        <f t="shared" si="31"/>
        <v>5.0533025952687414</v>
      </c>
      <c r="H50" s="197">
        <f t="shared" si="31"/>
        <v>4.9779092581832423</v>
      </c>
      <c r="I50" s="197">
        <f t="shared" si="31"/>
        <v>6.8433399986126116</v>
      </c>
      <c r="J50" s="197">
        <f t="shared" si="31"/>
        <v>8.1757881474581442</v>
      </c>
      <c r="K50" s="197">
        <f t="shared" si="31"/>
        <v>7.9729635835821737</v>
      </c>
      <c r="L50" s="197">
        <f t="shared" si="31"/>
        <v>6.90121646209397</v>
      </c>
      <c r="M50" s="197">
        <f t="shared" si="23"/>
        <v>6.4113022580273666</v>
      </c>
      <c r="N50" s="197">
        <f t="shared" si="24"/>
        <v>5.8329747639886032</v>
      </c>
      <c r="O50" s="194">
        <f t="shared" si="25"/>
        <v>5.3206188000944055</v>
      </c>
      <c r="P50" s="194">
        <f t="shared" si="26"/>
        <v>6.4613158907166666</v>
      </c>
      <c r="Q50" s="195">
        <f t="shared" si="27"/>
        <v>6.5990757514265797</v>
      </c>
      <c r="R50" s="195">
        <f t="shared" si="28"/>
        <v>7.021145438778853</v>
      </c>
      <c r="S50" s="195">
        <f t="shared" si="29"/>
        <v>7.5445658230198793</v>
      </c>
      <c r="T50" s="194">
        <f t="shared" si="30"/>
        <v>7.1094982507846725</v>
      </c>
      <c r="U50" s="194">
        <f>U17/$U$24*100</f>
        <v>8.6725767655263581</v>
      </c>
      <c r="V50" s="194">
        <f t="shared" si="13"/>
        <v>7.8702649532994062</v>
      </c>
      <c r="W50" s="194">
        <f t="shared" si="14"/>
        <v>6.2837879726349781</v>
      </c>
    </row>
    <row r="51" spans="2:23" ht="12">
      <c r="B51" s="181" t="s">
        <v>15</v>
      </c>
      <c r="C51" s="196">
        <f t="shared" ref="C51:I51" si="32">C18/C$24*100</f>
        <v>0</v>
      </c>
      <c r="D51" s="196">
        <f t="shared" si="32"/>
        <v>0</v>
      </c>
      <c r="E51" s="197">
        <f t="shared" si="32"/>
        <v>0</v>
      </c>
      <c r="F51" s="197">
        <f t="shared" si="32"/>
        <v>0</v>
      </c>
      <c r="G51" s="197">
        <f t="shared" si="32"/>
        <v>0</v>
      </c>
      <c r="H51" s="197">
        <f t="shared" si="32"/>
        <v>0</v>
      </c>
      <c r="I51" s="197">
        <f t="shared" si="32"/>
        <v>0</v>
      </c>
      <c r="J51" s="197">
        <f>J18/J$24*100</f>
        <v>1.4999821234423227</v>
      </c>
      <c r="K51" s="197">
        <f>K18/K$24*100</f>
        <v>2.5343379712195677</v>
      </c>
      <c r="L51" s="197">
        <f>L18/L$24*100</f>
        <v>2.4616323758618335</v>
      </c>
      <c r="M51" s="197">
        <f t="shared" si="23"/>
        <v>2.5139128713268253</v>
      </c>
      <c r="N51" s="197">
        <f t="shared" si="24"/>
        <v>2.2052863874253394</v>
      </c>
      <c r="O51" s="194">
        <f t="shared" si="25"/>
        <v>2.1115355650770695</v>
      </c>
      <c r="P51" s="194">
        <f t="shared" si="26"/>
        <v>3.3002216388146732</v>
      </c>
      <c r="Q51" s="195">
        <f t="shared" si="27"/>
        <v>3.0171476009035119</v>
      </c>
      <c r="R51" s="195">
        <f t="shared" si="28"/>
        <v>3.4624059661147086</v>
      </c>
      <c r="S51" s="195">
        <f t="shared" si="29"/>
        <v>2.8290208423124965</v>
      </c>
      <c r="T51" s="194">
        <f t="shared" si="30"/>
        <v>3.7470694802971014</v>
      </c>
      <c r="U51" s="194">
        <f t="shared" si="12"/>
        <v>3.3656017586139764</v>
      </c>
      <c r="V51" s="194">
        <f t="shared" si="13"/>
        <v>3.4039255631439462</v>
      </c>
      <c r="W51" s="194">
        <f t="shared" si="14"/>
        <v>3.5146721084163208</v>
      </c>
    </row>
    <row r="52" spans="2:23" ht="12">
      <c r="B52" s="181" t="s">
        <v>16</v>
      </c>
      <c r="C52" s="196">
        <f t="shared" ref="C52:L52" si="33">C19/C$24*100</f>
        <v>8.3709523696553791</v>
      </c>
      <c r="D52" s="196">
        <f t="shared" si="33"/>
        <v>8.7434401292873076</v>
      </c>
      <c r="E52" s="197">
        <f t="shared" si="33"/>
        <v>10.650198811413228</v>
      </c>
      <c r="F52" s="197">
        <f t="shared" si="33"/>
        <v>8.9252182128120374</v>
      </c>
      <c r="G52" s="197">
        <f t="shared" si="33"/>
        <v>8.1964575141185083</v>
      </c>
      <c r="H52" s="197">
        <f t="shared" si="33"/>
        <v>8.5601952222301119</v>
      </c>
      <c r="I52" s="197">
        <f t="shared" si="33"/>
        <v>9.1748582961148983</v>
      </c>
      <c r="J52" s="197">
        <f t="shared" si="33"/>
        <v>7.4750179889917749</v>
      </c>
      <c r="K52" s="197">
        <f t="shared" si="33"/>
        <v>7.7739846231445986</v>
      </c>
      <c r="L52" s="197">
        <f t="shared" si="33"/>
        <v>7.7940429873452066</v>
      </c>
      <c r="M52" s="197">
        <f t="shared" si="23"/>
        <v>6.3439524230290294</v>
      </c>
      <c r="N52" s="197">
        <f t="shared" si="24"/>
        <v>6.5387494407146125</v>
      </c>
      <c r="O52" s="194">
        <f t="shared" si="25"/>
        <v>6.279520161854875</v>
      </c>
      <c r="P52" s="194">
        <f t="shared" si="26"/>
        <v>7.5894119183261317</v>
      </c>
      <c r="Q52" s="195">
        <f t="shared" si="27"/>
        <v>6.4588024895457856</v>
      </c>
      <c r="R52" s="195">
        <f t="shared" si="28"/>
        <v>6.6243989774482728</v>
      </c>
      <c r="S52" s="195">
        <f t="shared" si="29"/>
        <v>7.2722607436438071</v>
      </c>
      <c r="T52" s="194">
        <f t="shared" si="30"/>
        <v>7.2206739007827316</v>
      </c>
      <c r="U52" s="194">
        <f t="shared" si="12"/>
        <v>8.7205445929372196</v>
      </c>
      <c r="V52" s="194">
        <f>V19/$V$24*100</f>
        <v>7.538703201259553</v>
      </c>
      <c r="W52" s="194">
        <f t="shared" si="14"/>
        <v>7.8783213222240462</v>
      </c>
    </row>
    <row r="53" spans="2:23" ht="12">
      <c r="B53" s="181" t="s">
        <v>82</v>
      </c>
      <c r="C53" s="196">
        <f t="shared" ref="C53:L53" si="34">C20/C$24*100</f>
        <v>2.2463680013763732</v>
      </c>
      <c r="D53" s="196">
        <f t="shared" si="34"/>
        <v>1.9549558614840103</v>
      </c>
      <c r="E53" s="197">
        <f t="shared" si="34"/>
        <v>2.3154863385415592</v>
      </c>
      <c r="F53" s="197">
        <f t="shared" si="34"/>
        <v>2.1950294610511722</v>
      </c>
      <c r="G53" s="197">
        <f t="shared" si="34"/>
        <v>1.795588556762628</v>
      </c>
      <c r="H53" s="197">
        <f t="shared" si="34"/>
        <v>1.8377962189379864</v>
      </c>
      <c r="I53" s="197">
        <f t="shared" si="34"/>
        <v>1.7452163881773151</v>
      </c>
      <c r="J53" s="197">
        <f t="shared" si="34"/>
        <v>1.8950672865934195</v>
      </c>
      <c r="K53" s="197">
        <f t="shared" si="34"/>
        <v>2.4503571805520883</v>
      </c>
      <c r="L53" s="197">
        <f t="shared" si="34"/>
        <v>1.466372557357299</v>
      </c>
      <c r="M53" s="197">
        <f t="shared" si="23"/>
        <v>1.708966633793181</v>
      </c>
      <c r="N53" s="197">
        <f t="shared" si="24"/>
        <v>1.8964303198140711</v>
      </c>
      <c r="O53" s="194">
        <f t="shared" si="25"/>
        <v>2.0003296485011655</v>
      </c>
      <c r="P53" s="194">
        <f t="shared" si="26"/>
        <v>2.1288365338651722</v>
      </c>
      <c r="Q53" s="195">
        <f t="shared" si="27"/>
        <v>2.9295114019573463</v>
      </c>
      <c r="R53" s="195">
        <f t="shared" si="28"/>
        <v>2.6799583422138524</v>
      </c>
      <c r="S53" s="195">
        <f t="shared" si="29"/>
        <v>2.6774712953568436</v>
      </c>
      <c r="T53" s="194">
        <f t="shared" si="30"/>
        <v>2.0629934155159209</v>
      </c>
      <c r="U53" s="194">
        <f t="shared" si="12"/>
        <v>2.3625693581545253</v>
      </c>
      <c r="V53" s="194">
        <f t="shared" si="13"/>
        <v>2.3571424454721335</v>
      </c>
      <c r="W53" s="194">
        <f t="shared" si="14"/>
        <v>2.0214336174369576</v>
      </c>
    </row>
    <row r="54" spans="2:23" ht="12">
      <c r="B54" s="181" t="s">
        <v>18</v>
      </c>
      <c r="C54" s="196">
        <f t="shared" ref="C54:L54" si="35">C21/C$24*100</f>
        <v>3.0408077763361181</v>
      </c>
      <c r="D54" s="196">
        <f t="shared" si="35"/>
        <v>2.3251533377390041</v>
      </c>
      <c r="E54" s="197">
        <f t="shared" si="35"/>
        <v>1.730725428669792</v>
      </c>
      <c r="F54" s="197">
        <f t="shared" si="35"/>
        <v>2.0186103029658971</v>
      </c>
      <c r="G54" s="197">
        <f t="shared" si="35"/>
        <v>2.0392035677343592</v>
      </c>
      <c r="H54" s="197">
        <f t="shared" si="35"/>
        <v>1.7657863593376601</v>
      </c>
      <c r="I54" s="197">
        <f t="shared" si="35"/>
        <v>1.9090857677465662</v>
      </c>
      <c r="J54" s="197">
        <f t="shared" si="35"/>
        <v>1.899609809716702</v>
      </c>
      <c r="K54" s="197">
        <f t="shared" si="35"/>
        <v>1.8146088264047837</v>
      </c>
      <c r="L54" s="197">
        <f t="shared" si="35"/>
        <v>2.2961908691457475</v>
      </c>
      <c r="M54" s="197">
        <f t="shared" si="23"/>
        <v>1.4188771899256716</v>
      </c>
      <c r="N54" s="197">
        <f t="shared" si="24"/>
        <v>1.6439383819678188</v>
      </c>
      <c r="O54" s="194">
        <f t="shared" si="25"/>
        <v>2.0610812699185539</v>
      </c>
      <c r="P54" s="194">
        <f t="shared" si="26"/>
        <v>1.9328221054593562</v>
      </c>
      <c r="Q54" s="195">
        <f t="shared" si="27"/>
        <v>1.9232840742833692</v>
      </c>
      <c r="R54" s="195">
        <f t="shared" si="28"/>
        <v>1.9563573182418799</v>
      </c>
      <c r="S54" s="195">
        <f t="shared" si="29"/>
        <v>1.7161127690240834</v>
      </c>
      <c r="T54" s="194">
        <f t="shared" si="30"/>
        <v>1.7526307547450726</v>
      </c>
      <c r="U54" s="194">
        <f t="shared" si="12"/>
        <v>1.8622023215361276</v>
      </c>
      <c r="V54" s="194">
        <f t="shared" si="13"/>
        <v>1.5523347386893716</v>
      </c>
      <c r="W54" s="194">
        <f t="shared" si="14"/>
        <v>2.216549549877187</v>
      </c>
    </row>
    <row r="55" spans="2:23" ht="12">
      <c r="B55" s="181" t="s">
        <v>19</v>
      </c>
      <c r="C55" s="196">
        <f t="shared" ref="C55:L55" si="36">C22/C$24*100</f>
        <v>10.117628249625083</v>
      </c>
      <c r="D55" s="196">
        <f t="shared" si="36"/>
        <v>13.280834755057302</v>
      </c>
      <c r="E55" s="197">
        <f t="shared" si="36"/>
        <v>18.213439399808998</v>
      </c>
      <c r="F55" s="197">
        <f t="shared" si="36"/>
        <v>8.9490626865856839</v>
      </c>
      <c r="G55" s="197">
        <f t="shared" si="36"/>
        <v>11.660150583926532</v>
      </c>
      <c r="H55" s="197">
        <f t="shared" si="36"/>
        <v>12.850407586374857</v>
      </c>
      <c r="I55" s="197">
        <f t="shared" si="36"/>
        <v>9.8814413977914679</v>
      </c>
      <c r="J55" s="197">
        <f t="shared" si="36"/>
        <v>5.5395409397740414</v>
      </c>
      <c r="K55" s="197">
        <f t="shared" si="36"/>
        <v>6.3073890128071604</v>
      </c>
      <c r="L55" s="197">
        <f t="shared" si="36"/>
        <v>6.531280434555967</v>
      </c>
      <c r="M55" s="197">
        <f t="shared" si="23"/>
        <v>6.7136583039092104</v>
      </c>
      <c r="N55" s="197">
        <f t="shared" si="24"/>
        <v>7.209611900191315</v>
      </c>
      <c r="O55" s="194">
        <f t="shared" si="25"/>
        <v>12.578669353605646</v>
      </c>
      <c r="P55" s="194">
        <f t="shared" si="26"/>
        <v>13.120685936067348</v>
      </c>
      <c r="Q55" s="195">
        <f t="shared" si="27"/>
        <v>16.468450029422762</v>
      </c>
      <c r="R55" s="195">
        <f t="shared" si="28"/>
        <v>10.87188029159304</v>
      </c>
      <c r="S55" s="195">
        <f t="shared" si="29"/>
        <v>10.219299394025098</v>
      </c>
      <c r="T55" s="194">
        <f>(T22/$T$24)*100</f>
        <v>9.5564896539604387</v>
      </c>
      <c r="U55" s="194">
        <f>U22/$U$24*100</f>
        <v>6.7428127264639173</v>
      </c>
      <c r="V55" s="194">
        <f t="shared" si="13"/>
        <v>8.9751454469904477</v>
      </c>
      <c r="W55" s="194">
        <f t="shared" si="14"/>
        <v>10.538531178708126</v>
      </c>
    </row>
    <row r="56" spans="2:23" thickBot="1">
      <c r="B56" s="33"/>
      <c r="C56" s="162"/>
      <c r="D56" s="162"/>
      <c r="E56" s="163"/>
      <c r="F56" s="163"/>
      <c r="G56" s="163"/>
      <c r="H56" s="163"/>
      <c r="I56" s="163"/>
      <c r="J56" s="163"/>
      <c r="K56" s="163"/>
      <c r="L56" s="163"/>
      <c r="M56" s="163"/>
      <c r="N56" s="163"/>
      <c r="O56" s="163"/>
      <c r="P56" s="164"/>
      <c r="Q56" s="165"/>
      <c r="R56" s="165"/>
      <c r="S56" s="165"/>
      <c r="T56" s="164"/>
    </row>
    <row r="57" spans="2:23" thickTop="1">
      <c r="B57" s="170" t="s">
        <v>20</v>
      </c>
      <c r="C57" s="486">
        <f>SUM(C39:C56)</f>
        <v>99.999999999999986</v>
      </c>
      <c r="D57" s="486">
        <f t="shared" ref="D57:I57" si="37">SUM(D39:D56)</f>
        <v>100.00000000000001</v>
      </c>
      <c r="E57" s="486">
        <f t="shared" si="37"/>
        <v>100</v>
      </c>
      <c r="F57" s="486">
        <f t="shared" si="37"/>
        <v>100</v>
      </c>
      <c r="G57" s="486">
        <f t="shared" si="37"/>
        <v>100.00000000000001</v>
      </c>
      <c r="H57" s="486">
        <f t="shared" si="37"/>
        <v>99.999999999999986</v>
      </c>
      <c r="I57" s="486">
        <f t="shared" si="37"/>
        <v>99.999999999999986</v>
      </c>
      <c r="J57" s="486">
        <f t="shared" ref="J57:U57" si="38">SUM(J39:J55)</f>
        <v>100.00000000000001</v>
      </c>
      <c r="K57" s="486">
        <f t="shared" si="38"/>
        <v>99.999999999999986</v>
      </c>
      <c r="L57" s="486">
        <f t="shared" si="38"/>
        <v>100.00000000000001</v>
      </c>
      <c r="M57" s="486">
        <f t="shared" si="38"/>
        <v>100</v>
      </c>
      <c r="N57" s="486">
        <f t="shared" si="38"/>
        <v>100</v>
      </c>
      <c r="O57" s="486">
        <f t="shared" si="38"/>
        <v>100</v>
      </c>
      <c r="P57" s="486">
        <f t="shared" si="38"/>
        <v>99.999999999999986</v>
      </c>
      <c r="Q57" s="486">
        <f t="shared" si="38"/>
        <v>100</v>
      </c>
      <c r="R57" s="486">
        <f t="shared" si="38"/>
        <v>99.999999999999986</v>
      </c>
      <c r="S57" s="486">
        <f t="shared" si="38"/>
        <v>100.00000000000001</v>
      </c>
      <c r="T57" s="486">
        <f t="shared" si="38"/>
        <v>100</v>
      </c>
      <c r="U57" s="486">
        <f t="shared" si="38"/>
        <v>100</v>
      </c>
      <c r="V57" s="486">
        <f t="shared" ref="V57:W57" si="39">SUM(V39:V55)</f>
        <v>100</v>
      </c>
      <c r="W57" s="487">
        <f t="shared" si="39"/>
        <v>100.00000000000001</v>
      </c>
    </row>
    <row r="58" spans="2:23">
      <c r="B58" s="210" t="s">
        <v>828</v>
      </c>
      <c r="C58" s="9"/>
      <c r="D58" s="41"/>
      <c r="E58" s="41"/>
    </row>
    <row r="59" spans="2:23">
      <c r="B59" s="19"/>
      <c r="C59" s="9"/>
      <c r="D59" s="41"/>
      <c r="E59" s="41"/>
    </row>
    <row r="60" spans="2:23">
      <c r="B60" s="19"/>
      <c r="C60" s="9"/>
      <c r="D60" s="41"/>
      <c r="E60" s="41"/>
    </row>
    <row r="61" spans="2:23">
      <c r="B61" s="20"/>
      <c r="C61" s="10"/>
      <c r="D61" s="41"/>
      <c r="E61" s="41"/>
    </row>
    <row r="62" spans="2:23">
      <c r="J62" s="40"/>
    </row>
    <row r="63" spans="2:23">
      <c r="B63" s="212" t="s">
        <v>42</v>
      </c>
      <c r="C63" s="15"/>
      <c r="J63" s="40"/>
    </row>
    <row r="64" spans="2:23">
      <c r="B64" s="166" t="s">
        <v>43</v>
      </c>
      <c r="C64" s="166"/>
      <c r="D64" s="167"/>
      <c r="E64" s="167"/>
      <c r="J64" s="40"/>
      <c r="O64"/>
    </row>
    <row r="65" spans="2:23">
      <c r="B65" s="1" t="s">
        <v>812</v>
      </c>
      <c r="C65" s="15"/>
      <c r="J65" s="40"/>
      <c r="N65" s="105"/>
      <c r="O65" s="107" t="s">
        <v>180</v>
      </c>
    </row>
    <row r="66" spans="2:23">
      <c r="J66" s="40"/>
      <c r="O66"/>
    </row>
    <row r="67" spans="2:23" ht="12">
      <c r="B67" s="149" t="s">
        <v>2</v>
      </c>
      <c r="C67" s="150">
        <v>2001</v>
      </c>
      <c r="D67" s="150">
        <v>2002</v>
      </c>
      <c r="E67" s="151">
        <v>2003</v>
      </c>
      <c r="F67" s="151">
        <v>2004</v>
      </c>
      <c r="G67" s="151">
        <v>2005</v>
      </c>
      <c r="H67" s="151">
        <v>2006</v>
      </c>
      <c r="I67" s="151">
        <v>2007</v>
      </c>
      <c r="J67" s="151">
        <v>2008</v>
      </c>
      <c r="K67" s="151">
        <v>2009</v>
      </c>
      <c r="L67" s="151">
        <v>2010</v>
      </c>
      <c r="M67" s="151">
        <v>2011</v>
      </c>
      <c r="N67" s="151">
        <v>2012</v>
      </c>
      <c r="O67" s="151">
        <v>2013</v>
      </c>
      <c r="P67" s="151">
        <v>2014</v>
      </c>
      <c r="Q67" s="151">
        <v>2015</v>
      </c>
      <c r="R67" s="151">
        <v>2016</v>
      </c>
      <c r="S67" s="151">
        <v>2017</v>
      </c>
      <c r="T67" s="151">
        <v>2018</v>
      </c>
      <c r="U67" s="151">
        <v>2019</v>
      </c>
      <c r="V67" s="151">
        <v>2020</v>
      </c>
      <c r="W67" s="152">
        <v>2021</v>
      </c>
    </row>
    <row r="68" spans="2:23" ht="12">
      <c r="B68" s="179" t="s">
        <v>3</v>
      </c>
      <c r="C68" s="185" t="s">
        <v>4</v>
      </c>
      <c r="D68" s="185" t="s">
        <v>4</v>
      </c>
      <c r="E68" s="185" t="s">
        <v>4</v>
      </c>
      <c r="F68" s="185" t="s">
        <v>4</v>
      </c>
      <c r="G68" s="185" t="s">
        <v>4</v>
      </c>
      <c r="H68" s="185" t="s">
        <v>4</v>
      </c>
      <c r="I68" s="185" t="s">
        <v>4</v>
      </c>
      <c r="J68" s="186">
        <f>(J6/'Población e ICE'!K5)*1000</f>
        <v>120094.79566646497</v>
      </c>
      <c r="K68" s="186">
        <f>(K6/'Población e ICE'!L5)*1000</f>
        <v>237363.66024840524</v>
      </c>
      <c r="L68" s="186">
        <f>(L6/'Población e ICE'!M5)*1000</f>
        <v>249810.61489312231</v>
      </c>
      <c r="M68" s="186">
        <f>(M6/'Población e ICE'!N5)*1000</f>
        <v>401411.52117589006</v>
      </c>
      <c r="N68" s="186">
        <f>(N6/'Población e ICE'!O5)*1000</f>
        <v>324950.53824088513</v>
      </c>
      <c r="O68" s="186">
        <f>(O6/'Población e ICE'!P5)*1000</f>
        <v>346933.30514255009</v>
      </c>
      <c r="P68" s="187">
        <f>(P6/'Población e ICE'!Q5)*1000</f>
        <v>468841.01765398448</v>
      </c>
      <c r="Q68" s="188">
        <f>(Q6/'Población e ICE'!R5)*1000</f>
        <v>555573.61522302846</v>
      </c>
      <c r="R68" s="188">
        <f>(R6/'Población e ICE'!S5)*1000</f>
        <v>817873.90092004952</v>
      </c>
      <c r="S68" s="188">
        <f>(S6/'Población e ICE'!T5)*1000</f>
        <v>725712.04050451634</v>
      </c>
      <c r="T68" s="187">
        <f>(T6/'Población e ICE'!U5)*1000</f>
        <v>459106.61104416865</v>
      </c>
      <c r="U68" s="187">
        <f>(U6/'Población e ICE'!V5)*1000</f>
        <v>593426.23592240363</v>
      </c>
      <c r="V68" s="187">
        <f>(V6/'Población e ICE'!W5)*1000</f>
        <v>669634.32248662319</v>
      </c>
      <c r="W68" s="187">
        <f>(W6/'Población e ICE'!X5)*1000</f>
        <v>794133.96001644619</v>
      </c>
    </row>
    <row r="69" spans="2:23" ht="12">
      <c r="B69" s="181" t="s">
        <v>5</v>
      </c>
      <c r="C69" s="189">
        <f>(C7/'Población e ICE'!D6)*1000</f>
        <v>149948.31084573612</v>
      </c>
      <c r="D69" s="189">
        <f>(D7/'Población e ICE'!E6)*1000</f>
        <v>194632.10202321733</v>
      </c>
      <c r="E69" s="190">
        <f>(E7/'Población e ICE'!F6)*1000</f>
        <v>138813.89996553265</v>
      </c>
      <c r="F69" s="190">
        <f>(F7/'Población e ICE'!G6)*1000</f>
        <v>131868.11494508741</v>
      </c>
      <c r="G69" s="190">
        <f>(G7/'Población e ICE'!H6)*1000</f>
        <v>150491.35093246074</v>
      </c>
      <c r="H69" s="190">
        <f>(H7/'Población e ICE'!I6)*1000</f>
        <v>234765.98761742315</v>
      </c>
      <c r="I69" s="190">
        <f>(I7/'Población e ICE'!J6)*1000</f>
        <v>230975.65397589383</v>
      </c>
      <c r="J69" s="190">
        <f>(J7/'Población e ICE'!K6)*1000</f>
        <v>219780.8343802045</v>
      </c>
      <c r="K69" s="190">
        <f>(K7/'Población e ICE'!L6)*1000</f>
        <v>296394.05099894363</v>
      </c>
      <c r="L69" s="190">
        <f>(L7/'Población e ICE'!M6)*1000</f>
        <v>253775.41949757835</v>
      </c>
      <c r="M69" s="190">
        <f>(M7/'Población e ICE'!N6)*1000</f>
        <v>314140.53781826125</v>
      </c>
      <c r="N69" s="190">
        <f>(N7/'Población e ICE'!O6)*1000</f>
        <v>221655.09001075462</v>
      </c>
      <c r="O69" s="190">
        <f>(O7/'Población e ICE'!P6)*1000</f>
        <v>283649.47996780387</v>
      </c>
      <c r="P69" s="191">
        <f>(P7/'Población e ICE'!Q6)*1000</f>
        <v>292110.51519699272</v>
      </c>
      <c r="Q69" s="192">
        <f>(Q7/'Población e ICE'!R6)*1000</f>
        <v>476472.00636249461</v>
      </c>
      <c r="R69" s="192">
        <f>(R7/'Población e ICE'!S6)*1000</f>
        <v>497995.57533774542</v>
      </c>
      <c r="S69" s="192">
        <f>(S7/'Población e ICE'!T6)*1000</f>
        <v>436966.10938296141</v>
      </c>
      <c r="T69" s="191">
        <f>(T7/'Población e ICE'!U6)*1000</f>
        <v>324346.35021628102</v>
      </c>
      <c r="U69" s="187">
        <f>(U7/'Población e ICE'!V6)*1000</f>
        <v>384150.61074348801</v>
      </c>
      <c r="V69" s="187">
        <f>(V7/'Población e ICE'!W6)*1000</f>
        <v>313584.31785072631</v>
      </c>
      <c r="W69" s="187">
        <f>(W7/'Población e ICE'!X6)*1000</f>
        <v>381363.22105760989</v>
      </c>
    </row>
    <row r="70" spans="2:23" ht="12">
      <c r="B70" s="181" t="s">
        <v>6</v>
      </c>
      <c r="C70" s="189">
        <f>(C8/'Población e ICE'!D7)*1000</f>
        <v>105176.4178499486</v>
      </c>
      <c r="D70" s="189">
        <f>(D8/'Población e ICE'!E7)*1000</f>
        <v>93486.8435476374</v>
      </c>
      <c r="E70" s="190">
        <f>(E8/'Población e ICE'!F7)*1000</f>
        <v>81934.758095720681</v>
      </c>
      <c r="F70" s="190">
        <f>(F8/'Población e ICE'!G7)*1000</f>
        <v>138272.40703649234</v>
      </c>
      <c r="G70" s="190">
        <f>(G8/'Población e ICE'!H7)*1000</f>
        <v>122118.23596015731</v>
      </c>
      <c r="H70" s="190">
        <f>(H8/'Población e ICE'!I7)*1000</f>
        <v>126350.05072039063</v>
      </c>
      <c r="I70" s="190">
        <f>(I8/'Población e ICE'!J7)*1000</f>
        <v>130746.99113324925</v>
      </c>
      <c r="J70" s="190">
        <f>(J8/'Población e ICE'!K7)*1000</f>
        <v>230573.27685999929</v>
      </c>
      <c r="K70" s="190">
        <f>(K8/'Población e ICE'!L7)*1000</f>
        <v>284021.15646978986</v>
      </c>
      <c r="L70" s="190">
        <f>(L8/'Población e ICE'!M7)*1000</f>
        <v>212953.43284542565</v>
      </c>
      <c r="M70" s="190">
        <f>(M8/'Población e ICE'!N7)*1000</f>
        <v>224119.77534173153</v>
      </c>
      <c r="N70" s="190">
        <f>(N8/'Población e ICE'!O7)*1000</f>
        <v>252063.84833729066</v>
      </c>
      <c r="O70" s="190">
        <f>(O8/'Población e ICE'!P7)*1000</f>
        <v>227479.98358660526</v>
      </c>
      <c r="P70" s="191">
        <f>(P8/'Población e ICE'!Q7)*1000</f>
        <v>169970.13107275532</v>
      </c>
      <c r="Q70" s="192">
        <f>(Q8/'Población e ICE'!R7)*1000</f>
        <v>203465.01806623474</v>
      </c>
      <c r="R70" s="192">
        <f>(R8/'Población e ICE'!S7)*1000</f>
        <v>277540.04415887612</v>
      </c>
      <c r="S70" s="192">
        <f>(S8/'Población e ICE'!T7)*1000</f>
        <v>221429.08317237053</v>
      </c>
      <c r="T70" s="191">
        <f>(T8/'Población e ICE'!U7)*1000</f>
        <v>154073.91033092223</v>
      </c>
      <c r="U70" s="187">
        <f>(U8/'Población e ICE'!V7)*1000</f>
        <v>258611.41519076363</v>
      </c>
      <c r="V70" s="187">
        <f>(V8/'Población e ICE'!W7)*1000</f>
        <v>254103.02993739379</v>
      </c>
      <c r="W70" s="187">
        <f>(W8/'Población e ICE'!X7)*1000</f>
        <v>281483.30651826091</v>
      </c>
    </row>
    <row r="71" spans="2:23" ht="12">
      <c r="B71" s="181" t="s">
        <v>7</v>
      </c>
      <c r="C71" s="189">
        <f>(C9/'Población e ICE'!D8)*1000</f>
        <v>164191.37947262439</v>
      </c>
      <c r="D71" s="189">
        <f>(D9/'Población e ICE'!E8)*1000</f>
        <v>141312.02973186859</v>
      </c>
      <c r="E71" s="190">
        <f>(E9/'Población e ICE'!F8)*1000</f>
        <v>153569.82566635299</v>
      </c>
      <c r="F71" s="190">
        <f>(F9/'Población e ICE'!G8)*1000</f>
        <v>211500.09668803177</v>
      </c>
      <c r="G71" s="190">
        <f>(G9/'Población e ICE'!H8)*1000</f>
        <v>191255.32901447598</v>
      </c>
      <c r="H71" s="190">
        <f>(H9/'Población e ICE'!I8)*1000</f>
        <v>142758.52544732101</v>
      </c>
      <c r="I71" s="190">
        <f>(I9/'Población e ICE'!J8)*1000</f>
        <v>182287.98244480306</v>
      </c>
      <c r="J71" s="190">
        <f>(J9/'Población e ICE'!K8)*1000</f>
        <v>217344.86755066994</v>
      </c>
      <c r="K71" s="190">
        <f>(K9/'Población e ICE'!L8)*1000</f>
        <v>358371.0425883315</v>
      </c>
      <c r="L71" s="190">
        <f>(L9/'Población e ICE'!M8)*1000</f>
        <v>240216.85735223856</v>
      </c>
      <c r="M71" s="190">
        <f>(M9/'Población e ICE'!N8)*1000</f>
        <v>298160.36294854101</v>
      </c>
      <c r="N71" s="190">
        <f>(N9/'Población e ICE'!O8)*1000</f>
        <v>249097.8820082442</v>
      </c>
      <c r="O71" s="190">
        <f>(O9/'Población e ICE'!P8)*1000</f>
        <v>317562.86950581189</v>
      </c>
      <c r="P71" s="191">
        <f>(P9/'Población e ICE'!Q8)*1000</f>
        <v>329382.41304797254</v>
      </c>
      <c r="Q71" s="192">
        <f>(Q9/'Población e ICE'!R8)*1000</f>
        <v>507181.81596827693</v>
      </c>
      <c r="R71" s="192">
        <f>(R9/'Población e ICE'!S8)*1000</f>
        <v>698292.85725061072</v>
      </c>
      <c r="S71" s="192">
        <f>(S9/'Población e ICE'!T8)*1000</f>
        <v>471709.40044872183</v>
      </c>
      <c r="T71" s="191">
        <f>(T9/'Población e ICE'!U8)*1000</f>
        <v>504300.53261202498</v>
      </c>
      <c r="U71" s="187">
        <f>(U9/'Población e ICE'!V8)*1000</f>
        <v>366156.17660649266</v>
      </c>
      <c r="V71" s="187">
        <f>(V9/'Población e ICE'!W8)*1000</f>
        <v>351673.61150770204</v>
      </c>
      <c r="W71" s="187">
        <f>(W9/'Población e ICE'!X8)*1000</f>
        <v>444286.19964513142</v>
      </c>
    </row>
    <row r="72" spans="2:23" ht="12">
      <c r="B72" s="181" t="s">
        <v>8</v>
      </c>
      <c r="C72" s="189">
        <f>(C10/'Población e ICE'!D9)*1000</f>
        <v>152590.06727024965</v>
      </c>
      <c r="D72" s="189">
        <f>(D10/'Población e ICE'!E9)*1000</f>
        <v>200000.42803320632</v>
      </c>
      <c r="E72" s="190">
        <f>(E10/'Población e ICE'!F9)*1000</f>
        <v>139598.17013767303</v>
      </c>
      <c r="F72" s="190">
        <f>(F10/'Población e ICE'!G9)*1000</f>
        <v>158663.05771001632</v>
      </c>
      <c r="G72" s="190">
        <f>(G10/'Población e ICE'!H9)*1000</f>
        <v>179044.12879471385</v>
      </c>
      <c r="H72" s="190">
        <f>(H10/'Población e ICE'!I9)*1000</f>
        <v>143163.35402601844</v>
      </c>
      <c r="I72" s="190">
        <f>(I10/'Población e ICE'!J9)*1000</f>
        <v>131753.70060389055</v>
      </c>
      <c r="J72" s="190">
        <f>(J10/'Población e ICE'!K9)*1000</f>
        <v>188983.24475555739</v>
      </c>
      <c r="K72" s="190">
        <f>(K10/'Población e ICE'!L9)*1000</f>
        <v>239161.67114969165</v>
      </c>
      <c r="L72" s="190">
        <f>(L10/'Población e ICE'!M9)*1000</f>
        <v>232032.23918872327</v>
      </c>
      <c r="M72" s="190">
        <f>(M10/'Población e ICE'!N9)*1000</f>
        <v>237156.74023610225</v>
      </c>
      <c r="N72" s="190">
        <f>(N10/'Población e ICE'!O9)*1000</f>
        <v>180371.75591916041</v>
      </c>
      <c r="O72" s="190">
        <f>(O10/'Población e ICE'!P9)*1000</f>
        <v>192220.03729000234</v>
      </c>
      <c r="P72" s="191">
        <f>(P10/'Población e ICE'!Q9)*1000</f>
        <v>232339.32979104182</v>
      </c>
      <c r="Q72" s="192">
        <f>(Q10/'Población e ICE'!R9)*1000</f>
        <v>287495.86783698743</v>
      </c>
      <c r="R72" s="192">
        <f>(R10/'Población e ICE'!S9)*1000</f>
        <v>357817.9060590759</v>
      </c>
      <c r="S72" s="192">
        <f>(S10/'Población e ICE'!T9)*1000</f>
        <v>350427.10447397106</v>
      </c>
      <c r="T72" s="191">
        <f>(T10/'Población e ICE'!U9)*1000</f>
        <v>348035.90995287546</v>
      </c>
      <c r="U72" s="187">
        <f>(U10/'Población e ICE'!V9)*1000</f>
        <v>266401.70087181829</v>
      </c>
      <c r="V72" s="187">
        <f>(V10/'Población e ICE'!W9)*1000</f>
        <v>249635.0212866384</v>
      </c>
      <c r="W72" s="187">
        <f>(W10/'Población e ICE'!X9)*1000</f>
        <v>298733.10344083502</v>
      </c>
    </row>
    <row r="73" spans="2:23" ht="12">
      <c r="B73" s="181" t="s">
        <v>9</v>
      </c>
      <c r="C73" s="189">
        <f>(C11/'Población e ICE'!D10)*1000</f>
        <v>99977.087152691427</v>
      </c>
      <c r="D73" s="189">
        <f>(D11/'Población e ICE'!E10)*1000</f>
        <v>100695.85085990431</v>
      </c>
      <c r="E73" s="190">
        <f>(E11/'Población e ICE'!F10)*1000</f>
        <v>88608.752017274091</v>
      </c>
      <c r="F73" s="190">
        <f>(F11/'Población e ICE'!G10)*1000</f>
        <v>111653.59856767517</v>
      </c>
      <c r="G73" s="190">
        <f>(G11/'Población e ICE'!H10)*1000</f>
        <v>133635.57495491582</v>
      </c>
      <c r="H73" s="190">
        <f>(H11/'Población e ICE'!I10)*1000</f>
        <v>116816.59302594168</v>
      </c>
      <c r="I73" s="190">
        <f>(I11/'Población e ICE'!J10)*1000</f>
        <v>133563.52768298471</v>
      </c>
      <c r="J73" s="190">
        <f>(J11/'Población e ICE'!K10)*1000</f>
        <v>221793.04087891473</v>
      </c>
      <c r="K73" s="190">
        <f>(K11/'Población e ICE'!L10)*1000</f>
        <v>164334.15625637304</v>
      </c>
      <c r="L73" s="190">
        <f>(L11/'Población e ICE'!M10)*1000</f>
        <v>217080.21452665358</v>
      </c>
      <c r="M73" s="190">
        <f>(M11/'Población e ICE'!N10)*1000</f>
        <v>232604.48627478507</v>
      </c>
      <c r="N73" s="190">
        <f>(N11/'Población e ICE'!O10)*1000</f>
        <v>171737.22856972672</v>
      </c>
      <c r="O73" s="190">
        <f>(O11/'Población e ICE'!P10)*1000</f>
        <v>187233.80030691938</v>
      </c>
      <c r="P73" s="191">
        <f>(P11/'Población e ICE'!Q10)*1000</f>
        <v>166727.70598053574</v>
      </c>
      <c r="Q73" s="192">
        <f>(Q11/'Población e ICE'!R10)*1000</f>
        <v>191499.5266617272</v>
      </c>
      <c r="R73" s="192">
        <f>(R11/'Población e ICE'!S10)*1000</f>
        <v>222627.39617911348</v>
      </c>
      <c r="S73" s="192">
        <f>(S11/'Población e ICE'!T10)*1000</f>
        <v>210110.61490695077</v>
      </c>
      <c r="T73" s="191">
        <f>(T11/'Población e ICE'!U10)*1000</f>
        <v>230089.21978238237</v>
      </c>
      <c r="U73" s="187">
        <f>(U11/'Población e ICE'!V10)*1000</f>
        <v>254369.69656310164</v>
      </c>
      <c r="V73" s="187">
        <f>(V11/'Población e ICE'!W10)*1000</f>
        <v>285336.0688892976</v>
      </c>
      <c r="W73" s="187">
        <f>(W11/'Población e ICE'!X10)*1000</f>
        <v>261891.06365096421</v>
      </c>
    </row>
    <row r="74" spans="2:23" ht="12">
      <c r="B74" s="181" t="s">
        <v>10</v>
      </c>
      <c r="C74" s="189">
        <f>(C12/'Población e ICE'!D11)*1000</f>
        <v>56316.850277388614</v>
      </c>
      <c r="D74" s="189">
        <f>(D12/'Población e ICE'!E11)*1000</f>
        <v>48453.101502438236</v>
      </c>
      <c r="E74" s="190">
        <f>(E12/'Población e ICE'!F11)*1000</f>
        <v>57231.636737753244</v>
      </c>
      <c r="F74" s="190">
        <f>(F12/'Población e ICE'!G11)*1000</f>
        <v>79408.11808936279</v>
      </c>
      <c r="G74" s="190">
        <f>(G12/'Población e ICE'!H11)*1000</f>
        <v>98354.269078901663</v>
      </c>
      <c r="H74" s="190">
        <f>(H12/'Población e ICE'!I11)*1000</f>
        <v>109684.64847208181</v>
      </c>
      <c r="I74" s="190">
        <f>(I12/'Población e ICE'!J11)*1000</f>
        <v>135111.30905085988</v>
      </c>
      <c r="J74" s="190">
        <f>(J12/'Población e ICE'!K11)*1000</f>
        <v>131886.1022431399</v>
      </c>
      <c r="K74" s="190">
        <f>(K12/'Población e ICE'!L11)*1000</f>
        <v>164659.52089272212</v>
      </c>
      <c r="L74" s="190">
        <f>(L12/'Población e ICE'!M11)*1000</f>
        <v>137747.91804397578</v>
      </c>
      <c r="M74" s="190">
        <f>(M12/'Población e ICE'!N11)*1000</f>
        <v>139997.08282373741</v>
      </c>
      <c r="N74" s="190">
        <f>(N12/'Población e ICE'!O11)*1000</f>
        <v>120068.15289222501</v>
      </c>
      <c r="O74" s="190">
        <f>(O12/'Población e ICE'!P11)*1000</f>
        <v>113695.69195524686</v>
      </c>
      <c r="P74" s="191">
        <f>(P12/'Población e ICE'!Q11)*1000</f>
        <v>111386.17170182969</v>
      </c>
      <c r="Q74" s="192">
        <f>(Q12/'Población e ICE'!R11)*1000</f>
        <v>130929.90847699522</v>
      </c>
      <c r="R74" s="192">
        <f>(R12/'Población e ICE'!S11)*1000</f>
        <v>108151.98504866428</v>
      </c>
      <c r="S74" s="192">
        <f>(S12/'Población e ICE'!T11)*1000</f>
        <v>108129.50298992287</v>
      </c>
      <c r="T74" s="191">
        <f>(T12/'Población e ICE'!U11)*1000</f>
        <v>101643.89738826481</v>
      </c>
      <c r="U74" s="187">
        <f>(U12/'Población e ICE'!V11)*1000</f>
        <v>107108.10329894186</v>
      </c>
      <c r="V74" s="187">
        <f>(V12/'Población e ICE'!W11)*1000</f>
        <v>90210.442422691805</v>
      </c>
      <c r="W74" s="187">
        <f>(W12/'Población e ICE'!X11)*1000</f>
        <v>115127.26747260739</v>
      </c>
    </row>
    <row r="75" spans="2:23" ht="12">
      <c r="B75" s="181" t="s">
        <v>11</v>
      </c>
      <c r="C75" s="189">
        <f>(C13/'Población e ICE'!D12)*1000</f>
        <v>136143.45850678318</v>
      </c>
      <c r="D75" s="189">
        <f>(D13/'Población e ICE'!E12)*1000</f>
        <v>107100.60224440564</v>
      </c>
      <c r="E75" s="190">
        <f>(E13/'Población e ICE'!F12)*1000</f>
        <v>122819.79950934683</v>
      </c>
      <c r="F75" s="190">
        <f>(F13/'Población e ICE'!G12)*1000</f>
        <v>133964.31833230829</v>
      </c>
      <c r="G75" s="190">
        <f>(G13/'Población e ICE'!H12)*1000</f>
        <v>139171.24022455246</v>
      </c>
      <c r="H75" s="190">
        <f>(H13/'Población e ICE'!I12)*1000</f>
        <v>137490.17049067636</v>
      </c>
      <c r="I75" s="190">
        <f>(I13/'Población e ICE'!J12)*1000</f>
        <v>171235.04831422828</v>
      </c>
      <c r="J75" s="190">
        <f>(J13/'Población e ICE'!K12)*1000</f>
        <v>214710.75058747872</v>
      </c>
      <c r="K75" s="190">
        <f>(K13/'Población e ICE'!L12)*1000</f>
        <v>177876.12826085594</v>
      </c>
      <c r="L75" s="190">
        <f>(L13/'Población e ICE'!M12)*1000</f>
        <v>269138.14323978534</v>
      </c>
      <c r="M75" s="190">
        <f>(M13/'Población e ICE'!N12)*1000</f>
        <v>291186.29024884838</v>
      </c>
      <c r="N75" s="190">
        <f>(N13/'Población e ICE'!O12)*1000</f>
        <v>289057.04866563284</v>
      </c>
      <c r="O75" s="190">
        <f>(O13/'Población e ICE'!P12)*1000</f>
        <v>335732.94623232132</v>
      </c>
      <c r="P75" s="191">
        <f>(P13/'Población e ICE'!Q12)*1000</f>
        <v>288594.59530687222</v>
      </c>
      <c r="Q75" s="192">
        <f>(Q13/'Población e ICE'!R12)*1000</f>
        <v>255317.08798102441</v>
      </c>
      <c r="R75" s="192">
        <f>(R13/'Población e ICE'!S12)*1000</f>
        <v>235066.01494995886</v>
      </c>
      <c r="S75" s="192">
        <f>(S13/'Población e ICE'!T12)*1000</f>
        <v>243900.64733484137</v>
      </c>
      <c r="T75" s="191">
        <f>(T13/'Población e ICE'!U12)*1000</f>
        <v>208602.80119275142</v>
      </c>
      <c r="U75" s="187">
        <f>(U13/'Población e ICE'!V12)*1000</f>
        <v>218989.07200873893</v>
      </c>
      <c r="V75" s="187">
        <f>(V13/'Población e ICE'!W12)*1000</f>
        <v>178422.83608945727</v>
      </c>
      <c r="W75" s="187">
        <f>(W13/'Población e ICE'!X12)*1000</f>
        <v>233815.58844767872</v>
      </c>
    </row>
    <row r="76" spans="2:23" ht="12">
      <c r="B76" s="181" t="s">
        <v>12</v>
      </c>
      <c r="C76" s="189">
        <f>(C14/'Población e ICE'!D13)*1000</f>
        <v>167242.55653121267</v>
      </c>
      <c r="D76" s="189">
        <f>(D14/'Población e ICE'!E13)*1000</f>
        <v>176841.2896825551</v>
      </c>
      <c r="E76" s="190">
        <f>(E14/'Población e ICE'!F13)*1000</f>
        <v>127287.0219710845</v>
      </c>
      <c r="F76" s="190">
        <f>(F14/'Población e ICE'!G13)*1000</f>
        <v>150399.99925552175</v>
      </c>
      <c r="G76" s="190">
        <f>(G14/'Población e ICE'!H13)*1000</f>
        <v>198177.82218651398</v>
      </c>
      <c r="H76" s="190">
        <f>(H14/'Población e ICE'!I13)*1000</f>
        <v>230297.60397812037</v>
      </c>
      <c r="I76" s="190">
        <f>(I14/'Población e ICE'!J13)*1000</f>
        <v>216979.96088007113</v>
      </c>
      <c r="J76" s="190">
        <f>(J14/'Población e ICE'!K13)*1000</f>
        <v>256765.36386084609</v>
      </c>
      <c r="K76" s="190">
        <f>(K14/'Población e ICE'!L13)*1000</f>
        <v>275767.07753060665</v>
      </c>
      <c r="L76" s="190">
        <f>(L14/'Población e ICE'!M13)*1000</f>
        <v>297216.86414052168</v>
      </c>
      <c r="M76" s="190">
        <f>(M14/'Población e ICE'!N13)*1000</f>
        <v>416850.68986412964</v>
      </c>
      <c r="N76" s="190">
        <f>(N14/'Población e ICE'!O13)*1000</f>
        <v>411468.72796499013</v>
      </c>
      <c r="O76" s="190">
        <f>(O14/'Población e ICE'!P13)*1000</f>
        <v>358374.38131800003</v>
      </c>
      <c r="P76" s="191">
        <f>(P14/'Población e ICE'!Q13)*1000</f>
        <v>313676.88123796688</v>
      </c>
      <c r="Q76" s="192">
        <f>(Q14/'Población e ICE'!R13)*1000</f>
        <v>286660.39797400974</v>
      </c>
      <c r="R76" s="192">
        <f>(R14/'Población e ICE'!S13)*1000</f>
        <v>292184.20345928363</v>
      </c>
      <c r="S76" s="192">
        <f>(S14/'Población e ICE'!T13)*1000</f>
        <v>269758.69919640111</v>
      </c>
      <c r="T76" s="191">
        <f>(T14/'Población e ICE'!U13)*1000</f>
        <v>246381.329424867</v>
      </c>
      <c r="U76" s="187">
        <f>(U14/'Población e ICE'!V13)*1000</f>
        <v>228400.78196765375</v>
      </c>
      <c r="V76" s="187">
        <f>(V14/'Población e ICE'!W13)*1000</f>
        <v>279561.20213876583</v>
      </c>
      <c r="W76" s="187">
        <f>(W14/'Población e ICE'!X13)*1000</f>
        <v>281431.96699334751</v>
      </c>
    </row>
    <row r="77" spans="2:23" ht="12">
      <c r="B77" s="181" t="s">
        <v>606</v>
      </c>
      <c r="C77" s="185">
        <v>0</v>
      </c>
      <c r="D77" s="185">
        <v>0</v>
      </c>
      <c r="E77" s="185">
        <v>0</v>
      </c>
      <c r="F77" s="185">
        <v>0</v>
      </c>
      <c r="G77" s="185">
        <v>0</v>
      </c>
      <c r="H77" s="185">
        <v>0</v>
      </c>
      <c r="I77" s="185">
        <v>0</v>
      </c>
      <c r="J77" s="185">
        <v>0</v>
      </c>
      <c r="K77" s="185">
        <v>0</v>
      </c>
      <c r="L77" s="185">
        <v>0</v>
      </c>
      <c r="M77" s="185">
        <v>0</v>
      </c>
      <c r="N77" s="185">
        <v>0</v>
      </c>
      <c r="O77" s="185">
        <v>0</v>
      </c>
      <c r="P77" s="185">
        <v>0</v>
      </c>
      <c r="Q77" s="185">
        <v>0</v>
      </c>
      <c r="R77" s="185">
        <v>0</v>
      </c>
      <c r="S77" s="185">
        <v>0</v>
      </c>
      <c r="T77" s="185">
        <v>0</v>
      </c>
      <c r="U77" s="187">
        <f>(U15/'Población e ICE'!V14)*1000</f>
        <v>187211.99789371077</v>
      </c>
      <c r="V77" s="187">
        <f>(V15/'Población e ICE'!W14)*1000</f>
        <v>189048.191251793</v>
      </c>
      <c r="W77" s="187">
        <f>(W15/'Población e ICE'!X14)*1000</f>
        <v>340851.74956463254</v>
      </c>
    </row>
    <row r="78" spans="2:23" ht="12">
      <c r="B78" s="181" t="s">
        <v>13</v>
      </c>
      <c r="C78" s="189">
        <f>(C16/'Población e ICE'!D15)*1000</f>
        <v>119329.46673869103</v>
      </c>
      <c r="D78" s="189">
        <f>(D16/'Población e ICE'!E15)*1000</f>
        <v>142907.85112603242</v>
      </c>
      <c r="E78" s="190">
        <f>(E16/'Población e ICE'!F15)*1000</f>
        <v>126468.10578824226</v>
      </c>
      <c r="F78" s="190">
        <f>(F16/'Población e ICE'!G15)*1000</f>
        <v>157501.40997595552</v>
      </c>
      <c r="G78" s="190">
        <f>(G16/'Población e ICE'!H15)*1000</f>
        <v>187493.81630528963</v>
      </c>
      <c r="H78" s="190">
        <f>(H16/'Población e ICE'!I15)*1000</f>
        <v>149781.57232850176</v>
      </c>
      <c r="I78" s="190">
        <f>(I16/'Población e ICE'!J15)*1000</f>
        <v>195850.6172198196</v>
      </c>
      <c r="J78" s="190">
        <f>(J16/'Población e ICE'!K15)*1000</f>
        <v>181486.96006323028</v>
      </c>
      <c r="K78" s="190">
        <f>(K16/'Población e ICE'!L15)*1000</f>
        <v>217699.06349251387</v>
      </c>
      <c r="L78" s="190">
        <f>(L16/'Población e ICE'!M15)*1000</f>
        <v>280713.88951636868</v>
      </c>
      <c r="M78" s="190">
        <f>(M16/'Población e ICE'!N15)*1000</f>
        <v>372951.64758098865</v>
      </c>
      <c r="N78" s="190">
        <f>(N16/'Población e ICE'!O15)*1000</f>
        <v>348978.8310220596</v>
      </c>
      <c r="O78" s="190">
        <f>(O16/'Población e ICE'!P15)*1000</f>
        <v>333049.74325082853</v>
      </c>
      <c r="P78" s="191">
        <f>(P16/'Población e ICE'!Q15)*1000</f>
        <v>285435.47542028583</v>
      </c>
      <c r="Q78" s="192">
        <f>(Q16/'Población e ICE'!R15)*1000</f>
        <v>282701.38304976403</v>
      </c>
      <c r="R78" s="192">
        <f>(R16/'Población e ICE'!S15)*1000</f>
        <v>272820.05311495991</v>
      </c>
      <c r="S78" s="192">
        <f>(S16/'Población e ICE'!T15)*1000</f>
        <v>264192.58911848138</v>
      </c>
      <c r="T78" s="191">
        <f>(T16/'Población e ICE'!U15)*1000</f>
        <v>228459.27802733291</v>
      </c>
      <c r="U78" s="187">
        <f>(U16/'Población e ICE'!V15)*1000</f>
        <v>338140.51303829381</v>
      </c>
      <c r="V78" s="187">
        <f>(V16/'Población e ICE'!W15)*1000</f>
        <v>292227.29585999099</v>
      </c>
      <c r="W78" s="187">
        <f>(W16/'Población e ICE'!X15)*1000</f>
        <v>308129.43005944014</v>
      </c>
    </row>
    <row r="79" spans="2:23" ht="12">
      <c r="B79" s="181" t="s">
        <v>14</v>
      </c>
      <c r="C79" s="189">
        <f>(C17/'Población e ICE'!D16)*1000</f>
        <v>142790.98710741353</v>
      </c>
      <c r="D79" s="189">
        <f>(D17/'Población e ICE'!E16)*1000</f>
        <v>108364.65905470555</v>
      </c>
      <c r="E79" s="190">
        <f>(E17/'Población e ICE'!F16)*1000</f>
        <v>146288.98767491514</v>
      </c>
      <c r="F79" s="190">
        <f>(F17/'Población e ICE'!G16)*1000</f>
        <v>171195.34970370834</v>
      </c>
      <c r="G79" s="190">
        <f>(G17/'Población e ICE'!H16)*1000</f>
        <v>142232.27161046679</v>
      </c>
      <c r="H79" s="190">
        <f>(H17/'Población e ICE'!I16)*1000</f>
        <v>143768.33983845852</v>
      </c>
      <c r="I79" s="190">
        <f>(I17/'Población e ICE'!J16)*1000</f>
        <v>229644.80668146853</v>
      </c>
      <c r="J79" s="190">
        <f>(J17/'Población e ICE'!K16)*1000</f>
        <v>294292.24908620707</v>
      </c>
      <c r="K79" s="190">
        <f>(K17/'Población e ICE'!L16)*1000</f>
        <v>337756.32188452902</v>
      </c>
      <c r="L79" s="190">
        <f>(L17/'Población e ICE'!M16)*1000</f>
        <v>292837.44124070753</v>
      </c>
      <c r="M79" s="190">
        <f>(M17/'Población e ICE'!N16)*1000</f>
        <v>305216.23039307946</v>
      </c>
      <c r="N79" s="190">
        <f>(N17/'Población e ICE'!O16)*1000</f>
        <v>247785.53592723518</v>
      </c>
      <c r="O79" s="190">
        <f>(O17/'Población e ICE'!P16)*1000</f>
        <v>241270.26773331914</v>
      </c>
      <c r="P79" s="191">
        <f>(P17/'Población e ICE'!Q16)*1000</f>
        <v>291240.10218055156</v>
      </c>
      <c r="Q79" s="192">
        <f>(Q17/'Población e ICE'!R16)*1000</f>
        <v>346493.79743380711</v>
      </c>
      <c r="R79" s="192">
        <f>(R17/'Población e ICE'!S16)*1000</f>
        <v>352869.4239623145</v>
      </c>
      <c r="S79" s="192">
        <f>(S17/'Población e ICE'!T16)*1000</f>
        <v>356146.46206919954</v>
      </c>
      <c r="T79" s="191">
        <f>(T17/'Población e ICE'!U16)*1000</f>
        <v>305455.17901733139</v>
      </c>
      <c r="U79" s="187">
        <f>(U17/'Población e ICE'!V16)*1000</f>
        <v>410679.76383340737</v>
      </c>
      <c r="V79" s="187">
        <f>(V17/'Población e ICE'!W16)*1000</f>
        <v>358113.47865169449</v>
      </c>
      <c r="W79" s="187">
        <f>(W17/'Población e ICE'!X16)*1000</f>
        <v>333711.39641096827</v>
      </c>
    </row>
    <row r="80" spans="2:23" ht="12">
      <c r="B80" s="181" t="s">
        <v>15</v>
      </c>
      <c r="C80" s="193" t="s">
        <v>4</v>
      </c>
      <c r="D80" s="193" t="s">
        <v>4</v>
      </c>
      <c r="E80" s="193" t="s">
        <v>4</v>
      </c>
      <c r="F80" s="193" t="s">
        <v>4</v>
      </c>
      <c r="G80" s="193" t="s">
        <v>4</v>
      </c>
      <c r="H80" s="193" t="s">
        <v>4</v>
      </c>
      <c r="I80" s="193" t="s">
        <v>4</v>
      </c>
      <c r="J80" s="190">
        <f>(J18/'Población e ICE'!K17)*1000</f>
        <v>133799.99087527048</v>
      </c>
      <c r="K80" s="190">
        <f>(K18/'Población e ICE'!L17)*1000</f>
        <v>266479.39702437294</v>
      </c>
      <c r="L80" s="190">
        <f>(L18/'Población e ICE'!M17)*1000</f>
        <v>259438.30865846071</v>
      </c>
      <c r="M80" s="190">
        <f>(M18/'Población e ICE'!N17)*1000</f>
        <v>297490.33225661545</v>
      </c>
      <c r="N80" s="190">
        <f>(N18/'Población e ICE'!O17)*1000</f>
        <v>233056.92910674954</v>
      </c>
      <c r="O80" s="190">
        <f>(O18/'Población e ICE'!P17)*1000</f>
        <v>238338.14601144445</v>
      </c>
      <c r="P80" s="191">
        <f>(P18/'Población e ICE'!Q17)*1000</f>
        <v>370474.32307283959</v>
      </c>
      <c r="Q80" s="192">
        <f>(Q18/'Población e ICE'!R17)*1000</f>
        <v>395065.99132902821</v>
      </c>
      <c r="R80" s="192">
        <f>(R18/'Población e ICE'!S17)*1000</f>
        <v>434163.15034657763</v>
      </c>
      <c r="S80" s="192">
        <f>(S18/'Población e ICE'!T17)*1000</f>
        <v>333414.14850971202</v>
      </c>
      <c r="T80" s="191">
        <f>(T18/'Población e ICE'!U17)*1000</f>
        <v>402107.87459695101</v>
      </c>
      <c r="U80" s="187">
        <f>(U18/'Población e ICE'!V17)*1000</f>
        <v>398211.17160192458</v>
      </c>
      <c r="V80" s="187">
        <f>(V18/'Población e ICE'!W17)*1000</f>
        <v>387120.97796794522</v>
      </c>
      <c r="W80" s="187">
        <f>(W18/'Población e ICE'!X17)*1000</f>
        <v>466633.18110774935</v>
      </c>
    </row>
    <row r="81" spans="2:23" ht="12">
      <c r="B81" s="181" t="s">
        <v>16</v>
      </c>
      <c r="C81" s="189">
        <f>(C19/'Población e ICE'!D18)*1000</f>
        <v>137958.46809873643</v>
      </c>
      <c r="D81" s="189">
        <f>(D19/'Población e ICE'!E18)*1000</f>
        <v>148366.88247195983</v>
      </c>
      <c r="E81" s="190">
        <f>(E19/'Población e ICE'!F18)*1000</f>
        <v>189954.81978151583</v>
      </c>
      <c r="F81" s="190">
        <f>(F19/'Población e ICE'!G18)*1000</f>
        <v>172561.61857697464</v>
      </c>
      <c r="G81" s="190">
        <f>(G19/'Población e ICE'!H18)*1000</f>
        <v>185525.67424760966</v>
      </c>
      <c r="H81" s="190">
        <f>(H19/'Población e ICE'!I18)*1000</f>
        <v>198118.86070361381</v>
      </c>
      <c r="I81" s="190">
        <f>(I19/'Población e ICE'!J18)*1000</f>
        <v>246011.13994141304</v>
      </c>
      <c r="J81" s="190">
        <f>(J19/'Población e ICE'!K18)*1000</f>
        <v>315779.6310378639</v>
      </c>
      <c r="K81" s="190">
        <f>(K19/'Población e ICE'!L18)*1000</f>
        <v>384519.17925290402</v>
      </c>
      <c r="L81" s="190">
        <f>(L19/'Población e ICE'!M18)*1000</f>
        <v>384426.71154049097</v>
      </c>
      <c r="M81" s="190">
        <f>(M19/'Población e ICE'!N18)*1000</f>
        <v>349701.95873360627</v>
      </c>
      <c r="N81" s="190">
        <f>(N19/'Población e ICE'!O18)*1000</f>
        <v>320649.64171232935</v>
      </c>
      <c r="O81" s="190">
        <f>(O19/'Población e ICE'!P18)*1000</f>
        <v>327838.98356861819</v>
      </c>
      <c r="P81" s="191">
        <f>(P19/'Población e ICE'!Q18)*1000</f>
        <v>392969.72212833219</v>
      </c>
      <c r="Q81" s="192">
        <f>(Q19/'Población e ICE'!R18)*1000</f>
        <v>388980.49938518193</v>
      </c>
      <c r="R81" s="192">
        <f>(R19/'Población e ICE'!S18)*1000</f>
        <v>381179.80656492809</v>
      </c>
      <c r="S81" s="192">
        <f>(S19/'Población e ICE'!T18)*1000</f>
        <v>392469.09446484281</v>
      </c>
      <c r="T81" s="191">
        <f>(T19/'Población e ICE'!U18)*1000</f>
        <v>354103.84581888857</v>
      </c>
      <c r="U81" s="187">
        <f>(U19/'Población e ICE'!V18)*1000</f>
        <v>470613.14071642666</v>
      </c>
      <c r="V81" s="187">
        <f>(V19/'Población e ICE'!W18)*1000</f>
        <v>390319.88624403818</v>
      </c>
      <c r="W81" s="187">
        <f>(W19/'Población e ICE'!X18)*1000</f>
        <v>475391.88359673379</v>
      </c>
    </row>
    <row r="82" spans="2:23" ht="12">
      <c r="B82" s="181" t="s">
        <v>82</v>
      </c>
      <c r="C82" s="189">
        <f>(C20/'Población e ICE'!D19)*1000</f>
        <v>431960.03183277545</v>
      </c>
      <c r="D82" s="189">
        <f>(D20/'Población e ICE'!E19)*1000</f>
        <v>396523.40965149691</v>
      </c>
      <c r="E82" s="190">
        <f>(E20/'Población e ICE'!F19)*1000</f>
        <v>494035.96968227968</v>
      </c>
      <c r="F82" s="190">
        <f>(F20/'Población e ICE'!G19)*1000</f>
        <v>507803.61959714594</v>
      </c>
      <c r="G82" s="190">
        <f>(G20/'Población e ICE'!H19)*1000</f>
        <v>486191.07406635466</v>
      </c>
      <c r="H82" s="190">
        <f>(H20/'Población e ICE'!I19)*1000</f>
        <v>509160.39067456417</v>
      </c>
      <c r="I82" s="190">
        <f>(I20/'Población e ICE'!J19)*1000</f>
        <v>560158.27856411191</v>
      </c>
      <c r="J82" s="190">
        <f>(J20/'Población e ICE'!K19)*1000</f>
        <v>650162.6166446826</v>
      </c>
      <c r="K82" s="190">
        <f>(K20/'Población e ICE'!L19)*1000</f>
        <v>985696.76882806153</v>
      </c>
      <c r="L82" s="190">
        <f>(L20/'Población e ICE'!M19)*1000</f>
        <v>589344.42834733031</v>
      </c>
      <c r="M82" s="190">
        <f>(M20/'Población e ICE'!N19)*1000</f>
        <v>768545.55434326816</v>
      </c>
      <c r="N82" s="190">
        <f>(N20/'Población e ICE'!O19)*1000</f>
        <v>760424.01424775843</v>
      </c>
      <c r="O82" s="190">
        <f>(O20/'Población e ICE'!P19)*1000</f>
        <v>855480.39219327189</v>
      </c>
      <c r="P82" s="191">
        <f>(P20/'Población e ICE'!Q19)*1000</f>
        <v>904756.61883820989</v>
      </c>
      <c r="Q82" s="192">
        <f>(Q20/'Población e ICE'!R19)*1000</f>
        <v>1451095.0286976532</v>
      </c>
      <c r="R82" s="192">
        <f>(R20/'Población e ICE'!S19)*1000</f>
        <v>1271466.3888958758</v>
      </c>
      <c r="S82" s="192">
        <f>(S20/'Población e ICE'!T19)*1000</f>
        <v>1193237.6883070271</v>
      </c>
      <c r="T82" s="191">
        <f>(T20/'Población e ICE'!U19)*1000</f>
        <v>837187.15271428437</v>
      </c>
      <c r="U82" s="187">
        <f>(U20/'Población e ICE'!V19)*1000</f>
        <v>1057066.1432829453</v>
      </c>
      <c r="V82" s="187">
        <f>(V20/'Población e ICE'!W19)*1000</f>
        <v>1013945.00375178</v>
      </c>
      <c r="W82" s="187">
        <f>(W20/'Población e ICE'!X19)*1000</f>
        <v>1015901.9604778303</v>
      </c>
    </row>
    <row r="83" spans="2:23" ht="12">
      <c r="B83" s="181" t="s">
        <v>18</v>
      </c>
      <c r="C83" s="189">
        <f>(C21/'Población e ICE'!D20)*1000</f>
        <v>360573.10241230991</v>
      </c>
      <c r="D83" s="189">
        <f>(D21/'Población e ICE'!E20)*1000</f>
        <v>287925.83810616849</v>
      </c>
      <c r="E83" s="190">
        <f>(E21/'Población e ICE'!F20)*1000</f>
        <v>226166.20499421065</v>
      </c>
      <c r="F83" s="190">
        <f>(F21/'Población e ICE'!G20)*1000</f>
        <v>286952.35166619997</v>
      </c>
      <c r="G83" s="190">
        <f>(G21/'Población e ICE'!H20)*1000</f>
        <v>340390.47968931927</v>
      </c>
      <c r="H83" s="190">
        <f>(H21/'Población e ICE'!I20)*1000</f>
        <v>302169.59850994824</v>
      </c>
      <c r="I83" s="190">
        <f>(I21/'Población e ICE'!J20)*1000</f>
        <v>379274.80596555641</v>
      </c>
      <c r="J83" s="190">
        <f>(J21/'Población e ICE'!K20)*1000</f>
        <v>404214.19406530389</v>
      </c>
      <c r="K83" s="190">
        <f>(K21/'Población e ICE'!L20)*1000</f>
        <v>453944.24555585004</v>
      </c>
      <c r="L83" s="190">
        <f>(L21/'Población e ICE'!M20)*1000</f>
        <v>574585.59038876323</v>
      </c>
      <c r="M83" s="190">
        <f>(M21/'Población e ICE'!N20)*1000</f>
        <v>397693.62838762789</v>
      </c>
      <c r="N83" s="190">
        <f>(N21/'Población e ICE'!O20)*1000</f>
        <v>410499.12867732916</v>
      </c>
      <c r="O83" s="190">
        <f>(O21/'Población e ICE'!P20)*1000</f>
        <v>548555.87763892137</v>
      </c>
      <c r="P83" s="191">
        <f>(P21/'Población e ICE'!Q20)*1000</f>
        <v>510441.5476997784</v>
      </c>
      <c r="Q83" s="192">
        <f>(Q21/'Población e ICE'!R20)*1000</f>
        <v>590437.39983931871</v>
      </c>
      <c r="R83" s="192">
        <f>(R21/'Población e ICE'!S20)*1000</f>
        <v>573246.9218307347</v>
      </c>
      <c r="S83" s="192">
        <f>(S21/'Población e ICE'!T20)*1000</f>
        <v>470516.41818325751</v>
      </c>
      <c r="T83" s="191">
        <f>(T21/'Población e ICE'!U20)*1000</f>
        <v>434458.27483922645</v>
      </c>
      <c r="U83" s="187">
        <f>(U21/'Población e ICE'!V20)*1000</f>
        <v>505073.15040324559</v>
      </c>
      <c r="V83" s="187">
        <f>(V21/'Población e ICE'!W20)*1000</f>
        <v>401697.55972425704</v>
      </c>
      <c r="W83" s="187">
        <f>(W21/'Población e ICE'!X20)*1000</f>
        <v>666937.59525754512</v>
      </c>
    </row>
    <row r="84" spans="2:23" thickBot="1">
      <c r="B84" s="157"/>
      <c r="C84" s="158"/>
      <c r="D84" s="158"/>
      <c r="E84" s="159"/>
      <c r="F84" s="159"/>
      <c r="G84" s="159"/>
      <c r="H84" s="159"/>
      <c r="I84" s="159"/>
      <c r="J84" s="159"/>
      <c r="K84" s="159"/>
      <c r="L84" s="159"/>
      <c r="M84" s="159"/>
      <c r="N84" s="159"/>
      <c r="O84" s="159"/>
      <c r="P84" s="160"/>
      <c r="Q84" s="161"/>
      <c r="R84" s="161"/>
      <c r="S84" s="161"/>
      <c r="T84" s="160"/>
    </row>
    <row r="85" spans="2:23" s="34" customFormat="1" thickTop="1">
      <c r="B85" s="170" t="s">
        <v>20</v>
      </c>
      <c r="C85" s="171">
        <f>(C24/'Población e ICE'!D22)*1000</f>
        <v>117145.08526856951</v>
      </c>
      <c r="D85" s="171">
        <f>(D24/'Población e ICE'!E22)*1000</f>
        <v>120261.57442320566</v>
      </c>
      <c r="E85" s="171">
        <f>(E24/'Población e ICE'!F22)*1000</f>
        <v>126288.15525815233</v>
      </c>
      <c r="F85" s="171">
        <f>(F24/'Población e ICE'!G22)*1000</f>
        <v>136729.47758884315</v>
      </c>
      <c r="G85" s="171">
        <f>(G24/'Población e ICE'!H22)*1000</f>
        <v>159905.43089738692</v>
      </c>
      <c r="H85" s="171">
        <f>(H24/'Población e ICE'!I22)*1000</f>
        <v>163351.46178482895</v>
      </c>
      <c r="I85" s="171">
        <f>(I24/'Población e ICE'!J22)*1000</f>
        <v>189000.2450256845</v>
      </c>
      <c r="J85" s="171">
        <f>(J24/'Población e ICE'!K22)*1000</f>
        <v>201859.76269687156</v>
      </c>
      <c r="K85" s="171">
        <f>(K24/'Población e ICE'!L22)*1000</f>
        <v>236659.65970454231</v>
      </c>
      <c r="L85" s="171">
        <f>(L24/'Población e ICE'!M22)*1000</f>
        <v>236128.05107046309</v>
      </c>
      <c r="M85" s="171">
        <f>(M24/'Población e ICE'!N22)*1000</f>
        <v>263890.89075298823</v>
      </c>
      <c r="N85" s="171">
        <f>(N24/'Población e ICE'!O22)*1000</f>
        <v>234590.9769126492</v>
      </c>
      <c r="O85" s="171">
        <f>(O24/'Población e ICE'!P22)*1000</f>
        <v>249561.18311440526</v>
      </c>
      <c r="P85" s="171">
        <f>(P24/'Población e ICE'!Q22)*1000</f>
        <v>247164.09770136295</v>
      </c>
      <c r="Q85" s="171">
        <f>(Q24/'Población e ICE'!R22)*1000</f>
        <v>286917.08427866176</v>
      </c>
      <c r="R85" s="171">
        <f>(R24/'Población e ICE'!S22)*1000</f>
        <v>273434.54656878754</v>
      </c>
      <c r="S85" s="171">
        <f>(S24/'Población e ICE'!T22)*1000</f>
        <v>254975.23466881856</v>
      </c>
      <c r="T85" s="171">
        <f>(T24/'Población e ICE'!U22)*1000</f>
        <v>229451.54591626962</v>
      </c>
      <c r="U85" s="171">
        <f>(U24/'Población e ICE'!V22)*1000</f>
        <v>249806.18670150902</v>
      </c>
      <c r="V85" s="171">
        <f>(V24/'Población e ICE'!W22)*1000</f>
        <v>237198.00527593275</v>
      </c>
      <c r="W85" s="172">
        <f>(W24/'Población e ICE'!X22)*1000</f>
        <v>275149.18139793992</v>
      </c>
    </row>
    <row r="86" spans="2:23" s="34" customFormat="1">
      <c r="B86" s="19" t="s">
        <v>828</v>
      </c>
      <c r="C86" s="19"/>
      <c r="D86" s="41"/>
      <c r="E86" s="41"/>
      <c r="F86" s="41"/>
      <c r="G86" s="18"/>
      <c r="H86" s="18"/>
      <c r="I86" s="18"/>
      <c r="J86" s="43"/>
      <c r="K86" s="44"/>
      <c r="M86"/>
      <c r="N86"/>
      <c r="Q86" s="114"/>
      <c r="R86" s="114"/>
      <c r="S86" s="114"/>
    </row>
    <row r="87" spans="2:23" s="34" customFormat="1">
      <c r="B87" s="210" t="s">
        <v>36</v>
      </c>
      <c r="C87" s="19"/>
      <c r="D87" s="41"/>
      <c r="E87" s="41"/>
      <c r="F87" s="41"/>
      <c r="G87" s="18"/>
      <c r="H87" s="18"/>
      <c r="I87" s="18"/>
      <c r="J87" s="43"/>
      <c r="K87" s="44"/>
      <c r="M87"/>
      <c r="N87"/>
      <c r="Q87" s="114"/>
      <c r="R87" s="114"/>
      <c r="S87" s="114"/>
    </row>
    <row r="88" spans="2:23" s="34" customFormat="1">
      <c r="B88" s="213" t="s">
        <v>829</v>
      </c>
      <c r="C88" s="35"/>
      <c r="D88" s="35"/>
      <c r="E88" s="35"/>
      <c r="F88" s="35"/>
      <c r="G88" s="35"/>
      <c r="H88" s="18"/>
      <c r="I88" s="18"/>
      <c r="J88" s="43"/>
      <c r="K88" s="44"/>
      <c r="M88"/>
      <c r="N88"/>
      <c r="Q88" s="114"/>
      <c r="R88" s="114"/>
      <c r="S88" s="114"/>
    </row>
    <row r="89" spans="2:23" s="34" customFormat="1">
      <c r="B89" s="213" t="s">
        <v>183</v>
      </c>
      <c r="C89" s="35"/>
      <c r="D89" s="35"/>
      <c r="E89" s="35"/>
      <c r="F89" s="35"/>
      <c r="G89" s="35"/>
      <c r="H89" s="18"/>
      <c r="I89" s="41"/>
      <c r="J89" s="45"/>
      <c r="K89" s="44"/>
      <c r="M89"/>
      <c r="N89"/>
      <c r="Q89" s="114"/>
      <c r="R89" s="114"/>
      <c r="S89" s="114"/>
    </row>
    <row r="90" spans="2:23" s="5" customFormat="1">
      <c r="B90" s="10"/>
      <c r="C90" s="10"/>
      <c r="D90" s="10"/>
      <c r="E90" s="6"/>
      <c r="F90" s="6"/>
      <c r="G90" s="10"/>
      <c r="H90" s="6"/>
      <c r="I90" s="6"/>
      <c r="J90" s="6"/>
      <c r="K90" s="3"/>
      <c r="L90" s="4"/>
      <c r="M90"/>
      <c r="N90"/>
      <c r="Q90" s="125"/>
      <c r="R90" s="125"/>
      <c r="S90" s="125"/>
    </row>
    <row r="91" spans="2:23" s="34" customFormat="1">
      <c r="B91" s="10"/>
      <c r="C91" s="35"/>
      <c r="D91" s="35"/>
      <c r="E91" s="35"/>
      <c r="F91" s="35"/>
      <c r="H91" s="18"/>
      <c r="I91" s="41"/>
      <c r="J91" s="45"/>
      <c r="K91" s="44"/>
      <c r="M91"/>
      <c r="N91"/>
      <c r="Q91" s="114"/>
      <c r="R91" s="114"/>
      <c r="S91" s="114"/>
    </row>
    <row r="92" spans="2:23" s="34" customFormat="1">
      <c r="C92" s="19"/>
      <c r="D92" s="41"/>
      <c r="E92" s="41"/>
      <c r="F92" s="41"/>
      <c r="G92" s="18"/>
      <c r="H92" s="18"/>
      <c r="I92"/>
      <c r="J92"/>
      <c r="K92" s="44"/>
      <c r="M92"/>
      <c r="N92"/>
      <c r="Q92" s="114"/>
      <c r="R92" s="114"/>
      <c r="S92" s="114"/>
    </row>
    <row r="93" spans="2:23" s="34" customFormat="1">
      <c r="B93" s="19"/>
      <c r="C93" s="19"/>
      <c r="D93" s="41"/>
      <c r="E93" s="41"/>
      <c r="F93" s="41"/>
      <c r="G93" s="18"/>
      <c r="H93" s="18"/>
      <c r="I93"/>
      <c r="J93"/>
      <c r="K93" s="44"/>
      <c r="M93"/>
      <c r="N93"/>
      <c r="Q93" s="114"/>
      <c r="R93" s="114"/>
      <c r="S93" s="114"/>
    </row>
    <row r="94" spans="2:23">
      <c r="I94" s="41"/>
      <c r="J94" s="45"/>
    </row>
    <row r="95" spans="2:23">
      <c r="I95" s="41"/>
      <c r="J95" s="45"/>
    </row>
    <row r="96" spans="2:23">
      <c r="F96" s="18"/>
      <c r="I96" s="41"/>
      <c r="J96" s="45"/>
    </row>
    <row r="97" spans="6:10">
      <c r="F97" s="18"/>
      <c r="I97" s="41"/>
      <c r="J97" s="45"/>
    </row>
  </sheetData>
  <phoneticPr fontId="0" type="noConversion"/>
  <hyperlinks>
    <hyperlink ref="O3" location="'Indice Regiones'!A1" display="&lt; Volver &gt;" xr:uid="{00000000-0004-0000-0500-000000000000}"/>
    <hyperlink ref="O36" location="'Indice Regiones'!A1" display="&lt; Volver &gt;" xr:uid="{00000000-0004-0000-0500-000001000000}"/>
    <hyperlink ref="O65" location="'Indice Regiones'!A1" display="&lt; Volver &gt;" xr:uid="{00000000-0004-0000-0500-000002000000}"/>
  </hyperlinks>
  <pageMargins left="0.75" right="0.75" top="1" bottom="1" header="0" footer="0"/>
  <headerFooter alignWithMargins="0"/>
  <ignoredErrors>
    <ignoredError sqref="N24:O24"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499984740745262"/>
  </sheetPr>
  <dimension ref="B1:W197"/>
  <sheetViews>
    <sheetView showGridLines="0" zoomScale="90" zoomScaleNormal="90" workbookViewId="0">
      <selection activeCell="B163" sqref="B163"/>
    </sheetView>
  </sheetViews>
  <sheetFormatPr baseColWidth="10" defaultRowHeight="12"/>
  <cols>
    <col min="1" max="1" width="3.7109375" style="20" customWidth="1"/>
    <col min="2" max="2" width="18.5703125" style="47" customWidth="1"/>
    <col min="3" max="3" width="11.7109375" style="11" customWidth="1"/>
    <col min="4" max="8" width="11.7109375" style="26" customWidth="1"/>
    <col min="9" max="9" width="12" style="26" customWidth="1"/>
    <col min="10" max="10" width="12.140625" style="26" customWidth="1"/>
    <col min="11" max="11" width="12.28515625" style="25" customWidth="1"/>
    <col min="12" max="12" width="12.7109375" style="11" customWidth="1"/>
    <col min="13" max="13" width="12.28515625" style="11" bestFit="1" customWidth="1"/>
    <col min="14" max="14" width="13.140625" style="11" customWidth="1"/>
    <col min="15" max="15" width="12.28515625" style="20" bestFit="1" customWidth="1"/>
    <col min="16" max="19" width="12.5703125" style="31" customWidth="1"/>
    <col min="20" max="20" width="12.5703125" style="20" customWidth="1"/>
    <col min="21" max="21" width="12.7109375" style="20" customWidth="1"/>
    <col min="22" max="23" width="12.28515625" style="20" bestFit="1" customWidth="1"/>
    <col min="24" max="16384" width="11.42578125" style="20"/>
  </cols>
  <sheetData>
    <row r="1" spans="2:23">
      <c r="B1" s="212" t="s">
        <v>44</v>
      </c>
      <c r="C1" s="15"/>
    </row>
    <row r="2" spans="2:23">
      <c r="B2" s="211" t="s">
        <v>45</v>
      </c>
      <c r="C2" s="15"/>
    </row>
    <row r="3" spans="2:23">
      <c r="B3" s="166" t="s">
        <v>46</v>
      </c>
      <c r="C3" s="166"/>
      <c r="D3" s="167"/>
    </row>
    <row r="4" spans="2:23" ht="12.75">
      <c r="B4" s="1" t="s">
        <v>792</v>
      </c>
      <c r="C4" s="15"/>
      <c r="O4" s="107" t="s">
        <v>180</v>
      </c>
    </row>
    <row r="5" spans="2:23">
      <c r="C5" s="455"/>
      <c r="D5" s="455"/>
      <c r="E5" s="455"/>
      <c r="F5" s="455"/>
      <c r="G5" s="455"/>
      <c r="H5" s="455"/>
      <c r="I5" s="455"/>
    </row>
    <row r="6" spans="2:23">
      <c r="B6" s="149" t="s">
        <v>2</v>
      </c>
      <c r="C6" s="150" t="s">
        <v>31</v>
      </c>
      <c r="D6" s="150" t="s">
        <v>39</v>
      </c>
      <c r="E6" s="151">
        <v>2003</v>
      </c>
      <c r="F6" s="151">
        <v>2004</v>
      </c>
      <c r="G6" s="151">
        <v>2005</v>
      </c>
      <c r="H6" s="151">
        <v>2006</v>
      </c>
      <c r="I6" s="151">
        <v>2007</v>
      </c>
      <c r="J6" s="151">
        <v>2008</v>
      </c>
      <c r="K6" s="151">
        <v>2009</v>
      </c>
      <c r="L6" s="151" t="s">
        <v>593</v>
      </c>
      <c r="M6" s="151" t="s">
        <v>205</v>
      </c>
      <c r="N6" s="151" t="s">
        <v>594</v>
      </c>
      <c r="O6" s="151" t="s">
        <v>595</v>
      </c>
      <c r="P6" s="151" t="s">
        <v>596</v>
      </c>
      <c r="Q6" s="151" t="s">
        <v>597</v>
      </c>
      <c r="R6" s="151" t="s">
        <v>598</v>
      </c>
      <c r="S6" s="151" t="s">
        <v>599</v>
      </c>
      <c r="T6" s="151" t="s">
        <v>587</v>
      </c>
      <c r="U6" s="151" t="s">
        <v>627</v>
      </c>
      <c r="V6" s="151" t="s">
        <v>642</v>
      </c>
      <c r="W6" s="152" t="s">
        <v>681</v>
      </c>
    </row>
    <row r="7" spans="2:23">
      <c r="B7" s="179" t="s">
        <v>3</v>
      </c>
      <c r="C7" s="198">
        <v>0</v>
      </c>
      <c r="D7" s="198">
        <v>0</v>
      </c>
      <c r="E7" s="198">
        <v>0</v>
      </c>
      <c r="F7" s="198">
        <v>0</v>
      </c>
      <c r="G7" s="198">
        <v>0</v>
      </c>
      <c r="H7" s="198">
        <v>0</v>
      </c>
      <c r="I7" s="198">
        <v>0</v>
      </c>
      <c r="J7" s="198">
        <v>8558001.4550362844</v>
      </c>
      <c r="K7" s="198">
        <v>23559510.787865732</v>
      </c>
      <c r="L7" s="198">
        <v>17929824.230486285</v>
      </c>
      <c r="M7" s="198">
        <v>51876681.136770561</v>
      </c>
      <c r="N7" s="198">
        <v>55869405.986612163</v>
      </c>
      <c r="O7" s="198">
        <v>54634497.548348837</v>
      </c>
      <c r="P7" s="198">
        <v>73221840.675825432</v>
      </c>
      <c r="Q7" s="199">
        <v>81057909.405949399</v>
      </c>
      <c r="R7" s="199">
        <v>100381979.16610071</v>
      </c>
      <c r="S7" s="199">
        <v>104857209.5795927</v>
      </c>
      <c r="T7" s="198">
        <v>81390301.49860853</v>
      </c>
      <c r="U7" s="198">
        <v>98642251.497445941</v>
      </c>
      <c r="V7" s="198">
        <v>98206612.133634105</v>
      </c>
      <c r="W7" s="198">
        <v>153021454.09500003</v>
      </c>
    </row>
    <row r="8" spans="2:23">
      <c r="B8" s="181" t="s">
        <v>5</v>
      </c>
      <c r="C8" s="200">
        <v>25492869.299063999</v>
      </c>
      <c r="D8" s="200">
        <v>36645557.295459159</v>
      </c>
      <c r="E8" s="200">
        <v>17456268.132276066</v>
      </c>
      <c r="F8" s="200">
        <v>31211289.824281484</v>
      </c>
      <c r="G8" s="200">
        <v>26522671.457854398</v>
      </c>
      <c r="H8" s="200">
        <v>78335733.934128031</v>
      </c>
      <c r="I8" s="200">
        <v>65820465.384009615</v>
      </c>
      <c r="J8" s="200">
        <v>29898445.202588979</v>
      </c>
      <c r="K8" s="200">
        <v>45428145.471128821</v>
      </c>
      <c r="L8" s="200">
        <v>34259189.214051306</v>
      </c>
      <c r="M8" s="200">
        <v>53474959.501015671</v>
      </c>
      <c r="N8" s="200">
        <v>45644795.750997134</v>
      </c>
      <c r="O8" s="200">
        <v>64242897.565671772</v>
      </c>
      <c r="P8" s="200">
        <v>51473326.819103807</v>
      </c>
      <c r="Q8" s="201">
        <v>62500114.591727793</v>
      </c>
      <c r="R8" s="201">
        <v>57493120.249321669</v>
      </c>
      <c r="S8" s="201">
        <v>60138912.420394309</v>
      </c>
      <c r="T8" s="200">
        <v>37383424.889484644</v>
      </c>
      <c r="U8" s="200">
        <v>72603134.784081966</v>
      </c>
      <c r="V8" s="200">
        <v>62717632.399459943</v>
      </c>
      <c r="W8" s="200">
        <v>66431066.642999984</v>
      </c>
    </row>
    <row r="9" spans="2:23">
      <c r="B9" s="181" t="s">
        <v>6</v>
      </c>
      <c r="C9" s="200">
        <v>18347389.21461428</v>
      </c>
      <c r="D9" s="200">
        <v>19976243.787978675</v>
      </c>
      <c r="E9" s="200">
        <v>18013985.964395523</v>
      </c>
      <c r="F9" s="200">
        <v>44933869.151242264</v>
      </c>
      <c r="G9" s="200">
        <v>35014258.880993783</v>
      </c>
      <c r="H9" s="200">
        <v>42119991.468922809</v>
      </c>
      <c r="I9" s="200">
        <v>40030788.439354591</v>
      </c>
      <c r="J9" s="200">
        <v>60310762.410774499</v>
      </c>
      <c r="K9" s="200">
        <v>63796303.945856996</v>
      </c>
      <c r="L9" s="200">
        <v>33088187.379667129</v>
      </c>
      <c r="M9" s="200">
        <v>62099002.701392427</v>
      </c>
      <c r="N9" s="200">
        <v>95249859.541089728</v>
      </c>
      <c r="O9" s="200">
        <v>92685150.756389663</v>
      </c>
      <c r="P9" s="200">
        <v>65021938.82061597</v>
      </c>
      <c r="Q9" s="201">
        <v>62303872.177820183</v>
      </c>
      <c r="R9" s="201">
        <v>77806859.281077713</v>
      </c>
      <c r="S9" s="201">
        <v>62408893.20774693</v>
      </c>
      <c r="T9" s="200">
        <v>45349211.386396483</v>
      </c>
      <c r="U9" s="200">
        <v>101578045.90744184</v>
      </c>
      <c r="V9" s="200">
        <v>90715102.706828713</v>
      </c>
      <c r="W9" s="200">
        <v>106804311.45900004</v>
      </c>
    </row>
    <row r="10" spans="2:23">
      <c r="B10" s="181" t="s">
        <v>7</v>
      </c>
      <c r="C10" s="200">
        <v>25614017.442500938</v>
      </c>
      <c r="D10" s="200">
        <v>17532491.600171592</v>
      </c>
      <c r="E10" s="200">
        <v>26429363.133136954</v>
      </c>
      <c r="F10" s="200">
        <v>36847965.079952091</v>
      </c>
      <c r="G10" s="200">
        <v>28477764.149296768</v>
      </c>
      <c r="H10" s="200">
        <v>24982965.135517307</v>
      </c>
      <c r="I10" s="200">
        <v>30132311.455004655</v>
      </c>
      <c r="J10" s="200">
        <v>39994189.985873908</v>
      </c>
      <c r="K10" s="200">
        <v>68937547.882892042</v>
      </c>
      <c r="L10" s="200">
        <v>31590468.930954672</v>
      </c>
      <c r="M10" s="200">
        <v>48242536.236864574</v>
      </c>
      <c r="N10" s="200">
        <v>53482613.089159124</v>
      </c>
      <c r="O10" s="200">
        <v>74412189.267996594</v>
      </c>
      <c r="P10" s="200">
        <v>60429414.341618285</v>
      </c>
      <c r="Q10" s="201">
        <v>118471412.20850179</v>
      </c>
      <c r="R10" s="201">
        <v>127576726.84736951</v>
      </c>
      <c r="S10" s="201">
        <v>63997506.959469542</v>
      </c>
      <c r="T10" s="200">
        <v>103784988.7716675</v>
      </c>
      <c r="U10" s="200">
        <v>48778329.888293475</v>
      </c>
      <c r="V10" s="200">
        <v>49702732.482541934</v>
      </c>
      <c r="W10" s="200">
        <v>77774021.978999987</v>
      </c>
    </row>
    <row r="11" spans="2:23">
      <c r="B11" s="181" t="s">
        <v>8</v>
      </c>
      <c r="C11" s="200">
        <v>31068310.352189075</v>
      </c>
      <c r="D11" s="200">
        <v>51960018.797167465</v>
      </c>
      <c r="E11" s="200">
        <v>27891477.870711192</v>
      </c>
      <c r="F11" s="200">
        <v>35337407.278871253</v>
      </c>
      <c r="G11" s="200">
        <v>48473774.694536492</v>
      </c>
      <c r="H11" s="200">
        <v>39505810.542416915</v>
      </c>
      <c r="I11" s="200">
        <v>47458551.527087249</v>
      </c>
      <c r="J11" s="200">
        <v>68539482.018932045</v>
      </c>
      <c r="K11" s="200">
        <v>88195884.547172144</v>
      </c>
      <c r="L11" s="200">
        <v>94523158.366299659</v>
      </c>
      <c r="M11" s="200">
        <v>105358525.22158866</v>
      </c>
      <c r="N11" s="200">
        <v>76704032.327958182</v>
      </c>
      <c r="O11" s="200">
        <v>84027315.879958481</v>
      </c>
      <c r="P11" s="200">
        <v>103244503.4159109</v>
      </c>
      <c r="Q11" s="201">
        <v>131222599.33665957</v>
      </c>
      <c r="R11" s="201">
        <v>143899060.25009543</v>
      </c>
      <c r="S11" s="201">
        <v>139029916.62811211</v>
      </c>
      <c r="T11" s="200">
        <v>139275447.99853274</v>
      </c>
      <c r="U11" s="200">
        <v>111998558.5959688</v>
      </c>
      <c r="V11" s="200">
        <v>113071368.41152978</v>
      </c>
      <c r="W11" s="200">
        <v>147939516.96499991</v>
      </c>
    </row>
    <row r="12" spans="2:23">
      <c r="B12" s="181" t="s">
        <v>9</v>
      </c>
      <c r="C12" s="200">
        <v>50714856.369883403</v>
      </c>
      <c r="D12" s="200">
        <v>67583953.68377468</v>
      </c>
      <c r="E12" s="200">
        <v>57957171.377233997</v>
      </c>
      <c r="F12" s="200">
        <v>87958099.529074401</v>
      </c>
      <c r="G12" s="200">
        <v>110747462.22775759</v>
      </c>
      <c r="H12" s="200">
        <v>92803865.90071857</v>
      </c>
      <c r="I12" s="200">
        <v>113463492.55037379</v>
      </c>
      <c r="J12" s="200">
        <v>236797884.00894141</v>
      </c>
      <c r="K12" s="200">
        <v>94135394.987780601</v>
      </c>
      <c r="L12" s="200">
        <v>184095720.05304062</v>
      </c>
      <c r="M12" s="200">
        <v>159744885.46677256</v>
      </c>
      <c r="N12" s="200">
        <v>129875646.46506792</v>
      </c>
      <c r="O12" s="200">
        <v>120083017.52259001</v>
      </c>
      <c r="P12" s="200">
        <v>101526137.38520588</v>
      </c>
      <c r="Q12" s="201">
        <v>126600279.53117643</v>
      </c>
      <c r="R12" s="201">
        <v>124988285.35088094</v>
      </c>
      <c r="S12" s="201">
        <v>125610948.55736841</v>
      </c>
      <c r="T12" s="200">
        <v>110883984.27771626</v>
      </c>
      <c r="U12" s="200">
        <v>145956595.22995058</v>
      </c>
      <c r="V12" s="200">
        <v>163155328.79007077</v>
      </c>
      <c r="W12" s="200">
        <v>208052771.52399999</v>
      </c>
    </row>
    <row r="13" spans="2:23">
      <c r="B13" s="181" t="s">
        <v>47</v>
      </c>
      <c r="C13" s="200">
        <v>72990254.344154283</v>
      </c>
      <c r="D13" s="200">
        <v>67073578.861155078</v>
      </c>
      <c r="E13" s="200">
        <v>140909549.35661334</v>
      </c>
      <c r="F13" s="200">
        <v>249987102.23348364</v>
      </c>
      <c r="G13" s="200">
        <v>334809329.63972104</v>
      </c>
      <c r="H13" s="200">
        <v>417484742.31235904</v>
      </c>
      <c r="I13" s="200">
        <v>557732805.75142717</v>
      </c>
      <c r="J13" s="200">
        <v>445904236.83416617</v>
      </c>
      <c r="K13" s="200">
        <v>495414732.92720681</v>
      </c>
      <c r="L13" s="200">
        <v>348184319.78136754</v>
      </c>
      <c r="M13" s="200">
        <v>364078967.55748355</v>
      </c>
      <c r="N13" s="200">
        <v>248633953.89417782</v>
      </c>
      <c r="O13" s="200">
        <v>245794538.07426292</v>
      </c>
      <c r="P13" s="200">
        <v>160570291.16718137</v>
      </c>
      <c r="Q13" s="201">
        <v>189494733.48704645</v>
      </c>
      <c r="R13" s="201">
        <v>102876136.96510281</v>
      </c>
      <c r="S13" s="201">
        <v>167737123.24480814</v>
      </c>
      <c r="T13" s="200">
        <v>127226671.13371727</v>
      </c>
      <c r="U13" s="200">
        <v>152735866.27434486</v>
      </c>
      <c r="V13" s="200">
        <v>146737973.65025857</v>
      </c>
      <c r="W13" s="200">
        <v>278762712.59199995</v>
      </c>
    </row>
    <row r="14" spans="2:23">
      <c r="B14" s="181" t="s">
        <v>11</v>
      </c>
      <c r="C14" s="200">
        <v>52470197.032947324</v>
      </c>
      <c r="D14" s="200">
        <v>32643568.21004045</v>
      </c>
      <c r="E14" s="200">
        <v>45476402.142470986</v>
      </c>
      <c r="F14" s="200">
        <v>49451584.630865529</v>
      </c>
      <c r="G14" s="200">
        <v>45313349.553383425</v>
      </c>
      <c r="H14" s="200">
        <v>48431219.542716704</v>
      </c>
      <c r="I14" s="200">
        <v>81014372.198032573</v>
      </c>
      <c r="J14" s="200">
        <v>101450843.85110526</v>
      </c>
      <c r="K14" s="200">
        <v>82913755.928768188</v>
      </c>
      <c r="L14" s="200">
        <v>90815761.39683491</v>
      </c>
      <c r="M14" s="200">
        <v>67950149.12729907</v>
      </c>
      <c r="N14" s="200">
        <v>65084638.952077098</v>
      </c>
      <c r="O14" s="200">
        <v>84815767.948063076</v>
      </c>
      <c r="P14" s="200">
        <v>75154196.546201393</v>
      </c>
      <c r="Q14" s="201">
        <v>89958603.388916805</v>
      </c>
      <c r="R14" s="201">
        <v>84093019.245213255</v>
      </c>
      <c r="S14" s="201">
        <v>83557564.789828956</v>
      </c>
      <c r="T14" s="200">
        <v>65049651.524817772</v>
      </c>
      <c r="U14" s="200">
        <v>78965573.563481256</v>
      </c>
      <c r="V14" s="200">
        <v>77989578.121268362</v>
      </c>
      <c r="W14" s="200">
        <v>79899283.649000019</v>
      </c>
    </row>
    <row r="15" spans="2:23">
      <c r="B15" s="181" t="s">
        <v>12</v>
      </c>
      <c r="C15" s="200">
        <v>83966215.707832515</v>
      </c>
      <c r="D15" s="200">
        <v>97860487.326139569</v>
      </c>
      <c r="E15" s="200">
        <v>51507715.828685522</v>
      </c>
      <c r="F15" s="200">
        <v>54657554.150522396</v>
      </c>
      <c r="G15" s="200">
        <v>85649380.0415335</v>
      </c>
      <c r="H15" s="200">
        <v>70381483.294238925</v>
      </c>
      <c r="I15" s="200">
        <v>88168634.275006324</v>
      </c>
      <c r="J15" s="200">
        <v>108082971.50133178</v>
      </c>
      <c r="K15" s="200">
        <v>132304419.79644834</v>
      </c>
      <c r="L15" s="200">
        <v>148693332.6666528</v>
      </c>
      <c r="M15" s="200">
        <v>123645424.23260972</v>
      </c>
      <c r="N15" s="200">
        <v>99332122.696213543</v>
      </c>
      <c r="O15" s="200">
        <v>78551498.312580228</v>
      </c>
      <c r="P15" s="200">
        <v>86578210.314358369</v>
      </c>
      <c r="Q15" s="201">
        <v>79583810.890123054</v>
      </c>
      <c r="R15" s="201">
        <v>83367549.073773146</v>
      </c>
      <c r="S15" s="201">
        <v>91603276.994045779</v>
      </c>
      <c r="T15" s="200">
        <v>76960884.743108541</v>
      </c>
      <c r="U15" s="200">
        <v>77587176.019478962</v>
      </c>
      <c r="V15" s="200">
        <v>94278093.155109346</v>
      </c>
      <c r="W15" s="200">
        <v>99612701.163000062</v>
      </c>
    </row>
    <row r="16" spans="2:23">
      <c r="B16" s="181" t="s">
        <v>606</v>
      </c>
      <c r="C16" s="200">
        <v>0</v>
      </c>
      <c r="D16" s="200">
        <v>0</v>
      </c>
      <c r="E16" s="200">
        <v>0</v>
      </c>
      <c r="F16" s="200">
        <v>0</v>
      </c>
      <c r="G16" s="200">
        <v>0</v>
      </c>
      <c r="H16" s="200">
        <v>0</v>
      </c>
      <c r="I16" s="200">
        <v>0</v>
      </c>
      <c r="J16" s="200">
        <v>0</v>
      </c>
      <c r="K16" s="200">
        <v>0</v>
      </c>
      <c r="L16" s="200">
        <v>0</v>
      </c>
      <c r="M16" s="200">
        <v>0</v>
      </c>
      <c r="N16" s="200">
        <v>0</v>
      </c>
      <c r="O16" s="200">
        <v>0</v>
      </c>
      <c r="P16" s="200">
        <v>0</v>
      </c>
      <c r="Q16" s="200">
        <v>0</v>
      </c>
      <c r="R16" s="200">
        <v>0</v>
      </c>
      <c r="S16" s="200">
        <v>0</v>
      </c>
      <c r="T16" s="200">
        <v>0</v>
      </c>
      <c r="U16" s="200">
        <v>27375447.443933208</v>
      </c>
      <c r="V16" s="200">
        <v>32922356.810679656</v>
      </c>
      <c r="W16" s="200">
        <v>84091817.122999966</v>
      </c>
    </row>
    <row r="17" spans="2:23">
      <c r="B17" s="181" t="s">
        <v>13</v>
      </c>
      <c r="C17" s="200">
        <v>96242859.194157764</v>
      </c>
      <c r="D17" s="200">
        <v>126218908.23461737</v>
      </c>
      <c r="E17" s="200">
        <v>96194137.337851971</v>
      </c>
      <c r="F17" s="200">
        <v>90621361.99487789</v>
      </c>
      <c r="G17" s="200">
        <v>110102983.59999387</v>
      </c>
      <c r="H17" s="200">
        <v>111248643.16362403</v>
      </c>
      <c r="I17" s="200">
        <v>163551459.34412935</v>
      </c>
      <c r="J17" s="200">
        <v>131772412.10332271</v>
      </c>
      <c r="K17" s="200">
        <v>132917565.09224273</v>
      </c>
      <c r="L17" s="200">
        <v>194921213.33971605</v>
      </c>
      <c r="M17" s="200">
        <v>208995844.44315964</v>
      </c>
      <c r="N17" s="200">
        <v>155700086.48730934</v>
      </c>
      <c r="O17" s="200">
        <v>218445430.6374796</v>
      </c>
      <c r="P17" s="200">
        <v>181957855.76267809</v>
      </c>
      <c r="Q17" s="201">
        <v>178213900.41706854</v>
      </c>
      <c r="R17" s="201">
        <v>184610700.33230129</v>
      </c>
      <c r="S17" s="201">
        <v>165541755.75907966</v>
      </c>
      <c r="T17" s="200">
        <v>114617882.20030379</v>
      </c>
      <c r="U17" s="200">
        <v>126606643.37363729</v>
      </c>
      <c r="V17" s="200">
        <v>122975355.50522764</v>
      </c>
      <c r="W17" s="200">
        <v>158755702.82600006</v>
      </c>
    </row>
    <row r="18" spans="2:23">
      <c r="B18" s="181" t="s">
        <v>14</v>
      </c>
      <c r="C18" s="200">
        <v>53733315.619057931</v>
      </c>
      <c r="D18" s="200">
        <v>40182151.523684271</v>
      </c>
      <c r="E18" s="200">
        <v>58709424.561386563</v>
      </c>
      <c r="F18" s="200">
        <v>72597108.966693953</v>
      </c>
      <c r="G18" s="200">
        <v>49385414.535810336</v>
      </c>
      <c r="H18" s="200">
        <v>53365723.653193235</v>
      </c>
      <c r="I18" s="200">
        <v>92455533.795254245</v>
      </c>
      <c r="J18" s="200">
        <v>119892605.13344494</v>
      </c>
      <c r="K18" s="200">
        <v>155141032.4213669</v>
      </c>
      <c r="L18" s="200">
        <v>117271424.27919303</v>
      </c>
      <c r="M18" s="200">
        <v>109082671.20465438</v>
      </c>
      <c r="N18" s="200">
        <v>122588288.19191363</v>
      </c>
      <c r="O18" s="200">
        <v>103624029.63886918</v>
      </c>
      <c r="P18" s="200">
        <v>117436250.09764689</v>
      </c>
      <c r="Q18" s="201">
        <v>132174696.28077058</v>
      </c>
      <c r="R18" s="201">
        <v>103786122.53133987</v>
      </c>
      <c r="S18" s="201">
        <v>81003198.042497352</v>
      </c>
      <c r="T18" s="200">
        <v>75446205.269446686</v>
      </c>
      <c r="U18" s="200">
        <v>138279114.62521607</v>
      </c>
      <c r="V18" s="200">
        <v>119930095.34544021</v>
      </c>
      <c r="W18" s="200">
        <v>128884681.35099992</v>
      </c>
    </row>
    <row r="19" spans="2:23">
      <c r="B19" s="181" t="s">
        <v>15</v>
      </c>
      <c r="C19" s="200">
        <v>0</v>
      </c>
      <c r="D19" s="200">
        <v>0</v>
      </c>
      <c r="E19" s="200">
        <v>0</v>
      </c>
      <c r="F19" s="200">
        <v>0</v>
      </c>
      <c r="G19" s="200">
        <v>0</v>
      </c>
      <c r="H19" s="200">
        <v>0</v>
      </c>
      <c r="I19" s="200">
        <v>0</v>
      </c>
      <c r="J19" s="200">
        <v>22844362.397849023</v>
      </c>
      <c r="K19" s="200">
        <v>52479018.538396455</v>
      </c>
      <c r="L19" s="200">
        <v>44577740.743047886</v>
      </c>
      <c r="M19" s="200">
        <v>63173080.545380615</v>
      </c>
      <c r="N19" s="200">
        <v>48368657.514732577</v>
      </c>
      <c r="O19" s="200">
        <v>51866515.516194493</v>
      </c>
      <c r="P19" s="200">
        <v>83543804.592422277</v>
      </c>
      <c r="Q19" s="201">
        <v>93024833.16111201</v>
      </c>
      <c r="R19" s="201">
        <v>98452456.643813506</v>
      </c>
      <c r="S19" s="201">
        <v>64718889.373484217</v>
      </c>
      <c r="T19" s="200">
        <v>78985880.828348726</v>
      </c>
      <c r="U19" s="200">
        <v>72128727.171747044</v>
      </c>
      <c r="V19" s="200">
        <v>78354500.48718819</v>
      </c>
      <c r="W19" s="200">
        <v>111351447.60200013</v>
      </c>
    </row>
    <row r="20" spans="2:23">
      <c r="B20" s="181" t="s">
        <v>16</v>
      </c>
      <c r="C20" s="200">
        <v>86663622.789176151</v>
      </c>
      <c r="D20" s="200">
        <v>93849292.237421587</v>
      </c>
      <c r="E20" s="200">
        <v>142362798.11675397</v>
      </c>
      <c r="F20" s="200">
        <v>117315905.2418661</v>
      </c>
      <c r="G20" s="200">
        <v>103662820.46211267</v>
      </c>
      <c r="H20" s="200">
        <v>117362217.17035912</v>
      </c>
      <c r="I20" s="200">
        <v>142563024.22452855</v>
      </c>
      <c r="J20" s="200">
        <v>131527231.61983787</v>
      </c>
      <c r="K20" s="200">
        <v>166554718.69100791</v>
      </c>
      <c r="L20" s="200">
        <v>145060298.36359894</v>
      </c>
      <c r="M20" s="200">
        <v>149605709.61473489</v>
      </c>
      <c r="N20" s="200">
        <v>150722662.39851922</v>
      </c>
      <c r="O20" s="200">
        <v>158211801.58012849</v>
      </c>
      <c r="P20" s="200">
        <v>193392581.62450552</v>
      </c>
      <c r="Q20" s="201">
        <v>191666124.53253478</v>
      </c>
      <c r="R20" s="201">
        <v>173295176.22419718</v>
      </c>
      <c r="S20" s="201">
        <v>184347053.14233682</v>
      </c>
      <c r="T20" s="200">
        <v>175950051.99120191</v>
      </c>
      <c r="U20" s="200">
        <v>243959125.92162231</v>
      </c>
      <c r="V20" s="200">
        <v>174057830.79540876</v>
      </c>
      <c r="W20" s="200">
        <v>258864027.96799999</v>
      </c>
    </row>
    <row r="21" spans="2:23">
      <c r="B21" s="181" t="s">
        <v>82</v>
      </c>
      <c r="C21" s="200">
        <v>21896345.893076494</v>
      </c>
      <c r="D21" s="200">
        <v>19761391.671751969</v>
      </c>
      <c r="E21" s="200">
        <v>26095297.512232937</v>
      </c>
      <c r="F21" s="200">
        <v>33020941.523644313</v>
      </c>
      <c r="G21" s="200">
        <v>24574990.229553327</v>
      </c>
      <c r="H21" s="200">
        <v>29774436.084568527</v>
      </c>
      <c r="I21" s="200">
        <v>29290683.230879296</v>
      </c>
      <c r="J21" s="200">
        <v>31304426.714661069</v>
      </c>
      <c r="K21" s="200">
        <v>51123568.914255805</v>
      </c>
      <c r="L21" s="200">
        <v>29292140.125164114</v>
      </c>
      <c r="M21" s="200">
        <v>49970066.900502734</v>
      </c>
      <c r="N21" s="200">
        <v>41744414.037103839</v>
      </c>
      <c r="O21" s="200">
        <v>43686305.011712007</v>
      </c>
      <c r="P21" s="200">
        <v>54344850.1293009</v>
      </c>
      <c r="Q21" s="201">
        <v>93271853.825489864</v>
      </c>
      <c r="R21" s="201">
        <v>80915352.847706407</v>
      </c>
      <c r="S21" s="201">
        <v>72437710.769007012</v>
      </c>
      <c r="T21" s="200">
        <v>60969602.405417494</v>
      </c>
      <c r="U21" s="200">
        <v>75360151.45487164</v>
      </c>
      <c r="V21" s="200">
        <v>60742771.333979242</v>
      </c>
      <c r="W21" s="200">
        <v>65547861.922000006</v>
      </c>
    </row>
    <row r="22" spans="2:23">
      <c r="B22" s="181" t="s">
        <v>18</v>
      </c>
      <c r="C22" s="200">
        <v>26293400.588379968</v>
      </c>
      <c r="D22" s="200">
        <v>27648991.960205704</v>
      </c>
      <c r="E22" s="200">
        <v>19425609.256197196</v>
      </c>
      <c r="F22" s="200">
        <v>29502940.509924665</v>
      </c>
      <c r="G22" s="200">
        <v>32534388.790977165</v>
      </c>
      <c r="H22" s="200">
        <v>27265747.001601357</v>
      </c>
      <c r="I22" s="200">
        <v>32498606.783290613</v>
      </c>
      <c r="J22" s="200">
        <v>28081517.746353164</v>
      </c>
      <c r="K22" s="200">
        <v>40818949.239054836</v>
      </c>
      <c r="L22" s="200">
        <v>35381415.028848365</v>
      </c>
      <c r="M22" s="200">
        <v>32172111.29080319</v>
      </c>
      <c r="N22" s="200">
        <v>28876036.760206882</v>
      </c>
      <c r="O22" s="200">
        <v>43900498.503403276</v>
      </c>
      <c r="P22" s="200">
        <v>49330501.664109007</v>
      </c>
      <c r="Q22" s="201">
        <v>49264925.960235409</v>
      </c>
      <c r="R22" s="201">
        <v>55226110.903229684</v>
      </c>
      <c r="S22" s="201">
        <v>36744070.269434102</v>
      </c>
      <c r="T22" s="200">
        <v>26871609.719599735</v>
      </c>
      <c r="U22" s="200">
        <v>42647675.746284656</v>
      </c>
      <c r="V22" s="200">
        <v>23081412.576800697</v>
      </c>
      <c r="W22" s="200">
        <v>49374754.456999995</v>
      </c>
    </row>
    <row r="23" spans="2:23">
      <c r="B23" s="181" t="s">
        <v>19</v>
      </c>
      <c r="C23" s="200">
        <v>163834217.32992643</v>
      </c>
      <c r="D23" s="200">
        <v>230705367.82192978</v>
      </c>
      <c r="E23" s="200">
        <v>334540612.01582909</v>
      </c>
      <c r="F23" s="200">
        <v>162020866.00849831</v>
      </c>
      <c r="G23" s="200">
        <v>276115119.88800699</v>
      </c>
      <c r="H23" s="200">
        <v>317837055.75902462</v>
      </c>
      <c r="I23" s="200">
        <v>251272892.20689437</v>
      </c>
      <c r="J23" s="200">
        <v>184819643.65034753</v>
      </c>
      <c r="K23" s="200">
        <v>245104554.91759899</v>
      </c>
      <c r="L23" s="200">
        <v>252270654.85757652</v>
      </c>
      <c r="M23" s="200">
        <v>208433446.00579429</v>
      </c>
      <c r="N23" s="200">
        <v>192807508.43580022</v>
      </c>
      <c r="O23" s="200">
        <v>151736942.34787256</v>
      </c>
      <c r="P23" s="200">
        <v>213919536.77286136</v>
      </c>
      <c r="Q23" s="201">
        <v>194394936.44287607</v>
      </c>
      <c r="R23" s="201">
        <v>218375042.52968785</v>
      </c>
      <c r="S23" s="201">
        <v>190510120.80069777</v>
      </c>
      <c r="T23" s="200">
        <v>194998202.94634476</v>
      </c>
      <c r="U23" s="200">
        <v>169066628.32623827</v>
      </c>
      <c r="V23" s="200">
        <v>192389013.84968963</v>
      </c>
      <c r="W23" s="200">
        <v>167214436.6879999</v>
      </c>
    </row>
    <row r="24" spans="2:23" ht="12.75" thickBot="1">
      <c r="B24" s="33"/>
      <c r="C24" s="153"/>
      <c r="D24" s="153"/>
      <c r="E24" s="154"/>
      <c r="F24" s="154"/>
      <c r="G24" s="154"/>
      <c r="H24" s="154"/>
      <c r="I24" s="154"/>
      <c r="J24" s="154"/>
      <c r="K24" s="154"/>
      <c r="L24" s="154"/>
      <c r="M24" s="155"/>
      <c r="N24" s="155"/>
      <c r="O24" s="155"/>
      <c r="P24" s="93"/>
      <c r="Q24" s="156"/>
      <c r="R24" s="156"/>
      <c r="S24" s="156"/>
      <c r="T24" s="93"/>
    </row>
    <row r="25" spans="2:23" ht="12.75" thickTop="1">
      <c r="B25" s="170" t="s">
        <v>20</v>
      </c>
      <c r="C25" s="171">
        <f>SUM(C7:C23)</f>
        <v>809327871.17696071</v>
      </c>
      <c r="D25" s="171">
        <f t="shared" ref="D25:M25" si="0">SUM(D7:D23)</f>
        <v>929642003.01149738</v>
      </c>
      <c r="E25" s="171">
        <f t="shared" si="0"/>
        <v>1062969812.6057752</v>
      </c>
      <c r="F25" s="171">
        <f t="shared" si="0"/>
        <v>1095463996.1237984</v>
      </c>
      <c r="G25" s="171">
        <f t="shared" si="0"/>
        <v>1311383708.1515312</v>
      </c>
      <c r="H25" s="171">
        <f t="shared" si="0"/>
        <v>1470899634.9633892</v>
      </c>
      <c r="I25" s="171">
        <f t="shared" si="0"/>
        <v>1735453621.1652725</v>
      </c>
      <c r="J25" s="171">
        <f t="shared" si="0"/>
        <v>1749779016.6345665</v>
      </c>
      <c r="K25" s="171">
        <f t="shared" si="0"/>
        <v>1938825104.0890431</v>
      </c>
      <c r="L25" s="171">
        <f t="shared" si="0"/>
        <v>1801954848.7564998</v>
      </c>
      <c r="M25" s="171">
        <f t="shared" si="0"/>
        <v>1857904061.1868265</v>
      </c>
      <c r="N25" s="171">
        <f t="shared" ref="N25:S25" si="1">SUM(N7:N23)</f>
        <v>1610684722.5289388</v>
      </c>
      <c r="O25" s="171">
        <f t="shared" si="1"/>
        <v>1670718396.1115215</v>
      </c>
      <c r="P25" s="171">
        <f t="shared" si="1"/>
        <v>1671145240.1295452</v>
      </c>
      <c r="Q25" s="171">
        <f t="shared" si="1"/>
        <v>1873204605.6380086</v>
      </c>
      <c r="R25" s="171">
        <f t="shared" si="1"/>
        <v>1817143698.441211</v>
      </c>
      <c r="S25" s="171">
        <f t="shared" si="1"/>
        <v>1694244150.537904</v>
      </c>
      <c r="T25" s="171">
        <f>SUM(T7:T23)</f>
        <v>1515144001.584713</v>
      </c>
      <c r="U25" s="171">
        <f>SUM(U7:U23)</f>
        <v>1784269045.824038</v>
      </c>
      <c r="V25" s="171">
        <f>SUM(V7:V23)</f>
        <v>1701027758.5551155</v>
      </c>
      <c r="W25" s="172">
        <f>SUM(W7:W23)</f>
        <v>2242382570.0059996</v>
      </c>
    </row>
    <row r="26" spans="2:23" s="34" customFormat="1" ht="11.25">
      <c r="B26" s="209" t="s">
        <v>830</v>
      </c>
      <c r="P26" s="114"/>
      <c r="Q26" s="114"/>
      <c r="R26" s="114"/>
      <c r="S26" s="114"/>
    </row>
    <row r="27" spans="2:23" s="34" customFormat="1" ht="11.25">
      <c r="B27" s="209" t="s">
        <v>48</v>
      </c>
      <c r="C27" s="127"/>
      <c r="D27" s="127"/>
      <c r="E27" s="127"/>
      <c r="F27" s="127"/>
      <c r="G27" s="127"/>
      <c r="H27" s="127"/>
      <c r="I27" s="127"/>
      <c r="J27" s="127"/>
      <c r="K27" s="127"/>
      <c r="L27" s="127"/>
      <c r="M27" s="127"/>
      <c r="N27" s="127"/>
      <c r="O27" s="127"/>
      <c r="P27" s="127"/>
      <c r="Q27" s="127"/>
      <c r="R27" s="127"/>
      <c r="S27" s="127"/>
      <c r="T27" s="127"/>
    </row>
    <row r="28" spans="2:23" s="34" customFormat="1" ht="12.75" customHeight="1">
      <c r="B28" s="220" t="s">
        <v>49</v>
      </c>
      <c r="C28" s="456"/>
      <c r="D28" s="456"/>
      <c r="E28" s="456"/>
      <c r="F28" s="456"/>
      <c r="G28" s="456"/>
      <c r="H28" s="456"/>
      <c r="I28" s="457"/>
      <c r="J28" s="26"/>
      <c r="K28" s="38"/>
      <c r="L28" s="15"/>
      <c r="M28" s="15"/>
      <c r="N28" s="15"/>
      <c r="P28" s="114"/>
      <c r="Q28" s="114"/>
      <c r="R28" s="114"/>
      <c r="S28" s="114"/>
      <c r="U28" s="489"/>
    </row>
    <row r="29" spans="2:23" s="34" customFormat="1" ht="12.75">
      <c r="B29" s="213" t="s">
        <v>457</v>
      </c>
      <c r="C29" s="11"/>
      <c r="D29" s="11"/>
      <c r="E29" s="11"/>
      <c r="F29" s="11"/>
      <c r="G29" s="11"/>
      <c r="H29" s="95"/>
      <c r="I29" s="26"/>
      <c r="J29" s="26"/>
      <c r="K29" s="38"/>
      <c r="L29" s="15"/>
      <c r="M29" s="15"/>
      <c r="N29" s="15"/>
      <c r="P29" s="114"/>
      <c r="Q29" s="114"/>
      <c r="R29" s="114"/>
      <c r="S29" s="114"/>
      <c r="U29" s="490"/>
      <c r="V29" s="489"/>
    </row>
    <row r="30" spans="2:23">
      <c r="B30" s="213" t="s">
        <v>231</v>
      </c>
      <c r="D30" s="11"/>
      <c r="E30" s="11"/>
      <c r="F30" s="11"/>
      <c r="G30" s="11"/>
      <c r="H30" s="11"/>
    </row>
    <row r="31" spans="2:23">
      <c r="B31" s="213" t="s">
        <v>184</v>
      </c>
      <c r="D31" s="11"/>
      <c r="E31" s="11"/>
      <c r="F31" s="11"/>
      <c r="G31" s="11"/>
      <c r="H31" s="11"/>
    </row>
    <row r="32" spans="2:23">
      <c r="B32" s="10" t="s">
        <v>592</v>
      </c>
      <c r="C32" s="10"/>
      <c r="D32" s="10"/>
      <c r="E32" s="48"/>
      <c r="F32" s="48"/>
      <c r="H32" s="11"/>
    </row>
    <row r="35" spans="2:23" ht="12.75">
      <c r="O35"/>
      <c r="P35" s="64"/>
      <c r="Q35" s="64"/>
      <c r="R35" s="116"/>
      <c r="S35" s="64"/>
      <c r="T35"/>
      <c r="U35"/>
    </row>
    <row r="36" spans="2:23">
      <c r="B36" s="15"/>
      <c r="C36" s="15"/>
      <c r="D36" s="15"/>
      <c r="K36" s="26"/>
    </row>
    <row r="37" spans="2:23">
      <c r="B37" s="212" t="s">
        <v>51</v>
      </c>
      <c r="C37" s="14"/>
      <c r="D37" s="14"/>
      <c r="K37" s="26"/>
    </row>
    <row r="38" spans="2:23">
      <c r="B38" s="211" t="s">
        <v>45</v>
      </c>
      <c r="C38" s="14"/>
      <c r="D38" s="14"/>
      <c r="K38" s="26"/>
    </row>
    <row r="39" spans="2:23">
      <c r="B39" s="166" t="s">
        <v>59</v>
      </c>
      <c r="C39" s="166"/>
      <c r="D39" s="166"/>
      <c r="F39" s="38"/>
      <c r="K39" s="26"/>
    </row>
    <row r="40" spans="2:23" ht="12.75">
      <c r="B40" s="1" t="s">
        <v>792</v>
      </c>
      <c r="C40" s="15"/>
      <c r="D40" s="15"/>
      <c r="K40" s="26"/>
      <c r="O40" s="107" t="s">
        <v>180</v>
      </c>
    </row>
    <row r="41" spans="2:23">
      <c r="B41" s="11"/>
      <c r="D41" s="11"/>
      <c r="K41" s="26"/>
    </row>
    <row r="42" spans="2:23" s="40" customFormat="1">
      <c r="B42" s="149" t="s">
        <v>2</v>
      </c>
      <c r="C42" s="150">
        <v>2001</v>
      </c>
      <c r="D42" s="150">
        <v>2002</v>
      </c>
      <c r="E42" s="151">
        <v>2003</v>
      </c>
      <c r="F42" s="151">
        <v>2004</v>
      </c>
      <c r="G42" s="151">
        <v>2005</v>
      </c>
      <c r="H42" s="151">
        <v>2006</v>
      </c>
      <c r="I42" s="151">
        <v>2007</v>
      </c>
      <c r="J42" s="151">
        <v>2008</v>
      </c>
      <c r="K42" s="151">
        <v>2009</v>
      </c>
      <c r="L42" s="151">
        <v>2010</v>
      </c>
      <c r="M42" s="151">
        <v>2011</v>
      </c>
      <c r="N42" s="151">
        <v>2012</v>
      </c>
      <c r="O42" s="151">
        <v>2013</v>
      </c>
      <c r="P42" s="151">
        <v>2014</v>
      </c>
      <c r="Q42" s="151">
        <v>2015</v>
      </c>
      <c r="R42" s="151">
        <v>2016</v>
      </c>
      <c r="S42" s="151">
        <v>2017</v>
      </c>
      <c r="T42" s="151">
        <v>2018</v>
      </c>
      <c r="U42" s="151">
        <v>2019</v>
      </c>
      <c r="V42" s="151">
        <v>2020</v>
      </c>
      <c r="W42" s="152">
        <v>2021</v>
      </c>
    </row>
    <row r="43" spans="2:23" s="40" customFormat="1">
      <c r="B43" s="179" t="s">
        <v>3</v>
      </c>
      <c r="C43" s="185">
        <v>0</v>
      </c>
      <c r="D43" s="185">
        <v>0</v>
      </c>
      <c r="E43" s="185">
        <v>0</v>
      </c>
      <c r="F43" s="185">
        <v>0</v>
      </c>
      <c r="G43" s="185">
        <v>0</v>
      </c>
      <c r="H43" s="185">
        <v>0</v>
      </c>
      <c r="I43" s="185">
        <v>0</v>
      </c>
      <c r="J43" s="186">
        <v>16475413.361987446</v>
      </c>
      <c r="K43" s="186">
        <v>26609049.517670356</v>
      </c>
      <c r="L43" s="186">
        <v>18283107.964936446</v>
      </c>
      <c r="M43" s="186">
        <v>22804967.992253434</v>
      </c>
      <c r="N43" s="186">
        <v>9879153.0971012991</v>
      </c>
      <c r="O43" s="186">
        <v>15404954.968837528</v>
      </c>
      <c r="P43" s="187">
        <v>19695866.6373564</v>
      </c>
      <c r="Q43" s="188">
        <v>38605725.808168076</v>
      </c>
      <c r="R43" s="188">
        <v>58673196.045848742</v>
      </c>
      <c r="S43" s="188">
        <v>36529729.855388232</v>
      </c>
      <c r="T43" s="187">
        <v>19854708.093209155</v>
      </c>
      <c r="U43" s="187">
        <v>34334871.624665923</v>
      </c>
      <c r="V43" s="187">
        <v>66980425.442730457</v>
      </c>
      <c r="W43" s="187">
        <v>39478858.170999989</v>
      </c>
    </row>
    <row r="44" spans="2:23">
      <c r="B44" s="181" t="s">
        <v>5</v>
      </c>
      <c r="C44" s="189">
        <v>39828319.408019312</v>
      </c>
      <c r="D44" s="189">
        <v>45666412.700974777</v>
      </c>
      <c r="E44" s="190">
        <v>43060132.956592195</v>
      </c>
      <c r="F44" s="190">
        <v>28564454.420293</v>
      </c>
      <c r="G44" s="190">
        <v>43004211.989657536</v>
      </c>
      <c r="H44" s="190">
        <v>32654663.456861299</v>
      </c>
      <c r="I44" s="190">
        <v>44314858.266812421</v>
      </c>
      <c r="J44" s="190">
        <v>31348018.907208901</v>
      </c>
      <c r="K44" s="190">
        <v>37008718.067526579</v>
      </c>
      <c r="L44" s="190">
        <v>39595054.621251926</v>
      </c>
      <c r="M44" s="190">
        <v>30623281.181931105</v>
      </c>
      <c r="N44" s="190">
        <v>19823301.41121253</v>
      </c>
      <c r="O44" s="190">
        <v>21892804.868330762</v>
      </c>
      <c r="P44" s="191">
        <v>37693880.942973219</v>
      </c>
      <c r="Q44" s="192">
        <v>77297727.153312311</v>
      </c>
      <c r="R44" s="192">
        <v>98327530.110448778</v>
      </c>
      <c r="S44" s="192">
        <v>70791257.826374516</v>
      </c>
      <c r="T44" s="191">
        <v>58961371.789455131</v>
      </c>
      <c r="U44" s="191">
        <v>52438948.367022499</v>
      </c>
      <c r="V44" s="191">
        <v>51980343.204500161</v>
      </c>
      <c r="W44" s="191">
        <v>43952991.296000004</v>
      </c>
    </row>
    <row r="45" spans="2:23">
      <c r="B45" s="181" t="s">
        <v>6</v>
      </c>
      <c r="C45" s="189">
        <v>33712581.110559963</v>
      </c>
      <c r="D45" s="189">
        <v>25716742.427649334</v>
      </c>
      <c r="E45" s="190">
        <v>22736906.660036497</v>
      </c>
      <c r="F45" s="190">
        <v>25448412.435554858</v>
      </c>
      <c r="G45" s="190">
        <v>27230783.608591486</v>
      </c>
      <c r="H45" s="190">
        <v>23966629.033117037</v>
      </c>
      <c r="I45" s="190">
        <v>29814995.846205547</v>
      </c>
      <c r="J45" s="190">
        <v>63858325.925884545</v>
      </c>
      <c r="K45" s="190">
        <v>90689579.508537337</v>
      </c>
      <c r="L45" s="190">
        <v>67600451.57698217</v>
      </c>
      <c r="M45" s="190">
        <v>42389096.572647505</v>
      </c>
      <c r="N45" s="190">
        <v>37291239.470482685</v>
      </c>
      <c r="O45" s="190">
        <v>32500771.007737231</v>
      </c>
      <c r="P45" s="191">
        <v>30963761.998720787</v>
      </c>
      <c r="Q45" s="192">
        <v>49521928.429787531</v>
      </c>
      <c r="R45" s="192">
        <v>65250582.229870595</v>
      </c>
      <c r="S45" s="192">
        <v>57711836.614088379</v>
      </c>
      <c r="T45" s="191">
        <v>42876301.139831863</v>
      </c>
      <c r="U45" s="191">
        <v>56457858.171199605</v>
      </c>
      <c r="V45" s="191">
        <v>69234653.635700092</v>
      </c>
      <c r="W45" s="191">
        <v>76003256.437999994</v>
      </c>
    </row>
    <row r="46" spans="2:23">
      <c r="B46" s="181" t="s">
        <v>7</v>
      </c>
      <c r="C46" s="189">
        <v>15880407.075857416</v>
      </c>
      <c r="D46" s="189">
        <v>18721196.636321191</v>
      </c>
      <c r="E46" s="190">
        <v>13674221.736812897</v>
      </c>
      <c r="F46" s="190">
        <v>19230940.138312954</v>
      </c>
      <c r="G46" s="190">
        <v>22427396.172818691</v>
      </c>
      <c r="H46" s="190">
        <v>13114106.759195231</v>
      </c>
      <c r="I46" s="190">
        <v>19958242.308625709</v>
      </c>
      <c r="J46" s="190">
        <v>17701843.453981776</v>
      </c>
      <c r="K46" s="190">
        <v>26568376.173336141</v>
      </c>
      <c r="L46" s="190">
        <v>28722719.306993164</v>
      </c>
      <c r="M46" s="190">
        <v>29590319.331825681</v>
      </c>
      <c r="N46" s="190">
        <v>17731360.010078743</v>
      </c>
      <c r="O46" s="190">
        <v>15105513.166309543</v>
      </c>
      <c r="P46" s="191">
        <v>27735567.403115422</v>
      </c>
      <c r="Q46" s="192">
        <v>25358423.378747731</v>
      </c>
      <c r="R46" s="192">
        <v>66439414.602526203</v>
      </c>
      <c r="S46" s="192">
        <v>70783271.396856472</v>
      </c>
      <c r="T46" s="191">
        <v>43163385.104605652</v>
      </c>
      <c r="U46" s="191">
        <v>51535038.774942048</v>
      </c>
      <c r="V46" s="191">
        <v>49729390.339480259</v>
      </c>
      <c r="W46" s="191">
        <v>48843286.060999997</v>
      </c>
    </row>
    <row r="47" spans="2:23">
      <c r="B47" s="181" t="s">
        <v>8</v>
      </c>
      <c r="C47" s="189">
        <v>60540604.754484996</v>
      </c>
      <c r="D47" s="189">
        <v>70431272.721704811</v>
      </c>
      <c r="E47" s="190">
        <v>59270752.765759908</v>
      </c>
      <c r="F47" s="190">
        <v>65855960.587554894</v>
      </c>
      <c r="G47" s="190">
        <v>67406136.961659327</v>
      </c>
      <c r="H47" s="190">
        <v>53927369.806783333</v>
      </c>
      <c r="I47" s="190">
        <v>39759550.767916799</v>
      </c>
      <c r="J47" s="190">
        <v>58179733.899139337</v>
      </c>
      <c r="K47" s="190">
        <v>75540382.392611682</v>
      </c>
      <c r="L47" s="190">
        <v>64545738.161573216</v>
      </c>
      <c r="M47" s="190">
        <v>56069134.622278072</v>
      </c>
      <c r="N47" s="190">
        <v>40124293.903852828</v>
      </c>
      <c r="O47" s="190">
        <v>44780806.259913318</v>
      </c>
      <c r="P47" s="191">
        <v>60052439.165435463</v>
      </c>
      <c r="Q47" s="192">
        <v>66074465.973831207</v>
      </c>
      <c r="R47" s="192">
        <v>93392317.499589309</v>
      </c>
      <c r="S47" s="192">
        <v>105792918.74289595</v>
      </c>
      <c r="T47" s="191">
        <v>110793204.24793983</v>
      </c>
      <c r="U47" s="191">
        <v>84610070.701022476</v>
      </c>
      <c r="V47" s="191">
        <v>63140806.938500002</v>
      </c>
      <c r="W47" s="191">
        <v>78807467.540000007</v>
      </c>
    </row>
    <row r="48" spans="2:23">
      <c r="B48" s="181" t="s">
        <v>9</v>
      </c>
      <c r="C48" s="189">
        <v>99666757.100350335</v>
      </c>
      <c r="D48" s="189">
        <v>88598509.082248434</v>
      </c>
      <c r="E48" s="190">
        <v>82343555.771573767</v>
      </c>
      <c r="F48" s="190">
        <v>92568920.792541176</v>
      </c>
      <c r="G48" s="190">
        <v>105011236.22425875</v>
      </c>
      <c r="H48" s="190">
        <v>95474812.223964736</v>
      </c>
      <c r="I48" s="190">
        <v>108308171.93035236</v>
      </c>
      <c r="J48" s="190">
        <v>137327900.97388318</v>
      </c>
      <c r="K48" s="190">
        <v>174762573.58483526</v>
      </c>
      <c r="L48" s="190">
        <v>171857758.95472613</v>
      </c>
      <c r="M48" s="190">
        <v>206362682.64766294</v>
      </c>
      <c r="N48" s="190">
        <v>149154075.15438512</v>
      </c>
      <c r="O48" s="190">
        <v>158156201.38854817</v>
      </c>
      <c r="P48" s="191">
        <v>147072764.16127887</v>
      </c>
      <c r="Q48" s="192">
        <v>175499794.28287882</v>
      </c>
      <c r="R48" s="192">
        <v>183242622.48406005</v>
      </c>
      <c r="S48" s="192">
        <v>175870853.877563</v>
      </c>
      <c r="T48" s="191">
        <v>169671448.42825478</v>
      </c>
      <c r="U48" s="191">
        <v>184687136.13383847</v>
      </c>
      <c r="V48" s="191">
        <v>182349889.03964001</v>
      </c>
      <c r="W48" s="191">
        <v>176193757.95200002</v>
      </c>
    </row>
    <row r="49" spans="2:23">
      <c r="B49" s="181" t="s">
        <v>60</v>
      </c>
      <c r="C49" s="189">
        <v>234152358.7492137</v>
      </c>
      <c r="D49" s="189">
        <v>212007566.76792195</v>
      </c>
      <c r="E49" s="190">
        <v>205287037.91690072</v>
      </c>
      <c r="F49" s="190">
        <v>243602851.11125356</v>
      </c>
      <c r="G49" s="190">
        <v>292931637.64137173</v>
      </c>
      <c r="H49" s="190">
        <v>299036422.52093905</v>
      </c>
      <c r="I49" s="190">
        <v>332305136.69479984</v>
      </c>
      <c r="J49" s="190">
        <v>417937069.48819095</v>
      </c>
      <c r="K49" s="190">
        <v>604466759.71083295</v>
      </c>
      <c r="L49" s="190">
        <v>545154019.81003487</v>
      </c>
      <c r="M49" s="190">
        <v>465792394.5420416</v>
      </c>
      <c r="N49" s="190">
        <v>434994049.36068135</v>
      </c>
      <c r="O49" s="190">
        <v>417404469.15871692</v>
      </c>
      <c r="P49" s="191">
        <v>436639049.25918645</v>
      </c>
      <c r="Q49" s="192">
        <v>452159576.08244646</v>
      </c>
      <c r="R49" s="192">
        <v>406443188.36738175</v>
      </c>
      <c r="S49" s="192">
        <v>413771720.72164518</v>
      </c>
      <c r="T49" s="191">
        <v>430597396.70490086</v>
      </c>
      <c r="U49" s="191">
        <v>494959019.96653914</v>
      </c>
      <c r="V49" s="191">
        <v>421916019.35959744</v>
      </c>
      <c r="W49" s="191">
        <v>492129787.63199997</v>
      </c>
    </row>
    <row r="50" spans="2:23">
      <c r="B50" s="181" t="s">
        <v>11</v>
      </c>
      <c r="C50" s="189">
        <v>50716433.98612126</v>
      </c>
      <c r="D50" s="189">
        <v>52990118.89717593</v>
      </c>
      <c r="E50" s="190">
        <v>54022217.786365785</v>
      </c>
      <c r="F50" s="190">
        <v>60470936.875487298</v>
      </c>
      <c r="G50" s="190">
        <v>69478520.974222392</v>
      </c>
      <c r="H50" s="190">
        <v>66646843.93499276</v>
      </c>
      <c r="I50" s="190">
        <v>58975326.498805575</v>
      </c>
      <c r="J50" s="190">
        <v>79190119.048085913</v>
      </c>
      <c r="K50" s="190">
        <v>68622381.359684169</v>
      </c>
      <c r="L50" s="190">
        <v>98304095.887107491</v>
      </c>
      <c r="M50" s="190">
        <v>158221689.96449155</v>
      </c>
      <c r="N50" s="190">
        <v>167542412.22439659</v>
      </c>
      <c r="O50" s="190">
        <v>173254645.20631114</v>
      </c>
      <c r="P50" s="191">
        <v>144683205.89335132</v>
      </c>
      <c r="Q50" s="192">
        <v>112038830.54541542</v>
      </c>
      <c r="R50" s="192">
        <v>113376993.4555452</v>
      </c>
      <c r="S50" s="192">
        <v>107074181.04661657</v>
      </c>
      <c r="T50" s="191">
        <v>97225864.661738366</v>
      </c>
      <c r="U50" s="191">
        <v>107083417.97024432</v>
      </c>
      <c r="V50" s="191">
        <v>74058949.552628085</v>
      </c>
      <c r="W50" s="191">
        <v>126656522.40000001</v>
      </c>
    </row>
    <row r="51" spans="2:23">
      <c r="B51" s="181" t="s">
        <v>12</v>
      </c>
      <c r="C51" s="189">
        <v>68491630.797912836</v>
      </c>
      <c r="D51" s="189">
        <v>65724435.466360562</v>
      </c>
      <c r="E51" s="190">
        <v>67518915.664535463</v>
      </c>
      <c r="F51" s="190">
        <v>88176969.877179757</v>
      </c>
      <c r="G51" s="190">
        <v>104549462.48632172</v>
      </c>
      <c r="H51" s="190">
        <v>150657019.31937918</v>
      </c>
      <c r="I51" s="190">
        <v>115679841.12999746</v>
      </c>
      <c r="J51" s="190">
        <v>142441466.08198401</v>
      </c>
      <c r="K51" s="190">
        <v>142626714.58760014</v>
      </c>
      <c r="L51" s="190">
        <v>125734748.49267027</v>
      </c>
      <c r="M51" s="190">
        <v>232948728.33330867</v>
      </c>
      <c r="N51" s="190">
        <v>279904797.21561021</v>
      </c>
      <c r="O51" s="190">
        <v>245224905.97496539</v>
      </c>
      <c r="P51" s="191">
        <v>186044970.78351024</v>
      </c>
      <c r="Q51" s="192">
        <v>178805840.61351314</v>
      </c>
      <c r="R51" s="192">
        <v>188400244.03606576</v>
      </c>
      <c r="S51" s="192">
        <v>166469386.56631574</v>
      </c>
      <c r="T51" s="191">
        <v>147196885.26621228</v>
      </c>
      <c r="U51" s="191">
        <v>139681945.77620777</v>
      </c>
      <c r="V51" s="191">
        <v>168909882.44560897</v>
      </c>
      <c r="W51" s="191">
        <v>157885932.044</v>
      </c>
    </row>
    <row r="52" spans="2:23">
      <c r="B52" s="181" t="s">
        <v>606</v>
      </c>
      <c r="C52" s="185">
        <v>0</v>
      </c>
      <c r="D52" s="185">
        <v>0</v>
      </c>
      <c r="E52" s="185">
        <v>0</v>
      </c>
      <c r="F52" s="185">
        <v>0</v>
      </c>
      <c r="G52" s="185">
        <v>0</v>
      </c>
      <c r="H52" s="185">
        <v>0</v>
      </c>
      <c r="I52" s="185">
        <v>0</v>
      </c>
      <c r="J52" s="185">
        <v>0</v>
      </c>
      <c r="K52" s="185">
        <v>0</v>
      </c>
      <c r="L52" s="185">
        <v>0</v>
      </c>
      <c r="M52" s="185">
        <v>0</v>
      </c>
      <c r="N52" s="185">
        <v>0</v>
      </c>
      <c r="O52" s="185">
        <v>0</v>
      </c>
      <c r="P52" s="185">
        <v>0</v>
      </c>
      <c r="Q52" s="185">
        <v>0</v>
      </c>
      <c r="R52" s="185">
        <v>0</v>
      </c>
      <c r="S52" s="185">
        <v>0</v>
      </c>
      <c r="T52" s="185">
        <v>0</v>
      </c>
      <c r="U52" s="191">
        <v>34683352.705809221</v>
      </c>
      <c r="V52" s="191">
        <v>24094128.425235663</v>
      </c>
      <c r="W52" s="191">
        <v>68859334.59799999</v>
      </c>
    </row>
    <row r="53" spans="2:23">
      <c r="B53" s="181" t="s">
        <v>13</v>
      </c>
      <c r="C53" s="189">
        <v>126864186.99506518</v>
      </c>
      <c r="D53" s="189">
        <v>142473309.89575446</v>
      </c>
      <c r="E53" s="190">
        <v>145253996.58379853</v>
      </c>
      <c r="F53" s="190">
        <v>211745003.90661764</v>
      </c>
      <c r="G53" s="190">
        <v>248783610.58669332</v>
      </c>
      <c r="H53" s="190">
        <v>174934169.2767382</v>
      </c>
      <c r="I53" s="190">
        <v>218672912.30176499</v>
      </c>
      <c r="J53" s="190">
        <v>221797385.64605242</v>
      </c>
      <c r="K53" s="190">
        <v>255764954.89346844</v>
      </c>
      <c r="L53" s="190">
        <v>302148743.27836847</v>
      </c>
      <c r="M53" s="190">
        <v>484455576.14490449</v>
      </c>
      <c r="N53" s="190">
        <v>491125027.16733891</v>
      </c>
      <c r="O53" s="190">
        <v>391639215.71337211</v>
      </c>
      <c r="P53" s="191">
        <v>302807349.96074277</v>
      </c>
      <c r="Q53" s="192">
        <v>293327996.14578742</v>
      </c>
      <c r="R53" s="192">
        <v>304666182.03185028</v>
      </c>
      <c r="S53" s="192">
        <v>304603118.72049707</v>
      </c>
      <c r="T53" s="191">
        <v>279648473.26893419</v>
      </c>
      <c r="U53" s="191">
        <v>341016967.28721505</v>
      </c>
      <c r="V53" s="191">
        <v>290923990.1731351</v>
      </c>
      <c r="W53" s="191">
        <v>293939709.98699999</v>
      </c>
    </row>
    <row r="54" spans="2:23">
      <c r="B54" s="181" t="s">
        <v>14</v>
      </c>
      <c r="C54" s="189">
        <v>62590108.38044171</v>
      </c>
      <c r="D54" s="189">
        <v>55296444.956673391</v>
      </c>
      <c r="E54" s="190">
        <v>72490521.919439688</v>
      </c>
      <c r="F54" s="190">
        <v>81451683.366829887</v>
      </c>
      <c r="G54" s="190">
        <v>79003617.887172103</v>
      </c>
      <c r="H54" s="190">
        <v>77177375.611633271</v>
      </c>
      <c r="I54" s="190">
        <v>115114334.07938312</v>
      </c>
      <c r="J54" s="190">
        <v>137753186.38223964</v>
      </c>
      <c r="K54" s="190">
        <v>133013937.07351482</v>
      </c>
      <c r="L54" s="190">
        <v>147491804.75638983</v>
      </c>
      <c r="M54" s="190">
        <v>148192141.61520877</v>
      </c>
      <c r="N54" s="190">
        <v>105885623.53365262</v>
      </c>
      <c r="O54" s="190">
        <v>117102470.47521101</v>
      </c>
      <c r="P54" s="191">
        <v>139247187.82912457</v>
      </c>
      <c r="Q54" s="192">
        <v>155233456.8415055</v>
      </c>
      <c r="R54" s="192">
        <v>194981813.42784041</v>
      </c>
      <c r="S54" s="192">
        <v>202108094.74153224</v>
      </c>
      <c r="T54" s="191">
        <v>188227193.69333315</v>
      </c>
      <c r="U54" s="191">
        <v>229916729.43300992</v>
      </c>
      <c r="V54" s="191">
        <v>200863521.61616182</v>
      </c>
      <c r="W54" s="191">
        <v>172011689.495</v>
      </c>
    </row>
    <row r="55" spans="2:23">
      <c r="B55" s="181" t="s">
        <v>15</v>
      </c>
      <c r="C55" s="193">
        <v>0</v>
      </c>
      <c r="D55" s="193">
        <v>0</v>
      </c>
      <c r="E55" s="193">
        <v>0</v>
      </c>
      <c r="F55" s="193">
        <v>0</v>
      </c>
      <c r="G55" s="193">
        <v>0</v>
      </c>
      <c r="H55" s="193">
        <v>0</v>
      </c>
      <c r="I55" s="193">
        <v>0</v>
      </c>
      <c r="J55" s="190">
        <v>27015926.922372434</v>
      </c>
      <c r="K55" s="190">
        <v>44419593.46326182</v>
      </c>
      <c r="L55" s="190">
        <v>50307277.972067215</v>
      </c>
      <c r="M55" s="190">
        <v>36623535.163769908</v>
      </c>
      <c r="N55" s="190">
        <v>32836944.081404097</v>
      </c>
      <c r="O55" s="190">
        <v>30607260.527557157</v>
      </c>
      <c r="P55" s="191">
        <v>49273123.742321171</v>
      </c>
      <c r="Q55" s="192">
        <v>44460406.399776779</v>
      </c>
      <c r="R55" s="192">
        <v>52195640.182739846</v>
      </c>
      <c r="S55" s="192">
        <v>54552327.331861973</v>
      </c>
      <c r="T55" s="191">
        <v>58981077.331207313</v>
      </c>
      <c r="U55" s="191">
        <v>70198225.649950922</v>
      </c>
      <c r="V55" s="191">
        <v>60765775.771937557</v>
      </c>
      <c r="W55" s="191">
        <v>60035828.083000004</v>
      </c>
    </row>
    <row r="56" spans="2:23">
      <c r="B56" s="181" t="s">
        <v>16</v>
      </c>
      <c r="C56" s="189">
        <v>62735071.846717931</v>
      </c>
      <c r="D56" s="189">
        <v>66639791.096761435</v>
      </c>
      <c r="E56" s="190">
        <v>68976403.856578097</v>
      </c>
      <c r="F56" s="190">
        <v>75196585.362440437</v>
      </c>
      <c r="G56" s="190">
        <v>98495850.594333693</v>
      </c>
      <c r="H56" s="190">
        <v>95310706.603540838</v>
      </c>
      <c r="I56" s="190">
        <v>102070209.60410713</v>
      </c>
      <c r="J56" s="190">
        <v>96170917.342164159</v>
      </c>
      <c r="K56" s="190">
        <v>118233453.49005787</v>
      </c>
      <c r="L56" s="190">
        <v>154169473.14196175</v>
      </c>
      <c r="M56" s="190">
        <v>80094772.431025699</v>
      </c>
      <c r="N56" s="190">
        <v>61479772.028540321</v>
      </c>
      <c r="O56" s="190">
        <v>63454778.859074488</v>
      </c>
      <c r="P56" s="191">
        <v>96885694.826687381</v>
      </c>
      <c r="Q56" s="192">
        <v>107127905.5339971</v>
      </c>
      <c r="R56" s="192">
        <v>117644975.35281609</v>
      </c>
      <c r="S56" s="192">
        <v>128086402.57352819</v>
      </c>
      <c r="T56" s="191">
        <v>105288573.5878401</v>
      </c>
      <c r="U56" s="191">
        <v>137031107.08671665</v>
      </c>
      <c r="V56" s="191">
        <v>146060687.14327118</v>
      </c>
      <c r="W56" s="191">
        <v>134843126.54100001</v>
      </c>
    </row>
    <row r="57" spans="2:23">
      <c r="B57" s="181" t="s">
        <v>82</v>
      </c>
      <c r="C57" s="189">
        <v>16369485.541817432</v>
      </c>
      <c r="D57" s="189">
        <v>16558613.679032737</v>
      </c>
      <c r="E57" s="190">
        <v>19501601.812320016</v>
      </c>
      <c r="F57" s="190">
        <v>14436618.670937393</v>
      </c>
      <c r="G57" s="190">
        <v>21379940.086932585</v>
      </c>
      <c r="H57" s="190">
        <v>18778177.385686927</v>
      </c>
      <c r="I57" s="190">
        <v>24618657.12805669</v>
      </c>
      <c r="J57" s="190">
        <v>32347489.893532012</v>
      </c>
      <c r="K57" s="190">
        <v>46251318.14809785</v>
      </c>
      <c r="L57" s="190">
        <v>29293658.005647931</v>
      </c>
      <c r="M57" s="190">
        <v>22787466.02343557</v>
      </c>
      <c r="N57" s="190">
        <v>32696807.377204306</v>
      </c>
      <c r="O57" s="190">
        <v>28710423.631903864</v>
      </c>
      <c r="P57" s="191">
        <v>22366294.734557595</v>
      </c>
      <c r="Q57" s="192">
        <v>26110364.758875053</v>
      </c>
      <c r="R57" s="192">
        <v>37390951.546712928</v>
      </c>
      <c r="S57" s="192">
        <v>39564723.384572059</v>
      </c>
      <c r="T57" s="191">
        <v>22859235.188414376</v>
      </c>
      <c r="U57" s="191">
        <v>31537117.234686986</v>
      </c>
      <c r="V57" s="191">
        <v>43076867.691981666</v>
      </c>
      <c r="W57" s="191">
        <v>38546456.156000003</v>
      </c>
    </row>
    <row r="58" spans="2:23">
      <c r="B58" s="181" t="s">
        <v>18</v>
      </c>
      <c r="C58" s="189">
        <v>12678836.844378861</v>
      </c>
      <c r="D58" s="189">
        <v>14313004.461452028</v>
      </c>
      <c r="E58" s="190">
        <v>14140336.118037876</v>
      </c>
      <c r="F58" s="190">
        <v>12509458.913726799</v>
      </c>
      <c r="G58" s="190">
        <v>18465298.183476947</v>
      </c>
      <c r="H58" s="190">
        <v>17322109.564785499</v>
      </c>
      <c r="I58" s="190">
        <v>25599334.464314748</v>
      </c>
      <c r="J58" s="190">
        <v>34837374.013181455</v>
      </c>
      <c r="K58" s="190">
        <v>29611757.854477737</v>
      </c>
      <c r="L58" s="190">
        <v>30567929.622116525</v>
      </c>
      <c r="M58" s="190">
        <v>21514166.955752052</v>
      </c>
      <c r="N58" s="190">
        <v>28793671.827997968</v>
      </c>
      <c r="O58" s="190">
        <v>43223154.961299583</v>
      </c>
      <c r="P58" s="191">
        <v>32715140.490555163</v>
      </c>
      <c r="Q58" s="192">
        <v>35732582.827525899</v>
      </c>
      <c r="R58" s="192">
        <v>34928178.104052782</v>
      </c>
      <c r="S58" s="192">
        <v>37019194.008463249</v>
      </c>
      <c r="T58" s="191">
        <v>33170572.696417335</v>
      </c>
      <c r="U58" s="191">
        <v>36584359.841644429</v>
      </c>
      <c r="V58" s="191">
        <v>43286541.605743855</v>
      </c>
      <c r="W58" s="191">
        <v>62569360.566</v>
      </c>
    </row>
    <row r="59" spans="2:23">
      <c r="B59" s="181" t="s">
        <v>465</v>
      </c>
      <c r="C59" s="182">
        <v>0</v>
      </c>
      <c r="D59" s="182">
        <v>0</v>
      </c>
      <c r="E59" s="183">
        <v>0</v>
      </c>
      <c r="F59" s="183">
        <v>0</v>
      </c>
      <c r="G59" s="183">
        <v>0</v>
      </c>
      <c r="H59" s="183">
        <v>0</v>
      </c>
      <c r="I59" s="183">
        <v>0</v>
      </c>
      <c r="J59" s="183">
        <v>0</v>
      </c>
      <c r="K59" s="183">
        <v>0</v>
      </c>
      <c r="L59" s="183">
        <v>0</v>
      </c>
      <c r="M59" s="190">
        <v>36404356.437241375</v>
      </c>
      <c r="N59" s="190">
        <v>33486911.951175943</v>
      </c>
      <c r="O59" s="190">
        <v>32046222.917448699</v>
      </c>
      <c r="P59" s="191">
        <v>32541410.07166354</v>
      </c>
      <c r="Q59" s="192">
        <v>34998264.71002268</v>
      </c>
      <c r="R59" s="192">
        <v>35933386.329079308</v>
      </c>
      <c r="S59" s="192">
        <v>36145962.600048803</v>
      </c>
      <c r="T59" s="191">
        <v>35696336.037839107</v>
      </c>
      <c r="U59" s="191">
        <v>13484471.311732724</v>
      </c>
      <c r="V59" s="191">
        <v>37979171.137344941</v>
      </c>
      <c r="W59" s="191">
        <v>246737929.171</v>
      </c>
    </row>
    <row r="60" spans="2:23" ht="12.75" thickBot="1">
      <c r="B60" s="33"/>
      <c r="C60" s="153"/>
      <c r="D60" s="153"/>
      <c r="E60" s="154"/>
      <c r="F60" s="154"/>
      <c r="G60" s="154"/>
      <c r="H60" s="154"/>
      <c r="I60" s="154"/>
      <c r="J60" s="154"/>
      <c r="K60" s="154"/>
      <c r="L60" s="154"/>
      <c r="M60" s="155"/>
      <c r="N60" s="155"/>
      <c r="O60" s="155"/>
      <c r="P60" s="93"/>
      <c r="Q60" s="156"/>
      <c r="R60" s="156"/>
      <c r="S60" s="156"/>
      <c r="T60" s="93"/>
    </row>
    <row r="61" spans="2:23" ht="12.75" thickTop="1">
      <c r="B61" s="170" t="s">
        <v>20</v>
      </c>
      <c r="C61" s="171">
        <f>SUM(C43:C59)</f>
        <v>884226782.59094095</v>
      </c>
      <c r="D61" s="171">
        <f t="shared" ref="D61:P61" si="2">SUM(D43:D59)</f>
        <v>875137418.79003096</v>
      </c>
      <c r="E61" s="171">
        <f t="shared" si="2"/>
        <v>868276601.54875135</v>
      </c>
      <c r="F61" s="171">
        <f t="shared" si="2"/>
        <v>1019258796.4587297</v>
      </c>
      <c r="G61" s="171">
        <f t="shared" si="2"/>
        <v>1198167703.3975103</v>
      </c>
      <c r="H61" s="171">
        <f t="shared" si="2"/>
        <v>1119000405.4976172</v>
      </c>
      <c r="I61" s="171">
        <f t="shared" si="2"/>
        <v>1235191571.0211425</v>
      </c>
      <c r="J61" s="171">
        <f t="shared" si="2"/>
        <v>1514382171.3398881</v>
      </c>
      <c r="K61" s="171">
        <f t="shared" si="2"/>
        <v>1874189549.8255131</v>
      </c>
      <c r="L61" s="171">
        <f t="shared" si="2"/>
        <v>1873776581.5528274</v>
      </c>
      <c r="M61" s="171">
        <f t="shared" si="2"/>
        <v>2074874309.9597785</v>
      </c>
      <c r="N61" s="171">
        <f t="shared" si="2"/>
        <v>1942749439.8151155</v>
      </c>
      <c r="O61" s="171">
        <f t="shared" si="2"/>
        <v>1830508599.0855372</v>
      </c>
      <c r="P61" s="171">
        <f t="shared" si="2"/>
        <v>1766417707.9005802</v>
      </c>
      <c r="Q61" s="171">
        <f t="shared" ref="Q61:V61" si="3">SUM(Q43:Q59)</f>
        <v>1872353289.4855912</v>
      </c>
      <c r="R61" s="171">
        <f t="shared" si="3"/>
        <v>2051287215.8064282</v>
      </c>
      <c r="S61" s="171">
        <f t="shared" si="3"/>
        <v>2006874980.0082476</v>
      </c>
      <c r="T61" s="171">
        <f t="shared" si="3"/>
        <v>1844212027.2401335</v>
      </c>
      <c r="U61" s="171">
        <f t="shared" si="3"/>
        <v>2100240638.0364482</v>
      </c>
      <c r="V61" s="171">
        <f t="shared" si="3"/>
        <v>1995351043.5231972</v>
      </c>
      <c r="W61" s="172">
        <f t="shared" ref="W61" si="4">SUM(W43:W59)</f>
        <v>2317495294.1309996</v>
      </c>
    </row>
    <row r="62" spans="2:23" ht="11.25">
      <c r="B62" s="210" t="s">
        <v>831</v>
      </c>
      <c r="C62" s="446"/>
      <c r="D62" s="446"/>
      <c r="E62" s="446"/>
      <c r="F62" s="446"/>
      <c r="G62" s="446"/>
      <c r="H62" s="446"/>
      <c r="I62" s="446"/>
      <c r="J62" s="446"/>
      <c r="K62" s="446"/>
      <c r="L62" s="446"/>
      <c r="M62" s="446"/>
      <c r="N62" s="446"/>
      <c r="O62" s="446"/>
      <c r="P62" s="446"/>
      <c r="Q62" s="446"/>
      <c r="R62" s="446"/>
      <c r="S62" s="446"/>
      <c r="T62" s="446"/>
    </row>
    <row r="63" spans="2:23" ht="11.25">
      <c r="B63" s="213" t="s">
        <v>636</v>
      </c>
      <c r="C63" s="447"/>
      <c r="D63" s="447"/>
      <c r="E63" s="447"/>
      <c r="F63" s="447"/>
      <c r="G63" s="447"/>
      <c r="H63" s="447"/>
      <c r="I63" s="447"/>
      <c r="J63" s="447"/>
      <c r="K63" s="447"/>
      <c r="L63" s="447"/>
      <c r="M63" s="447"/>
      <c r="N63" s="447"/>
      <c r="O63" s="447"/>
      <c r="P63" s="447"/>
      <c r="Q63" s="447"/>
      <c r="R63" s="447"/>
      <c r="S63" s="447"/>
      <c r="T63" s="447"/>
    </row>
    <row r="64" spans="2:23" ht="12.75">
      <c r="B64" s="213" t="s">
        <v>455</v>
      </c>
      <c r="C64" s="213"/>
      <c r="D64" s="215"/>
      <c r="F64" s="48"/>
      <c r="I64" s="479"/>
      <c r="K64" s="26"/>
      <c r="U64" s="32"/>
    </row>
    <row r="65" spans="2:23" ht="12.75">
      <c r="B65" s="213" t="s">
        <v>832</v>
      </c>
      <c r="C65" s="213"/>
      <c r="D65" s="216"/>
      <c r="F65" s="48"/>
      <c r="I65" s="479"/>
      <c r="K65" s="26"/>
      <c r="U65" s="491"/>
    </row>
    <row r="66" spans="2:23" ht="12.75">
      <c r="B66" s="217"/>
      <c r="C66" s="213"/>
      <c r="D66" s="218"/>
      <c r="F66" s="48"/>
      <c r="I66" s="479"/>
      <c r="K66" s="26"/>
    </row>
    <row r="67" spans="2:23" ht="12.75">
      <c r="B67" s="217"/>
      <c r="C67" s="217"/>
      <c r="D67" s="219"/>
      <c r="I67" s="479"/>
    </row>
    <row r="68" spans="2:23" ht="12.75">
      <c r="B68" s="217"/>
      <c r="C68" s="217"/>
      <c r="D68" s="219"/>
      <c r="I68" s="479"/>
    </row>
    <row r="69" spans="2:23" ht="12.75">
      <c r="B69" s="217"/>
      <c r="C69" s="217"/>
      <c r="D69" s="219"/>
      <c r="I69" s="479"/>
    </row>
    <row r="70" spans="2:23" customFormat="1" ht="12.75">
      <c r="B70" s="275" t="s">
        <v>52</v>
      </c>
      <c r="C70" s="212"/>
      <c r="D70" s="212"/>
      <c r="E70" s="26"/>
      <c r="F70" s="26"/>
      <c r="G70" s="26"/>
      <c r="H70" s="26"/>
      <c r="I70" s="26"/>
      <c r="J70" s="26"/>
      <c r="K70" s="26"/>
      <c r="L70" s="11"/>
      <c r="M70" s="11"/>
      <c r="N70" s="67"/>
      <c r="P70" s="64"/>
      <c r="Q70" s="64"/>
      <c r="R70" s="116"/>
      <c r="S70" s="64"/>
    </row>
    <row r="71" spans="2:23" customFormat="1" ht="12.75">
      <c r="B71" s="211" t="s">
        <v>61</v>
      </c>
      <c r="C71" s="211"/>
      <c r="D71" s="211"/>
      <c r="E71" s="26"/>
      <c r="F71" s="26"/>
      <c r="G71" s="26"/>
      <c r="H71" s="26"/>
      <c r="I71" s="26"/>
      <c r="J71" s="26"/>
      <c r="K71" s="26"/>
      <c r="L71" s="11"/>
      <c r="M71" s="11"/>
      <c r="N71" s="67"/>
      <c r="P71" s="64"/>
      <c r="Q71" s="64"/>
      <c r="R71" s="116"/>
      <c r="S71" s="64"/>
    </row>
    <row r="72" spans="2:23" customFormat="1" ht="12.75">
      <c r="B72" s="166" t="s">
        <v>62</v>
      </c>
      <c r="C72" s="166"/>
      <c r="D72" s="166"/>
      <c r="E72" s="26"/>
      <c r="F72" s="26"/>
      <c r="G72" s="26"/>
      <c r="H72" s="26"/>
      <c r="I72" s="26"/>
      <c r="J72" s="26"/>
      <c r="K72" s="26"/>
      <c r="L72" s="11"/>
      <c r="M72" s="11"/>
      <c r="N72" s="67"/>
      <c r="P72" s="64"/>
      <c r="Q72" s="64"/>
      <c r="R72" s="116"/>
      <c r="S72" s="64"/>
    </row>
    <row r="73" spans="2:23" customFormat="1" ht="12.75">
      <c r="B73" s="1" t="s">
        <v>792</v>
      </c>
      <c r="C73" s="15"/>
      <c r="D73" s="15"/>
      <c r="E73" s="26"/>
      <c r="F73" s="26"/>
      <c r="G73" s="26"/>
      <c r="H73" s="26"/>
      <c r="I73" s="26"/>
      <c r="J73" s="54"/>
      <c r="K73" s="26"/>
      <c r="L73" s="11"/>
      <c r="M73" s="11"/>
      <c r="N73" s="11"/>
      <c r="O73" s="107" t="s">
        <v>180</v>
      </c>
      <c r="P73" s="64"/>
      <c r="Q73" s="64"/>
      <c r="R73" s="116"/>
      <c r="S73" s="64"/>
    </row>
    <row r="74" spans="2:23" customFormat="1" ht="12.75">
      <c r="B74" s="11"/>
      <c r="C74" s="11"/>
      <c r="D74" s="11"/>
      <c r="E74" s="26"/>
      <c r="F74" s="26"/>
      <c r="G74" s="26"/>
      <c r="H74" s="26"/>
      <c r="I74" s="26"/>
      <c r="J74" s="26"/>
      <c r="K74" s="26"/>
      <c r="L74" s="11"/>
      <c r="M74" s="11"/>
      <c r="N74" s="67"/>
      <c r="P74" s="64"/>
      <c r="Q74" s="64"/>
      <c r="R74" s="116"/>
      <c r="S74" s="64"/>
    </row>
    <row r="75" spans="2:23" customFormat="1" ht="12.75">
      <c r="B75" s="149" t="s">
        <v>2</v>
      </c>
      <c r="C75" s="150">
        <v>2001</v>
      </c>
      <c r="D75" s="150" t="s">
        <v>63</v>
      </c>
      <c r="E75" s="151" t="s">
        <v>64</v>
      </c>
      <c r="F75" s="151" t="s">
        <v>65</v>
      </c>
      <c r="G75" s="151" t="s">
        <v>66</v>
      </c>
      <c r="H75" s="151" t="s">
        <v>67</v>
      </c>
      <c r="I75" s="151" t="s">
        <v>68</v>
      </c>
      <c r="J75" s="151" t="s">
        <v>69</v>
      </c>
      <c r="K75" s="151">
        <v>2009</v>
      </c>
      <c r="L75" s="151">
        <v>2010</v>
      </c>
      <c r="M75" s="151" t="s">
        <v>211</v>
      </c>
      <c r="N75" s="151">
        <v>2012</v>
      </c>
      <c r="O75" s="151">
        <v>2013</v>
      </c>
      <c r="P75" s="151">
        <v>2014</v>
      </c>
      <c r="Q75" s="151" t="s">
        <v>603</v>
      </c>
      <c r="R75" s="151" t="s">
        <v>601</v>
      </c>
      <c r="S75" s="151" t="s">
        <v>602</v>
      </c>
      <c r="T75" s="151" t="s">
        <v>677</v>
      </c>
      <c r="U75" s="151" t="s">
        <v>676</v>
      </c>
      <c r="V75" s="151" t="s">
        <v>678</v>
      </c>
      <c r="W75" s="152" t="s">
        <v>682</v>
      </c>
    </row>
    <row r="76" spans="2:23" customFormat="1" ht="12.75">
      <c r="B76" s="179" t="s">
        <v>3</v>
      </c>
      <c r="C76" s="185">
        <v>0</v>
      </c>
      <c r="D76" s="185">
        <v>0</v>
      </c>
      <c r="E76" s="185">
        <v>0</v>
      </c>
      <c r="F76" s="185">
        <v>0</v>
      </c>
      <c r="G76" s="185">
        <v>0</v>
      </c>
      <c r="H76" s="185">
        <v>0</v>
      </c>
      <c r="I76" s="185">
        <v>0</v>
      </c>
      <c r="J76" s="185">
        <v>0</v>
      </c>
      <c r="K76" s="185">
        <v>0</v>
      </c>
      <c r="L76" s="185">
        <v>17444257.464570668</v>
      </c>
      <c r="M76" s="185">
        <v>11482555.828059852</v>
      </c>
      <c r="N76" s="185">
        <v>3835164.5306314705</v>
      </c>
      <c r="O76" s="185">
        <v>2714432.3180734878</v>
      </c>
      <c r="P76" s="185">
        <v>402955.76404659735</v>
      </c>
      <c r="Q76" s="185">
        <v>755689.48962422088</v>
      </c>
      <c r="R76" s="185">
        <v>953294.17593057244</v>
      </c>
      <c r="S76" s="185">
        <v>658602.79221455462</v>
      </c>
      <c r="T76" s="185">
        <v>2035118.1667549186</v>
      </c>
      <c r="U76" s="185">
        <v>2771718.0102651794</v>
      </c>
      <c r="V76" s="185">
        <v>251453.30124652511</v>
      </c>
      <c r="W76" s="185">
        <v>165600</v>
      </c>
    </row>
    <row r="77" spans="2:23" customFormat="1" ht="12.75">
      <c r="B77" s="181" t="s">
        <v>5</v>
      </c>
      <c r="C77" s="185">
        <v>127383.0687526789</v>
      </c>
      <c r="D77" s="185">
        <v>2552185.2393410718</v>
      </c>
      <c r="E77" s="185">
        <v>513102.9863074313</v>
      </c>
      <c r="F77" s="185">
        <v>101927.48328341213</v>
      </c>
      <c r="G77" s="185">
        <v>305555.43069695629</v>
      </c>
      <c r="H77" s="185">
        <v>0</v>
      </c>
      <c r="I77" s="185">
        <v>57050.257864846339</v>
      </c>
      <c r="J77" s="185">
        <v>0</v>
      </c>
      <c r="K77" s="185">
        <v>0</v>
      </c>
      <c r="L77" s="185">
        <v>0</v>
      </c>
      <c r="M77" s="185">
        <v>72591.622893676453</v>
      </c>
      <c r="N77" s="185">
        <v>29008.713097056781</v>
      </c>
      <c r="O77" s="185">
        <v>10066.55766917286</v>
      </c>
      <c r="P77" s="185">
        <v>134310.23087585357</v>
      </c>
      <c r="Q77" s="185">
        <v>6125585.8784474246</v>
      </c>
      <c r="R77" s="185">
        <v>6761736.4929471482</v>
      </c>
      <c r="S77" s="185">
        <v>12403567.28510238</v>
      </c>
      <c r="T77" s="185">
        <v>2762632.8675827016</v>
      </c>
      <c r="U77" s="185">
        <v>1520105.387683935</v>
      </c>
      <c r="V77" s="185">
        <v>776389.7047282079</v>
      </c>
      <c r="W77" s="185">
        <v>29699847.375999998</v>
      </c>
    </row>
    <row r="78" spans="2:23" customFormat="1" ht="12.75">
      <c r="B78" s="181" t="s">
        <v>6</v>
      </c>
      <c r="C78" s="185">
        <v>0</v>
      </c>
      <c r="D78" s="185">
        <v>0</v>
      </c>
      <c r="E78" s="185">
        <v>48034.349540207171</v>
      </c>
      <c r="F78" s="185">
        <v>136987.68291743909</v>
      </c>
      <c r="G78" s="185">
        <v>316733.61998296779</v>
      </c>
      <c r="H78" s="185">
        <v>0</v>
      </c>
      <c r="I78" s="185">
        <v>29305.161549047978</v>
      </c>
      <c r="J78" s="185">
        <v>1300704.9002813755</v>
      </c>
      <c r="K78" s="185">
        <v>2157129.4900775263</v>
      </c>
      <c r="L78" s="185">
        <v>18666122.614789963</v>
      </c>
      <c r="M78" s="185">
        <v>1938468.0142711864</v>
      </c>
      <c r="N78" s="185">
        <v>403054.83824462153</v>
      </c>
      <c r="O78" s="185">
        <v>156975.60729928291</v>
      </c>
      <c r="P78" s="185">
        <v>492864.51180861687</v>
      </c>
      <c r="Q78" s="185">
        <v>2280573.4495090488</v>
      </c>
      <c r="R78" s="185">
        <v>2081158.8241864257</v>
      </c>
      <c r="S78" s="185">
        <v>0</v>
      </c>
      <c r="T78" s="185">
        <v>0</v>
      </c>
      <c r="U78" s="185">
        <v>6010705.5017172908</v>
      </c>
      <c r="V78" s="185">
        <v>3486839.1398818241</v>
      </c>
      <c r="W78" s="185">
        <v>186492</v>
      </c>
    </row>
    <row r="79" spans="2:23" customFormat="1" ht="12.75">
      <c r="B79" s="181" t="s">
        <v>7</v>
      </c>
      <c r="C79" s="185">
        <v>223242.86645420903</v>
      </c>
      <c r="D79" s="185">
        <v>144151.45540302599</v>
      </c>
      <c r="E79" s="185">
        <v>119228.30962937813</v>
      </c>
      <c r="F79" s="185">
        <v>122644.2820271199</v>
      </c>
      <c r="G79" s="185">
        <v>285043.82679329294</v>
      </c>
      <c r="H79" s="185">
        <v>0</v>
      </c>
      <c r="I79" s="185">
        <v>0</v>
      </c>
      <c r="J79" s="185">
        <v>2557363.7340839603</v>
      </c>
      <c r="K79" s="185">
        <v>4651633.116878381</v>
      </c>
      <c r="L79" s="185">
        <v>2455068.0758615583</v>
      </c>
      <c r="M79" s="185">
        <v>2980364.2429320933</v>
      </c>
      <c r="N79" s="185">
        <v>0</v>
      </c>
      <c r="O79" s="185">
        <v>0</v>
      </c>
      <c r="P79" s="185">
        <v>1658482.2865618884</v>
      </c>
      <c r="Q79" s="185">
        <v>1533448.1255430672</v>
      </c>
      <c r="R79" s="185">
        <v>8698631.7051922232</v>
      </c>
      <c r="S79" s="185">
        <v>27682.313793732068</v>
      </c>
      <c r="T79" s="185">
        <v>1591532.9681417311</v>
      </c>
      <c r="U79" s="185">
        <v>835292.48514566105</v>
      </c>
      <c r="V79" s="185">
        <v>702921.04283064243</v>
      </c>
      <c r="W79" s="185">
        <v>956616</v>
      </c>
    </row>
    <row r="80" spans="2:23" customFormat="1" ht="12.75">
      <c r="B80" s="181" t="s">
        <v>8</v>
      </c>
      <c r="C80" s="185">
        <v>0</v>
      </c>
      <c r="D80" s="185">
        <v>87084.791016523974</v>
      </c>
      <c r="E80" s="185">
        <v>250328.10389998945</v>
      </c>
      <c r="F80" s="185">
        <v>228087.94312094257</v>
      </c>
      <c r="G80" s="185">
        <v>272456.53836788668</v>
      </c>
      <c r="H80" s="185">
        <v>0</v>
      </c>
      <c r="I80" s="185">
        <v>0</v>
      </c>
      <c r="J80" s="185">
        <v>912321.6565310572</v>
      </c>
      <c r="K80" s="185">
        <v>416285.80380090111</v>
      </c>
      <c r="L80" s="185">
        <v>925580.27069644537</v>
      </c>
      <c r="M80" s="185">
        <v>6413455.6006342825</v>
      </c>
      <c r="N80" s="185">
        <v>5302881.2432053015</v>
      </c>
      <c r="O80" s="185">
        <v>2141189.5937349331</v>
      </c>
      <c r="P80" s="185">
        <v>2089850.5661188152</v>
      </c>
      <c r="Q80" s="185">
        <v>6192311.4940463658</v>
      </c>
      <c r="R80" s="185">
        <v>14095934.463461181</v>
      </c>
      <c r="S80" s="185">
        <v>5028082.8548126174</v>
      </c>
      <c r="T80" s="185">
        <v>7278712.7281747349</v>
      </c>
      <c r="U80" s="185">
        <v>1058300.8615127353</v>
      </c>
      <c r="V80" s="185">
        <v>1786573.878861283</v>
      </c>
      <c r="W80" s="185">
        <v>680903</v>
      </c>
    </row>
    <row r="81" spans="2:23" customFormat="1" ht="12.75">
      <c r="B81" s="181" t="s">
        <v>9</v>
      </c>
      <c r="C81" s="185">
        <v>2185445.9165081615</v>
      </c>
      <c r="D81" s="185">
        <v>685730.57345433533</v>
      </c>
      <c r="E81" s="185">
        <v>1252715.83513774</v>
      </c>
      <c r="F81" s="185">
        <v>333075.80338748981</v>
      </c>
      <c r="G81" s="185">
        <v>3464969.8046228285</v>
      </c>
      <c r="H81" s="185">
        <v>4633264.4141961439</v>
      </c>
      <c r="I81" s="185">
        <v>752833.12822968082</v>
      </c>
      <c r="J81" s="185">
        <v>2396590.8866456267</v>
      </c>
      <c r="K81" s="185">
        <v>11927488.460710021</v>
      </c>
      <c r="L81" s="185">
        <v>21546748.110602554</v>
      </c>
      <c r="M81" s="185">
        <v>26244646.807650365</v>
      </c>
      <c r="N81" s="185">
        <v>13607871.266131762</v>
      </c>
      <c r="O81" s="185">
        <v>31112194.365474042</v>
      </c>
      <c r="P81" s="185">
        <v>30510179.122349057</v>
      </c>
      <c r="Q81" s="185">
        <v>14101701.282478804</v>
      </c>
      <c r="R81" s="185">
        <v>45646613.19076816</v>
      </c>
      <c r="S81" s="185">
        <v>46776689.117725641</v>
      </c>
      <c r="T81" s="185">
        <v>114505050.35921036</v>
      </c>
      <c r="U81" s="185">
        <v>130237115.64220525</v>
      </c>
      <c r="V81" s="185">
        <v>182279488.44511667</v>
      </c>
      <c r="W81" s="185">
        <v>96245623.679999992</v>
      </c>
    </row>
    <row r="82" spans="2:23" customFormat="1" ht="12.75">
      <c r="B82" s="181" t="s">
        <v>10</v>
      </c>
      <c r="C82" s="185">
        <v>40423316.064711191</v>
      </c>
      <c r="D82" s="185">
        <v>15891345.11460886</v>
      </c>
      <c r="E82" s="185">
        <v>5551865.3910809271</v>
      </c>
      <c r="F82" s="185">
        <v>9121618.9888200816</v>
      </c>
      <c r="G82" s="185">
        <v>3889103.6664317506</v>
      </c>
      <c r="H82" s="185">
        <v>1811421.7954664598</v>
      </c>
      <c r="I82" s="185">
        <v>5380544.665297702</v>
      </c>
      <c r="J82" s="185">
        <v>19669344.509321202</v>
      </c>
      <c r="K82" s="185">
        <v>13336485.094111513</v>
      </c>
      <c r="L82" s="185">
        <v>55618097.508953817</v>
      </c>
      <c r="M82" s="185">
        <v>116939089.13909923</v>
      </c>
      <c r="N82" s="185">
        <v>107831819.16576639</v>
      </c>
      <c r="O82" s="185">
        <v>56172061.657341465</v>
      </c>
      <c r="P82" s="185">
        <v>76682248.074096248</v>
      </c>
      <c r="Q82" s="185">
        <v>161254394.06812373</v>
      </c>
      <c r="R82" s="185">
        <v>88845558.872932523</v>
      </c>
      <c r="S82" s="185">
        <v>82438060.914053798</v>
      </c>
      <c r="T82" s="185">
        <v>61378526.939098693</v>
      </c>
      <c r="U82" s="185">
        <v>95957837.104502842</v>
      </c>
      <c r="V82" s="185">
        <v>60767762.77103056</v>
      </c>
      <c r="W82" s="185">
        <v>12860870.006000001</v>
      </c>
    </row>
    <row r="83" spans="2:23" customFormat="1" ht="12.75">
      <c r="B83" s="181" t="s">
        <v>11</v>
      </c>
      <c r="C83" s="185">
        <v>2496192.7348073935</v>
      </c>
      <c r="D83" s="185">
        <v>39049.121417566028</v>
      </c>
      <c r="E83" s="185">
        <v>38125.315937945947</v>
      </c>
      <c r="F83" s="185">
        <v>165364.54013553011</v>
      </c>
      <c r="G83" s="185">
        <v>780715.61045823747</v>
      </c>
      <c r="H83" s="185">
        <v>0</v>
      </c>
      <c r="I83" s="185">
        <v>4969326.4066078896</v>
      </c>
      <c r="J83" s="185">
        <v>3101399.9059294784</v>
      </c>
      <c r="K83" s="185">
        <v>2533682.3841245207</v>
      </c>
      <c r="L83" s="185">
        <v>47871457.159832314</v>
      </c>
      <c r="M83" s="185">
        <v>27595810.610647887</v>
      </c>
      <c r="N83" s="185">
        <v>22404180.568273712</v>
      </c>
      <c r="O83" s="185">
        <v>39328588.01151976</v>
      </c>
      <c r="P83" s="185">
        <v>32060578.521444123</v>
      </c>
      <c r="Q83" s="185">
        <v>21385287.756685253</v>
      </c>
      <c r="R83" s="185">
        <v>14306368.22680299</v>
      </c>
      <c r="S83" s="185">
        <v>15365870.516689712</v>
      </c>
      <c r="T83" s="185">
        <v>3953088.073230356</v>
      </c>
      <c r="U83" s="185">
        <v>4258658.3337493762</v>
      </c>
      <c r="V83" s="185">
        <v>1098478.5556878815</v>
      </c>
      <c r="W83" s="185">
        <v>177530</v>
      </c>
    </row>
    <row r="84" spans="2:23" customFormat="1" ht="12.75">
      <c r="B84" s="181" t="s">
        <v>12</v>
      </c>
      <c r="C84" s="185">
        <v>221612.95354548143</v>
      </c>
      <c r="D84" s="185">
        <v>184636.75778188402</v>
      </c>
      <c r="E84" s="185">
        <v>184540.29317982213</v>
      </c>
      <c r="F84" s="185">
        <v>403487.91518499999</v>
      </c>
      <c r="G84" s="185">
        <v>343016.05746457656</v>
      </c>
      <c r="H84" s="185">
        <v>2071918.4740848683</v>
      </c>
      <c r="I84" s="185">
        <v>8501060.9989955835</v>
      </c>
      <c r="J84" s="185">
        <v>3330442.0346415611</v>
      </c>
      <c r="K84" s="185">
        <v>0</v>
      </c>
      <c r="L84" s="185">
        <v>17635237.490283847</v>
      </c>
      <c r="M84" s="185">
        <v>52936780.451694556</v>
      </c>
      <c r="N84" s="185">
        <v>32901804.164196398</v>
      </c>
      <c r="O84" s="185">
        <v>34646168.717432261</v>
      </c>
      <c r="P84" s="185">
        <v>38765017.259823799</v>
      </c>
      <c r="Q84" s="185">
        <v>26013875.355169084</v>
      </c>
      <c r="R84" s="185">
        <v>19032273.921046369</v>
      </c>
      <c r="S84" s="185">
        <v>5500448.6697500898</v>
      </c>
      <c r="T84" s="185">
        <v>7505108.8929616883</v>
      </c>
      <c r="U84" s="185">
        <v>1028829.2205724923</v>
      </c>
      <c r="V84" s="185">
        <v>2075691.5485691119</v>
      </c>
      <c r="W84" s="185">
        <v>2275650</v>
      </c>
    </row>
    <row r="85" spans="2:23" customFormat="1" ht="12.75">
      <c r="B85" s="181" t="s">
        <v>606</v>
      </c>
      <c r="C85" s="185">
        <v>0</v>
      </c>
      <c r="D85" s="185">
        <v>0</v>
      </c>
      <c r="E85" s="185">
        <v>0</v>
      </c>
      <c r="F85" s="185">
        <v>0</v>
      </c>
      <c r="G85" s="185">
        <v>0</v>
      </c>
      <c r="H85" s="185">
        <v>0</v>
      </c>
      <c r="I85" s="185">
        <v>0</v>
      </c>
      <c r="J85" s="185">
        <v>0</v>
      </c>
      <c r="K85" s="185">
        <v>0</v>
      </c>
      <c r="L85" s="185">
        <v>0</v>
      </c>
      <c r="M85" s="185">
        <v>0</v>
      </c>
      <c r="N85" s="185">
        <v>0</v>
      </c>
      <c r="O85" s="185">
        <v>0</v>
      </c>
      <c r="P85" s="185">
        <v>0</v>
      </c>
      <c r="Q85" s="185">
        <v>0</v>
      </c>
      <c r="R85" s="185">
        <v>0</v>
      </c>
      <c r="S85" s="185">
        <v>0</v>
      </c>
      <c r="T85" s="185">
        <v>0</v>
      </c>
      <c r="U85" s="185">
        <v>21915262.110701885</v>
      </c>
      <c r="V85" s="185">
        <v>19232553.403449841</v>
      </c>
      <c r="W85" s="185">
        <v>429664</v>
      </c>
    </row>
    <row r="86" spans="2:23" customFormat="1" ht="12.75">
      <c r="B86" s="181" t="s">
        <v>13</v>
      </c>
      <c r="C86" s="185">
        <v>2333933.5973267895</v>
      </c>
      <c r="D86" s="185">
        <v>2882709.6480788011</v>
      </c>
      <c r="E86" s="185">
        <v>721671.20741373487</v>
      </c>
      <c r="F86" s="185">
        <v>604944.06711227749</v>
      </c>
      <c r="G86" s="185">
        <v>3062330.9286258044</v>
      </c>
      <c r="H86" s="185">
        <v>1409349.3765632685</v>
      </c>
      <c r="I86" s="185">
        <v>3749490.2402707343</v>
      </c>
      <c r="J86" s="185">
        <v>8480924.0674763639</v>
      </c>
      <c r="K86" s="185">
        <v>47413937.166969083</v>
      </c>
      <c r="L86" s="185">
        <v>72880994.367969573</v>
      </c>
      <c r="M86" s="185">
        <v>63367244.634910844</v>
      </c>
      <c r="N86" s="185">
        <v>62774639.628344402</v>
      </c>
      <c r="O86" s="185">
        <v>60754928.951001503</v>
      </c>
      <c r="P86" s="185">
        <v>62014854.347687937</v>
      </c>
      <c r="Q86" s="185">
        <v>81059265.733501077</v>
      </c>
      <c r="R86" s="185">
        <v>47675746.448231004</v>
      </c>
      <c r="S86" s="185">
        <v>39952976.407058731</v>
      </c>
      <c r="T86" s="185">
        <v>43474078.178284645</v>
      </c>
      <c r="U86" s="185">
        <v>64394314.488063991</v>
      </c>
      <c r="V86" s="185">
        <v>40656053.478723735</v>
      </c>
      <c r="W86" s="185">
        <v>28308778.901999999</v>
      </c>
    </row>
    <row r="87" spans="2:23" customFormat="1" ht="12.75">
      <c r="B87" s="181" t="s">
        <v>14</v>
      </c>
      <c r="C87" s="185">
        <v>9238450.9600097686</v>
      </c>
      <c r="D87" s="185">
        <v>114005.54478031656</v>
      </c>
      <c r="E87" s="185">
        <v>174959.23084708772</v>
      </c>
      <c r="F87" s="185">
        <v>522449.32652773435</v>
      </c>
      <c r="G87" s="185">
        <v>408750.7812747875</v>
      </c>
      <c r="H87" s="185">
        <v>65026.4299035109</v>
      </c>
      <c r="I87" s="185">
        <v>3596500.1196706994</v>
      </c>
      <c r="J87" s="185">
        <v>16078332.712909728</v>
      </c>
      <c r="K87" s="185">
        <v>27172075.607021596</v>
      </c>
      <c r="L87" s="185">
        <v>11977862.759071799</v>
      </c>
      <c r="M87" s="185">
        <v>15478758.930684155</v>
      </c>
      <c r="N87" s="185">
        <v>3542019.6586505715</v>
      </c>
      <c r="O87" s="185">
        <v>2076240.0434215453</v>
      </c>
      <c r="P87" s="185">
        <v>8711079.0593017712</v>
      </c>
      <c r="Q87" s="185">
        <v>25421498.325390164</v>
      </c>
      <c r="R87" s="185">
        <v>6442600.2737126295</v>
      </c>
      <c r="S87" s="185">
        <v>43493574.652193263</v>
      </c>
      <c r="T87" s="185">
        <v>10206628.590871962</v>
      </c>
      <c r="U87" s="185">
        <v>15337696.971147699</v>
      </c>
      <c r="V87" s="185">
        <v>13606311.634485487</v>
      </c>
      <c r="W87" s="185">
        <v>4083871.3240099996</v>
      </c>
    </row>
    <row r="88" spans="2:23" customFormat="1" ht="12.75">
      <c r="B88" s="181" t="s">
        <v>15</v>
      </c>
      <c r="C88" s="185">
        <v>0</v>
      </c>
      <c r="D88" s="185">
        <v>0</v>
      </c>
      <c r="E88" s="185">
        <v>0</v>
      </c>
      <c r="F88" s="185">
        <v>0</v>
      </c>
      <c r="G88" s="185">
        <v>0</v>
      </c>
      <c r="H88" s="185">
        <v>0</v>
      </c>
      <c r="I88" s="185">
        <v>0</v>
      </c>
      <c r="J88" s="185">
        <v>203999.72682222284</v>
      </c>
      <c r="K88" s="185">
        <v>3742559.5929950019</v>
      </c>
      <c r="L88" s="185">
        <v>4128688.8251704625</v>
      </c>
      <c r="M88" s="185">
        <v>9357407.680705728</v>
      </c>
      <c r="N88" s="185">
        <v>6132831.5860450119</v>
      </c>
      <c r="O88" s="185">
        <v>2140349.4018748729</v>
      </c>
      <c r="P88" s="185">
        <v>4927999.8589330688</v>
      </c>
      <c r="Q88" s="185">
        <v>4573561.1176692713</v>
      </c>
      <c r="R88" s="185">
        <v>4172731.5793904508</v>
      </c>
      <c r="S88" s="185">
        <v>0</v>
      </c>
      <c r="T88" s="185">
        <v>5219941.0903490614</v>
      </c>
      <c r="U88" s="185">
        <v>6363834.7509453064</v>
      </c>
      <c r="V88" s="185">
        <v>6315036.3740980709</v>
      </c>
      <c r="W88" s="185">
        <v>2727386.9699999997</v>
      </c>
    </row>
    <row r="89" spans="2:23" customFormat="1" ht="12.75">
      <c r="B89" s="181" t="s">
        <v>16</v>
      </c>
      <c r="C89" s="185">
        <v>2808101.7013481427</v>
      </c>
      <c r="D89" s="185">
        <v>1792245.5010899194</v>
      </c>
      <c r="E89" s="185">
        <v>533636.13841108594</v>
      </c>
      <c r="F89" s="185">
        <v>997339.09244947124</v>
      </c>
      <c r="G89" s="185">
        <v>7601547.1298043979</v>
      </c>
      <c r="H89" s="185">
        <v>13714443.974016117</v>
      </c>
      <c r="I89" s="185">
        <v>39931398.591934703</v>
      </c>
      <c r="J89" s="185">
        <v>21414683.500536129</v>
      </c>
      <c r="K89" s="185">
        <v>23515682.204287022</v>
      </c>
      <c r="L89" s="185">
        <v>13561960.568413885</v>
      </c>
      <c r="M89" s="185">
        <v>52834685.486983232</v>
      </c>
      <c r="N89" s="185">
        <v>52166673.478808492</v>
      </c>
      <c r="O89" s="185">
        <v>44429908.073451482</v>
      </c>
      <c r="P89" s="185">
        <v>28706134.815957356</v>
      </c>
      <c r="Q89" s="185">
        <v>21721162.130739767</v>
      </c>
      <c r="R89" s="185">
        <v>12411975.494568357</v>
      </c>
      <c r="S89" s="185">
        <v>8535413.6271686461</v>
      </c>
      <c r="T89" s="185">
        <v>7801020.1313325092</v>
      </c>
      <c r="U89" s="185">
        <v>9632186.7096232437</v>
      </c>
      <c r="V89" s="185">
        <v>5280327.0311489133</v>
      </c>
      <c r="W89" s="185">
        <v>6498516</v>
      </c>
    </row>
    <row r="90" spans="2:23" customFormat="1" ht="12.75">
      <c r="B90" s="181" t="s">
        <v>82</v>
      </c>
      <c r="C90" s="185">
        <v>1483441.5551080036</v>
      </c>
      <c r="D90" s="185">
        <v>58927.866019124151</v>
      </c>
      <c r="E90" s="185">
        <v>56443.317827747356</v>
      </c>
      <c r="F90" s="185">
        <v>329822.68776882108</v>
      </c>
      <c r="G90" s="185">
        <v>62774.619787701478</v>
      </c>
      <c r="H90" s="185">
        <v>0</v>
      </c>
      <c r="I90" s="185">
        <v>0</v>
      </c>
      <c r="J90" s="185">
        <v>0</v>
      </c>
      <c r="K90" s="185">
        <v>0</v>
      </c>
      <c r="L90" s="185">
        <v>31755.879156464307</v>
      </c>
      <c r="M90" s="185">
        <v>2402760.3209734126</v>
      </c>
      <c r="N90" s="185">
        <v>2357976.633796283</v>
      </c>
      <c r="O90" s="185">
        <v>13568614.749772498</v>
      </c>
      <c r="P90" s="185">
        <v>13578658.117904983</v>
      </c>
      <c r="Q90" s="185">
        <v>23590553.288752094</v>
      </c>
      <c r="R90" s="185">
        <v>10824114.896212615</v>
      </c>
      <c r="S90" s="185">
        <v>2575400.535572289</v>
      </c>
      <c r="T90" s="185">
        <v>2977805.3645002185</v>
      </c>
      <c r="U90" s="185">
        <v>2535682.6010792619</v>
      </c>
      <c r="V90" s="185">
        <v>803015.82902261638</v>
      </c>
      <c r="W90" s="185">
        <v>1340855</v>
      </c>
    </row>
    <row r="91" spans="2:23" customFormat="1" ht="12.75">
      <c r="B91" s="181" t="s">
        <v>18</v>
      </c>
      <c r="C91" s="185">
        <v>179743.65777422755</v>
      </c>
      <c r="D91" s="185">
        <v>128117.3422336306</v>
      </c>
      <c r="E91" s="185">
        <v>52959.295161298483</v>
      </c>
      <c r="F91" s="185">
        <v>20615.220273629249</v>
      </c>
      <c r="G91" s="185">
        <v>48312.681800520913</v>
      </c>
      <c r="H91" s="185">
        <v>1037401.6212981829</v>
      </c>
      <c r="I91" s="185">
        <v>0</v>
      </c>
      <c r="J91" s="185">
        <v>0</v>
      </c>
      <c r="K91" s="185">
        <v>0</v>
      </c>
      <c r="L91" s="185">
        <v>22148457.16112962</v>
      </c>
      <c r="M91" s="185">
        <v>4640949.5512505146</v>
      </c>
      <c r="N91" s="185">
        <v>604186.19744641893</v>
      </c>
      <c r="O91" s="185">
        <v>136667.86946191272</v>
      </c>
      <c r="P91" s="185">
        <v>360664.23877694947</v>
      </c>
      <c r="Q91" s="185">
        <v>1202771.0639406571</v>
      </c>
      <c r="R91" s="185">
        <v>1961505.5966035626</v>
      </c>
      <c r="S91" s="185">
        <v>0</v>
      </c>
      <c r="T91" s="185">
        <v>2466930.1391517622</v>
      </c>
      <c r="U91" s="185">
        <v>2770696.016195212</v>
      </c>
      <c r="V91" s="185">
        <v>715959.05094975675</v>
      </c>
      <c r="W91" s="185">
        <v>1426676</v>
      </c>
    </row>
    <row r="92" spans="2:23" customFormat="1" ht="12.75">
      <c r="B92" s="181" t="s">
        <v>19</v>
      </c>
      <c r="C92" s="185">
        <v>18736705.970151871</v>
      </c>
      <c r="D92" s="185">
        <v>18166622.441796143</v>
      </c>
      <c r="E92" s="185">
        <v>24251292.490763847</v>
      </c>
      <c r="F92" s="185">
        <v>22290108.598111741</v>
      </c>
      <c r="G92" s="185">
        <v>23392452.323518068</v>
      </c>
      <c r="H92" s="185">
        <v>22714560.844652951</v>
      </c>
      <c r="I92" s="185">
        <v>55340532.17150116</v>
      </c>
      <c r="J92" s="185">
        <v>109339.33697759362</v>
      </c>
      <c r="K92" s="185">
        <v>1640635.9593554856</v>
      </c>
      <c r="L92" s="185">
        <v>7975050.1956887031</v>
      </c>
      <c r="M92" s="185">
        <v>0</v>
      </c>
      <c r="N92" s="185">
        <v>0</v>
      </c>
      <c r="O92" s="185">
        <v>0</v>
      </c>
      <c r="P92" s="185">
        <v>0</v>
      </c>
      <c r="Q92" s="185">
        <v>0</v>
      </c>
      <c r="R92" s="185">
        <v>0</v>
      </c>
      <c r="S92" s="185">
        <v>0</v>
      </c>
      <c r="T92" s="185">
        <v>0</v>
      </c>
      <c r="U92" s="185">
        <v>0</v>
      </c>
      <c r="V92" s="185">
        <v>0</v>
      </c>
      <c r="W92" s="185">
        <v>0</v>
      </c>
    </row>
    <row r="93" spans="2:23" customFormat="1" ht="13.5" thickBot="1">
      <c r="B93" s="33"/>
      <c r="C93" s="153"/>
      <c r="D93" s="153"/>
      <c r="E93" s="154"/>
      <c r="F93" s="154"/>
      <c r="G93" s="154"/>
      <c r="H93" s="154"/>
      <c r="I93" s="154"/>
      <c r="J93" s="154"/>
      <c r="K93" s="154"/>
      <c r="L93" s="154"/>
      <c r="M93" s="155"/>
      <c r="N93" s="155"/>
      <c r="O93" s="155"/>
      <c r="P93" s="93"/>
      <c r="Q93" s="156"/>
      <c r="R93" s="156"/>
      <c r="S93" s="156"/>
      <c r="T93" s="93"/>
    </row>
    <row r="94" spans="2:23" customFormat="1" ht="13.5" thickTop="1">
      <c r="B94" s="170" t="s">
        <v>20</v>
      </c>
      <c r="C94" s="171">
        <f>SUM(C76:C92)</f>
        <v>80457571.046497911</v>
      </c>
      <c r="D94" s="171">
        <f t="shared" ref="D94:U94" si="5">SUM(D76:D92)</f>
        <v>42726811.397021204</v>
      </c>
      <c r="E94" s="171">
        <f t="shared" si="5"/>
        <v>33748902.265138246</v>
      </c>
      <c r="F94" s="171">
        <f t="shared" si="5"/>
        <v>35378473.631120697</v>
      </c>
      <c r="G94" s="171">
        <f t="shared" si="5"/>
        <v>44233763.019629776</v>
      </c>
      <c r="H94" s="171">
        <f t="shared" si="5"/>
        <v>47457386.930181503</v>
      </c>
      <c r="I94" s="171">
        <f t="shared" si="5"/>
        <v>122308041.74192205</v>
      </c>
      <c r="J94" s="171">
        <f t="shared" si="5"/>
        <v>79555446.972156301</v>
      </c>
      <c r="K94" s="171">
        <f t="shared" si="5"/>
        <v>138507594.88033104</v>
      </c>
      <c r="L94" s="171">
        <f t="shared" si="5"/>
        <v>314867338.45219171</v>
      </c>
      <c r="M94" s="171">
        <f t="shared" si="5"/>
        <v>394685568.92339098</v>
      </c>
      <c r="N94" s="171">
        <f t="shared" si="5"/>
        <v>313894111.67263794</v>
      </c>
      <c r="O94" s="171">
        <f t="shared" si="5"/>
        <v>289388385.91752815</v>
      </c>
      <c r="P94" s="171">
        <f t="shared" si="5"/>
        <v>301095876.77568698</v>
      </c>
      <c r="Q94" s="171">
        <f t="shared" si="5"/>
        <v>397211678.55961996</v>
      </c>
      <c r="R94" s="171">
        <f t="shared" si="5"/>
        <v>283910244.16198623</v>
      </c>
      <c r="S94" s="171">
        <f t="shared" si="5"/>
        <v>262756369.68613547</v>
      </c>
      <c r="T94" s="171">
        <f t="shared" si="5"/>
        <v>273156174.4896453</v>
      </c>
      <c r="U94" s="171">
        <f t="shared" si="5"/>
        <v>366628236.19511145</v>
      </c>
      <c r="V94" s="171">
        <f t="shared" ref="V94:W94" si="6">SUM(V76:V92)</f>
        <v>339834855.18983108</v>
      </c>
      <c r="W94" s="172">
        <f t="shared" si="6"/>
        <v>188064880.25801</v>
      </c>
    </row>
    <row r="95" spans="2:23" customFormat="1" ht="12.75">
      <c r="B95" s="210" t="s">
        <v>833</v>
      </c>
      <c r="C95" s="11"/>
      <c r="D95" s="11"/>
      <c r="E95" s="11"/>
      <c r="F95" s="11"/>
      <c r="G95" s="11"/>
      <c r="H95" s="11"/>
      <c r="I95" s="11"/>
      <c r="J95" s="11"/>
      <c r="K95" s="11"/>
      <c r="L95" s="11"/>
      <c r="M95" s="11"/>
      <c r="N95" s="11"/>
      <c r="O95" s="11"/>
      <c r="P95" s="64"/>
      <c r="Q95" s="64"/>
      <c r="R95" s="116"/>
      <c r="S95" s="64"/>
    </row>
    <row r="96" spans="2:23" customFormat="1" ht="12.75">
      <c r="B96" s="214" t="s">
        <v>70</v>
      </c>
      <c r="C96" s="12"/>
      <c r="D96" s="12"/>
      <c r="E96" s="12"/>
      <c r="F96" s="12"/>
      <c r="G96" s="12"/>
      <c r="H96" s="12"/>
      <c r="I96" s="12"/>
      <c r="J96" s="12"/>
      <c r="K96" s="12"/>
      <c r="L96" s="12"/>
      <c r="M96" s="12"/>
      <c r="N96" s="12"/>
      <c r="O96" s="12"/>
      <c r="P96" s="12"/>
      <c r="Q96" s="12"/>
      <c r="R96" s="12"/>
      <c r="S96" s="129"/>
      <c r="T96" s="12"/>
    </row>
    <row r="97" spans="2:23" customFormat="1" ht="12.75">
      <c r="B97" s="210" t="s">
        <v>71</v>
      </c>
      <c r="C97" s="11"/>
      <c r="D97" s="11"/>
      <c r="E97" s="26"/>
      <c r="F97" s="26"/>
      <c r="G97" s="26"/>
      <c r="H97" s="26"/>
      <c r="I97" s="26"/>
      <c r="J97" s="26"/>
      <c r="K97" s="26"/>
      <c r="L97" s="11"/>
      <c r="M97" s="480"/>
      <c r="N97" s="67"/>
      <c r="P97" s="64"/>
      <c r="Q97" s="64"/>
      <c r="R97" s="116"/>
      <c r="S97" s="64"/>
    </row>
    <row r="98" spans="2:23" customFormat="1" ht="12.75">
      <c r="B98" s="210" t="s">
        <v>72</v>
      </c>
      <c r="C98" s="11"/>
      <c r="D98" s="11"/>
      <c r="E98" s="26"/>
      <c r="F98" s="26"/>
      <c r="G98" s="26"/>
      <c r="H98" s="26"/>
      <c r="I98" s="26"/>
      <c r="J98" s="26"/>
      <c r="K98" s="26"/>
      <c r="L98" s="11"/>
      <c r="M98" s="11"/>
      <c r="N98" s="67"/>
      <c r="P98" s="64"/>
      <c r="Q98" s="64"/>
      <c r="R98" s="116"/>
      <c r="S98" s="64"/>
      <c r="U98" s="36"/>
    </row>
    <row r="99" spans="2:23" customFormat="1" ht="12.75">
      <c r="B99" s="213" t="s">
        <v>73</v>
      </c>
      <c r="C99" s="11"/>
      <c r="D99" s="11"/>
      <c r="E99" s="26"/>
      <c r="F99" s="26"/>
      <c r="G99" s="26"/>
      <c r="H99" s="26"/>
      <c r="I99" s="26"/>
      <c r="J99" s="26"/>
      <c r="K99" s="26"/>
      <c r="L99" s="11"/>
      <c r="M99" s="11"/>
      <c r="N99" s="67"/>
      <c r="P99" s="64"/>
      <c r="Q99" s="64"/>
      <c r="R99" s="116"/>
      <c r="S99" s="64"/>
      <c r="U99" s="492"/>
    </row>
    <row r="100" spans="2:23" customFormat="1" ht="12.75">
      <c r="B100" s="210" t="s">
        <v>476</v>
      </c>
      <c r="C100" s="10"/>
      <c r="D100" s="10"/>
      <c r="E100" s="67"/>
      <c r="F100" s="48"/>
      <c r="G100" s="91"/>
      <c r="H100" s="91"/>
      <c r="I100" s="26"/>
      <c r="J100" s="26"/>
      <c r="K100" s="26"/>
      <c r="L100" s="11"/>
      <c r="M100" s="11"/>
      <c r="N100" s="67"/>
      <c r="P100" s="64"/>
      <c r="Q100" s="64"/>
      <c r="R100" s="116"/>
      <c r="S100" s="64"/>
    </row>
    <row r="101" spans="2:23" customFormat="1" ht="12.75">
      <c r="B101" s="225" t="s">
        <v>675</v>
      </c>
      <c r="C101" s="11"/>
      <c r="D101" s="11"/>
      <c r="E101" s="26"/>
      <c r="F101" s="26"/>
      <c r="G101" s="26"/>
      <c r="H101" s="26"/>
      <c r="I101" s="26"/>
      <c r="J101" s="26"/>
      <c r="K101" s="26"/>
      <c r="L101" s="11"/>
      <c r="M101" s="11"/>
      <c r="N101" s="67"/>
      <c r="P101" s="64"/>
      <c r="Q101" s="64"/>
      <c r="R101" s="116"/>
      <c r="S101" s="64"/>
    </row>
    <row r="102" spans="2:23" customFormat="1" ht="12.75">
      <c r="B102" s="213" t="s">
        <v>600</v>
      </c>
      <c r="C102" s="11"/>
      <c r="D102" s="11"/>
      <c r="E102" s="26"/>
      <c r="F102" s="26"/>
      <c r="G102" s="26"/>
      <c r="H102" s="26"/>
      <c r="I102" s="26"/>
      <c r="J102" s="26"/>
      <c r="K102" s="26"/>
      <c r="L102" s="11"/>
      <c r="M102" s="11"/>
      <c r="N102" s="67"/>
      <c r="P102" s="64"/>
      <c r="Q102" s="64"/>
      <c r="R102" s="116"/>
      <c r="S102" s="64"/>
    </row>
    <row r="103" spans="2:23" customFormat="1" ht="12.75">
      <c r="B103" s="123"/>
      <c r="C103" s="11"/>
      <c r="D103" s="11"/>
      <c r="E103" s="10"/>
      <c r="F103" s="26"/>
      <c r="G103" s="26"/>
      <c r="H103" s="26"/>
      <c r="I103" s="26"/>
      <c r="J103" s="26"/>
      <c r="K103" s="26"/>
      <c r="L103" s="11"/>
      <c r="M103" s="11"/>
      <c r="N103" s="67"/>
      <c r="P103" s="64"/>
      <c r="Q103" s="64"/>
      <c r="R103" s="116"/>
      <c r="S103" s="64"/>
    </row>
    <row r="107" spans="2:23">
      <c r="B107" s="212" t="s">
        <v>58</v>
      </c>
      <c r="C107" s="14"/>
      <c r="D107" s="14"/>
      <c r="E107" s="11"/>
      <c r="F107" s="11"/>
      <c r="G107" s="11"/>
      <c r="H107" s="11"/>
      <c r="I107" s="11"/>
      <c r="J107" s="11"/>
      <c r="K107" s="11"/>
    </row>
    <row r="108" spans="2:23">
      <c r="B108" s="211" t="s">
        <v>245</v>
      </c>
      <c r="C108" s="15"/>
      <c r="D108" s="15"/>
      <c r="E108" s="11"/>
      <c r="F108" s="11"/>
      <c r="G108" s="11"/>
      <c r="H108" s="11"/>
      <c r="I108" s="11"/>
      <c r="J108" s="11"/>
      <c r="K108" s="11"/>
    </row>
    <row r="109" spans="2:23">
      <c r="B109" s="166" t="s">
        <v>74</v>
      </c>
      <c r="C109" s="166"/>
      <c r="D109" s="166"/>
      <c r="E109" s="11"/>
      <c r="F109" s="11"/>
      <c r="G109" s="11"/>
      <c r="H109" s="11"/>
      <c r="I109" s="11"/>
      <c r="J109" s="11"/>
      <c r="K109" s="11"/>
    </row>
    <row r="110" spans="2:23" ht="12.75">
      <c r="B110" s="1" t="s">
        <v>792</v>
      </c>
      <c r="C110" s="15"/>
      <c r="D110" s="15"/>
      <c r="E110" s="11"/>
      <c r="F110" s="11"/>
      <c r="G110" s="11"/>
      <c r="H110" s="11"/>
      <c r="I110" s="11"/>
      <c r="J110" s="11"/>
      <c r="K110" s="11"/>
      <c r="O110" s="107" t="s">
        <v>180</v>
      </c>
    </row>
    <row r="111" spans="2:23">
      <c r="B111" s="11"/>
      <c r="D111" s="11"/>
      <c r="E111" s="11"/>
      <c r="F111" s="11"/>
      <c r="G111" s="11"/>
      <c r="H111" s="11"/>
      <c r="I111" s="11"/>
      <c r="J111" s="11"/>
      <c r="K111" s="11"/>
    </row>
    <row r="112" spans="2:23">
      <c r="B112" s="149" t="s">
        <v>2</v>
      </c>
      <c r="C112" s="150">
        <v>2001</v>
      </c>
      <c r="D112" s="150">
        <v>2002</v>
      </c>
      <c r="E112" s="151">
        <v>2003</v>
      </c>
      <c r="F112" s="151">
        <v>2004</v>
      </c>
      <c r="G112" s="151">
        <v>2005</v>
      </c>
      <c r="H112" s="151">
        <v>2006</v>
      </c>
      <c r="I112" s="151">
        <v>2007</v>
      </c>
      <c r="J112" s="151">
        <v>2008</v>
      </c>
      <c r="K112" s="151">
        <v>2009</v>
      </c>
      <c r="L112" s="151">
        <v>2010</v>
      </c>
      <c r="M112" s="151">
        <v>2011</v>
      </c>
      <c r="N112" s="151">
        <v>2012</v>
      </c>
      <c r="O112" s="151" t="s">
        <v>237</v>
      </c>
      <c r="P112" s="151">
        <v>2014</v>
      </c>
      <c r="Q112" s="151">
        <v>2015</v>
      </c>
      <c r="R112" s="151">
        <v>2016</v>
      </c>
      <c r="S112" s="151">
        <v>2017</v>
      </c>
      <c r="T112" s="151">
        <v>2018</v>
      </c>
      <c r="U112" s="151">
        <v>2019</v>
      </c>
      <c r="V112" s="151">
        <v>2020</v>
      </c>
      <c r="W112" s="152">
        <v>2021</v>
      </c>
    </row>
    <row r="113" spans="2:23">
      <c r="B113" s="179" t="s">
        <v>3</v>
      </c>
      <c r="C113" s="185">
        <v>0</v>
      </c>
      <c r="D113" s="185">
        <v>0</v>
      </c>
      <c r="E113" s="185">
        <v>0</v>
      </c>
      <c r="F113" s="185">
        <v>0</v>
      </c>
      <c r="G113" s="185">
        <v>0</v>
      </c>
      <c r="H113" s="185">
        <v>0</v>
      </c>
      <c r="I113" s="185">
        <v>0</v>
      </c>
      <c r="J113" s="185">
        <v>0</v>
      </c>
      <c r="K113" s="185">
        <v>0</v>
      </c>
      <c r="L113" s="185">
        <v>60417.034174444532</v>
      </c>
      <c r="M113" s="185">
        <v>301691.48586356459</v>
      </c>
      <c r="N113" s="185">
        <v>136518.64330428909</v>
      </c>
      <c r="O113" s="185">
        <v>1299417.5431916039</v>
      </c>
      <c r="P113" s="185">
        <v>1693709.8894872188</v>
      </c>
      <c r="Q113" s="185">
        <v>3136089.6832905733</v>
      </c>
      <c r="R113" s="185">
        <v>7858893.5953895571</v>
      </c>
      <c r="S113" s="185">
        <v>6197043.2140178531</v>
      </c>
      <c r="T113" s="185">
        <v>6271970.7594449567</v>
      </c>
      <c r="U113" s="185">
        <v>8099982.4100957438</v>
      </c>
      <c r="V113" s="185">
        <v>2028792.669443557</v>
      </c>
      <c r="W113" s="185">
        <v>8758876.3010000009</v>
      </c>
    </row>
    <row r="114" spans="2:23">
      <c r="B114" s="181" t="s">
        <v>5</v>
      </c>
      <c r="C114" s="185">
        <v>0</v>
      </c>
      <c r="D114" s="185">
        <v>0</v>
      </c>
      <c r="E114" s="185">
        <v>0</v>
      </c>
      <c r="F114" s="185">
        <v>0</v>
      </c>
      <c r="G114" s="185">
        <v>0</v>
      </c>
      <c r="H114" s="185">
        <v>0</v>
      </c>
      <c r="I114" s="185">
        <v>699896.71259559772</v>
      </c>
      <c r="J114" s="185">
        <v>102090.26919410731</v>
      </c>
      <c r="K114" s="185">
        <v>260144.78256101269</v>
      </c>
      <c r="L114" s="185">
        <v>399578.24687560444</v>
      </c>
      <c r="M114" s="185">
        <v>366194.29082435597</v>
      </c>
      <c r="N114" s="185">
        <v>1012905.7629865987</v>
      </c>
      <c r="O114" s="185">
        <v>2637785.9229893787</v>
      </c>
      <c r="P114" s="185">
        <v>2737053.8848281177</v>
      </c>
      <c r="Q114" s="185">
        <v>2712143.4038600093</v>
      </c>
      <c r="R114" s="185">
        <v>3237791.1302215643</v>
      </c>
      <c r="S114" s="185">
        <v>4484713.7186801927</v>
      </c>
      <c r="T114" s="185">
        <v>3862223.853890589</v>
      </c>
      <c r="U114" s="185">
        <v>3410583.6918949736</v>
      </c>
      <c r="V114" s="185">
        <v>2434898.6393942274</v>
      </c>
      <c r="W114" s="185">
        <v>3798326.7429999998</v>
      </c>
    </row>
    <row r="115" spans="2:23">
      <c r="B115" s="181" t="s">
        <v>6</v>
      </c>
      <c r="C115" s="185">
        <v>36049.838451857489</v>
      </c>
      <c r="D115" s="185">
        <v>0</v>
      </c>
      <c r="E115" s="185">
        <v>0</v>
      </c>
      <c r="F115" s="185">
        <v>0</v>
      </c>
      <c r="G115" s="185">
        <v>0</v>
      </c>
      <c r="H115" s="185">
        <v>3992.8712516795267</v>
      </c>
      <c r="I115" s="185">
        <v>142515.69325604904</v>
      </c>
      <c r="J115" s="185">
        <v>271894.46985213185</v>
      </c>
      <c r="K115" s="185">
        <v>760896.41313932172</v>
      </c>
      <c r="L115" s="185">
        <v>98790.265762027775</v>
      </c>
      <c r="M115" s="185">
        <v>675075.47641558526</v>
      </c>
      <c r="N115" s="185">
        <v>640979.09362988896</v>
      </c>
      <c r="O115" s="185">
        <v>2590816.7647476746</v>
      </c>
      <c r="P115" s="185">
        <v>3344596.9625128037</v>
      </c>
      <c r="Q115" s="185">
        <v>4235379.5617909292</v>
      </c>
      <c r="R115" s="185">
        <v>8234862.3097852459</v>
      </c>
      <c r="S115" s="185">
        <v>2854205.0633184863</v>
      </c>
      <c r="T115" s="185">
        <v>6767288.2972880676</v>
      </c>
      <c r="U115" s="185">
        <v>6357047.7414613012</v>
      </c>
      <c r="V115" s="185">
        <v>6837914.9443100207</v>
      </c>
      <c r="W115" s="185">
        <v>7634403.2080000006</v>
      </c>
    </row>
    <row r="116" spans="2:23">
      <c r="B116" s="181" t="s">
        <v>7</v>
      </c>
      <c r="C116" s="185">
        <v>276448.9183214613</v>
      </c>
      <c r="D116" s="185">
        <v>127570.09339538199</v>
      </c>
      <c r="E116" s="185">
        <v>10970.907794581681</v>
      </c>
      <c r="F116" s="185">
        <v>0</v>
      </c>
      <c r="G116" s="185">
        <v>83104.48475642527</v>
      </c>
      <c r="H116" s="185">
        <v>69715.62458900013</v>
      </c>
      <c r="I116" s="185">
        <v>77897.459366076917</v>
      </c>
      <c r="J116" s="185">
        <v>218534.76270878562</v>
      </c>
      <c r="K116" s="185">
        <v>735715.87111374491</v>
      </c>
      <c r="L116" s="185">
        <v>152082.86423606449</v>
      </c>
      <c r="M116" s="185">
        <v>702717.68087643967</v>
      </c>
      <c r="N116" s="185">
        <v>287256.90818722401</v>
      </c>
      <c r="O116" s="185">
        <v>3018108.0005368348</v>
      </c>
      <c r="P116" s="185">
        <v>2645314.4773824653</v>
      </c>
      <c r="Q116" s="185">
        <v>3867988.3844843651</v>
      </c>
      <c r="R116" s="185">
        <v>6805549.9534405675</v>
      </c>
      <c r="S116" s="185">
        <v>2978611.4983026492</v>
      </c>
      <c r="T116" s="185">
        <v>4588595.8073490355</v>
      </c>
      <c r="U116" s="185">
        <v>9235553.7199082226</v>
      </c>
      <c r="V116" s="185">
        <v>7168456.8447015136</v>
      </c>
      <c r="W116" s="185">
        <v>11897774.785</v>
      </c>
    </row>
    <row r="117" spans="2:23">
      <c r="B117" s="181" t="s">
        <v>8</v>
      </c>
      <c r="C117" s="185">
        <v>0</v>
      </c>
      <c r="D117" s="185">
        <v>0</v>
      </c>
      <c r="E117" s="185">
        <v>36090.281093422949</v>
      </c>
      <c r="F117" s="185">
        <v>20440.713671186651</v>
      </c>
      <c r="G117" s="185">
        <v>1244.7872256137514</v>
      </c>
      <c r="H117" s="185">
        <v>498463.47709770524</v>
      </c>
      <c r="I117" s="185">
        <v>520310.79905638727</v>
      </c>
      <c r="J117" s="185">
        <v>1074504.0961777349</v>
      </c>
      <c r="K117" s="185">
        <v>1588233.3560906455</v>
      </c>
      <c r="L117" s="185">
        <v>893482.40514906531</v>
      </c>
      <c r="M117" s="185">
        <v>1673216.7830318331</v>
      </c>
      <c r="N117" s="185">
        <v>336375.47454565985</v>
      </c>
      <c r="O117" s="185">
        <v>4127507.6381506324</v>
      </c>
      <c r="P117" s="185">
        <v>4793060.1045744736</v>
      </c>
      <c r="Q117" s="185">
        <v>7424070.6588695552</v>
      </c>
      <c r="R117" s="185">
        <v>13056487.733318394</v>
      </c>
      <c r="S117" s="185">
        <v>19888491.51437797</v>
      </c>
      <c r="T117" s="185">
        <v>17209402.581008729</v>
      </c>
      <c r="U117" s="185">
        <v>9198577.5188554619</v>
      </c>
      <c r="V117" s="185">
        <v>13760836.731605243</v>
      </c>
      <c r="W117" s="185">
        <v>23254489.666999999</v>
      </c>
    </row>
    <row r="118" spans="2:23">
      <c r="B118" s="181" t="s">
        <v>9</v>
      </c>
      <c r="C118" s="185">
        <v>53717.397093519758</v>
      </c>
      <c r="D118" s="185">
        <v>163146.82370730973</v>
      </c>
      <c r="E118" s="185">
        <v>56222.87812199982</v>
      </c>
      <c r="F118" s="185">
        <v>51950.876004776874</v>
      </c>
      <c r="G118" s="185">
        <v>46323.511813990139</v>
      </c>
      <c r="H118" s="185">
        <v>122899.92938396671</v>
      </c>
      <c r="I118" s="185">
        <v>1562243.5158226376</v>
      </c>
      <c r="J118" s="185">
        <v>948640.79608766909</v>
      </c>
      <c r="K118" s="185">
        <v>1725859.9099788249</v>
      </c>
      <c r="L118" s="185">
        <v>225018.62191245524</v>
      </c>
      <c r="M118" s="185">
        <v>875961.85404332366</v>
      </c>
      <c r="N118" s="185">
        <v>1899215.0757046149</v>
      </c>
      <c r="O118" s="185">
        <v>9580732.1129115205</v>
      </c>
      <c r="P118" s="185">
        <v>11227217.487158475</v>
      </c>
      <c r="Q118" s="185">
        <v>16707900.866060164</v>
      </c>
      <c r="R118" s="185">
        <v>24216581.90068778</v>
      </c>
      <c r="S118" s="185">
        <v>16708242.857318213</v>
      </c>
      <c r="T118" s="185">
        <v>25653001.424251314</v>
      </c>
      <c r="U118" s="185">
        <v>21471807.105939697</v>
      </c>
      <c r="V118" s="185">
        <v>21130514.655391321</v>
      </c>
      <c r="W118" s="185">
        <v>23862954.719000001</v>
      </c>
    </row>
    <row r="119" spans="2:23">
      <c r="B119" s="181" t="s">
        <v>10</v>
      </c>
      <c r="C119" s="185">
        <v>1694833.4148693429</v>
      </c>
      <c r="D119" s="185">
        <v>2859211.2829887257</v>
      </c>
      <c r="E119" s="185">
        <v>5050822.0696513429</v>
      </c>
      <c r="F119" s="185">
        <v>5614942.6722261095</v>
      </c>
      <c r="G119" s="185">
        <v>5991723.5607049624</v>
      </c>
      <c r="H119" s="185">
        <v>1156720.4587368425</v>
      </c>
      <c r="I119" s="185">
        <v>2592235.0949790678</v>
      </c>
      <c r="J119" s="185">
        <v>1830685.7403950025</v>
      </c>
      <c r="K119" s="185">
        <v>5856947.1436729841</v>
      </c>
      <c r="L119" s="185">
        <v>758618.47146250855</v>
      </c>
      <c r="M119" s="185">
        <v>183256.19520299314</v>
      </c>
      <c r="N119" s="185">
        <v>1361826.7031225723</v>
      </c>
      <c r="O119" s="185">
        <v>32367203.403298981</v>
      </c>
      <c r="P119" s="185">
        <v>41046352.300441056</v>
      </c>
      <c r="Q119" s="185">
        <v>33743121.008609116</v>
      </c>
      <c r="R119" s="185">
        <v>49121182.178784721</v>
      </c>
      <c r="S119" s="185">
        <v>46183667.22255823</v>
      </c>
      <c r="T119" s="185">
        <v>57050778.628308423</v>
      </c>
      <c r="U119" s="185">
        <v>47345253.449111648</v>
      </c>
      <c r="V119" s="185">
        <v>44858683.309858434</v>
      </c>
      <c r="W119" s="185">
        <v>117424700.476</v>
      </c>
    </row>
    <row r="120" spans="2:23">
      <c r="B120" s="181" t="s">
        <v>11</v>
      </c>
      <c r="C120" s="185">
        <v>219988.85137796143</v>
      </c>
      <c r="D120" s="185">
        <v>214849.3383138217</v>
      </c>
      <c r="E120" s="185">
        <v>45934.795757416607</v>
      </c>
      <c r="F120" s="185">
        <v>51612.281104515117</v>
      </c>
      <c r="G120" s="185">
        <v>120602.45514081391</v>
      </c>
      <c r="H120" s="185">
        <v>79644.595279735076</v>
      </c>
      <c r="I120" s="185">
        <v>349149.65268769104</v>
      </c>
      <c r="J120" s="185">
        <v>815467.54268679314</v>
      </c>
      <c r="K120" s="185">
        <v>391951.83340328099</v>
      </c>
      <c r="L120" s="185">
        <v>109327.82672349643</v>
      </c>
      <c r="M120" s="185">
        <v>401568.26266728592</v>
      </c>
      <c r="N120" s="185">
        <v>2594192.479362255</v>
      </c>
      <c r="O120" s="185">
        <v>3722274.6591849644</v>
      </c>
      <c r="P120" s="185">
        <v>5018202.1366637256</v>
      </c>
      <c r="Q120" s="185">
        <v>7359312.819346074</v>
      </c>
      <c r="R120" s="185">
        <v>6602302.5934980279</v>
      </c>
      <c r="S120" s="185">
        <v>13477054.469535703</v>
      </c>
      <c r="T120" s="185">
        <v>21505241.259737439</v>
      </c>
      <c r="U120" s="185">
        <v>11386946.365166342</v>
      </c>
      <c r="V120" s="185">
        <v>16220938.907103399</v>
      </c>
      <c r="W120" s="185">
        <v>19915461.041000001</v>
      </c>
    </row>
    <row r="121" spans="2:23">
      <c r="B121" s="181" t="s">
        <v>12</v>
      </c>
      <c r="C121" s="185">
        <v>0</v>
      </c>
      <c r="D121" s="185">
        <v>28815.290351028842</v>
      </c>
      <c r="E121" s="185">
        <v>0</v>
      </c>
      <c r="F121" s="185">
        <v>46882.370805473969</v>
      </c>
      <c r="G121" s="185">
        <v>5974.9786829460063</v>
      </c>
      <c r="H121" s="185">
        <v>0</v>
      </c>
      <c r="I121" s="185">
        <v>350757.43268206395</v>
      </c>
      <c r="J121" s="185">
        <v>424420.0958620655</v>
      </c>
      <c r="K121" s="185">
        <v>1045017.7648563011</v>
      </c>
      <c r="L121" s="185">
        <v>218497.29521671659</v>
      </c>
      <c r="M121" s="185">
        <v>989672.71673386532</v>
      </c>
      <c r="N121" s="185">
        <v>767073.15437767596</v>
      </c>
      <c r="O121" s="185">
        <v>6155541.8525177101</v>
      </c>
      <c r="P121" s="185">
        <v>7339726.7659607744</v>
      </c>
      <c r="Q121" s="185">
        <v>15949779.832200501</v>
      </c>
      <c r="R121" s="185">
        <v>11957045.816226127</v>
      </c>
      <c r="S121" s="185">
        <v>13763516.23037401</v>
      </c>
      <c r="T121" s="185">
        <v>19997619.136043053</v>
      </c>
      <c r="U121" s="185">
        <v>14644621.491877537</v>
      </c>
      <c r="V121" s="185">
        <v>14807670.05953319</v>
      </c>
      <c r="W121" s="185">
        <v>15235634.609000001</v>
      </c>
    </row>
    <row r="122" spans="2:23">
      <c r="B122" s="181" t="s">
        <v>606</v>
      </c>
      <c r="C122" s="185">
        <v>0</v>
      </c>
      <c r="D122" s="185">
        <v>0</v>
      </c>
      <c r="E122" s="185">
        <v>0</v>
      </c>
      <c r="F122" s="185">
        <v>0</v>
      </c>
      <c r="G122" s="185">
        <v>0</v>
      </c>
      <c r="H122" s="185">
        <v>0</v>
      </c>
      <c r="I122" s="185">
        <v>0</v>
      </c>
      <c r="J122" s="185">
        <v>0</v>
      </c>
      <c r="K122" s="185">
        <v>0</v>
      </c>
      <c r="L122" s="185">
        <v>0</v>
      </c>
      <c r="M122" s="185">
        <v>0</v>
      </c>
      <c r="N122" s="185">
        <v>0</v>
      </c>
      <c r="O122" s="185">
        <v>0</v>
      </c>
      <c r="P122" s="185">
        <v>0</v>
      </c>
      <c r="Q122" s="185">
        <v>0</v>
      </c>
      <c r="R122" s="185">
        <v>0</v>
      </c>
      <c r="S122" s="185">
        <v>0</v>
      </c>
      <c r="T122" s="185">
        <v>0</v>
      </c>
      <c r="U122" s="185">
        <v>5669345.6560346065</v>
      </c>
      <c r="V122" s="185">
        <v>6020105.8777445257</v>
      </c>
      <c r="W122" s="185">
        <v>8931637.125</v>
      </c>
    </row>
    <row r="123" spans="2:23">
      <c r="B123" s="181" t="s">
        <v>585</v>
      </c>
      <c r="C123" s="185">
        <v>47511.52548381895</v>
      </c>
      <c r="D123" s="185">
        <v>87559.814119775285</v>
      </c>
      <c r="E123" s="185">
        <v>0</v>
      </c>
      <c r="F123" s="185">
        <v>59548.424651419518</v>
      </c>
      <c r="G123" s="185">
        <v>17290.094563775005</v>
      </c>
      <c r="H123" s="185">
        <v>34059.700717542102</v>
      </c>
      <c r="I123" s="185">
        <v>1420036.9312364745</v>
      </c>
      <c r="J123" s="185">
        <v>1225450.3885092097</v>
      </c>
      <c r="K123" s="185">
        <v>2900421.1844802564</v>
      </c>
      <c r="L123" s="185">
        <v>1099696.8295472257</v>
      </c>
      <c r="M123" s="185">
        <v>343123.95637091267</v>
      </c>
      <c r="N123" s="185">
        <v>1089129.1003377137</v>
      </c>
      <c r="O123" s="185">
        <v>15290905.00699516</v>
      </c>
      <c r="P123" s="185">
        <v>17643222.60001329</v>
      </c>
      <c r="Q123" s="185">
        <v>20120053.080627069</v>
      </c>
      <c r="R123" s="185">
        <v>32515277.678559609</v>
      </c>
      <c r="S123" s="185">
        <v>24407157.185952459</v>
      </c>
      <c r="T123" s="185">
        <v>29138964.211104684</v>
      </c>
      <c r="U123" s="185">
        <v>17870971.49078593</v>
      </c>
      <c r="V123" s="185">
        <v>19354380.259969324</v>
      </c>
      <c r="W123" s="185">
        <v>28297456.959999997</v>
      </c>
    </row>
    <row r="124" spans="2:23">
      <c r="B124" s="181" t="s">
        <v>14</v>
      </c>
      <c r="C124" s="185">
        <v>523181.70610733278</v>
      </c>
      <c r="D124" s="185">
        <v>376004.39848293731</v>
      </c>
      <c r="E124" s="185">
        <v>10616.053634110036</v>
      </c>
      <c r="F124" s="185">
        <v>566966.74218368775</v>
      </c>
      <c r="G124" s="185">
        <v>469643.28277736099</v>
      </c>
      <c r="H124" s="185">
        <v>335433.5722775365</v>
      </c>
      <c r="I124" s="185">
        <v>48652.459907140954</v>
      </c>
      <c r="J124" s="185">
        <v>119234.15767569416</v>
      </c>
      <c r="K124" s="185">
        <v>2335855.3816990647</v>
      </c>
      <c r="L124" s="185">
        <v>210111.04766017129</v>
      </c>
      <c r="M124" s="185">
        <v>142336.57912317145</v>
      </c>
      <c r="N124" s="185">
        <v>199204.58121011101</v>
      </c>
      <c r="O124" s="185">
        <v>5693214.4730308363</v>
      </c>
      <c r="P124" s="185">
        <v>7689031.9201062527</v>
      </c>
      <c r="Q124" s="185">
        <v>8635205.0949913654</v>
      </c>
      <c r="R124" s="185">
        <v>21649525.212309003</v>
      </c>
      <c r="S124" s="185">
        <v>11416433.913317481</v>
      </c>
      <c r="T124" s="185">
        <v>20244592.280063588</v>
      </c>
      <c r="U124" s="185">
        <v>15605294.47961982</v>
      </c>
      <c r="V124" s="185">
        <v>20226479.399719141</v>
      </c>
      <c r="W124" s="185">
        <v>24927228.082999997</v>
      </c>
    </row>
    <row r="125" spans="2:23">
      <c r="B125" s="181" t="s">
        <v>15</v>
      </c>
      <c r="C125" s="185">
        <v>0</v>
      </c>
      <c r="D125" s="185">
        <v>0</v>
      </c>
      <c r="E125" s="185">
        <v>0</v>
      </c>
      <c r="F125" s="185">
        <v>0</v>
      </c>
      <c r="G125" s="185">
        <v>0</v>
      </c>
      <c r="H125" s="185">
        <v>0</v>
      </c>
      <c r="I125" s="185">
        <v>0</v>
      </c>
      <c r="J125" s="185">
        <v>84086.603266069811</v>
      </c>
      <c r="K125" s="185">
        <v>341152.12055555283</v>
      </c>
      <c r="L125" s="185">
        <v>0</v>
      </c>
      <c r="M125" s="185">
        <v>295774.18446242111</v>
      </c>
      <c r="N125" s="185">
        <v>0</v>
      </c>
      <c r="O125" s="185">
        <v>2077787.3132694589</v>
      </c>
      <c r="P125" s="185">
        <v>3158999.9061570265</v>
      </c>
      <c r="Q125" s="185">
        <v>5409032.9806702873</v>
      </c>
      <c r="R125" s="185">
        <v>7664998.1555689108</v>
      </c>
      <c r="S125" s="185">
        <v>9906916.745864952</v>
      </c>
      <c r="T125" s="185">
        <v>8311931.8135796478</v>
      </c>
      <c r="U125" s="185">
        <v>6054328.4266100852</v>
      </c>
      <c r="V125" s="185">
        <v>9369816.6784758922</v>
      </c>
      <c r="W125" s="185">
        <v>13603613.490999999</v>
      </c>
    </row>
    <row r="126" spans="2:23">
      <c r="B126" s="181" t="s">
        <v>16</v>
      </c>
      <c r="C126" s="185">
        <v>282930.80013852241</v>
      </c>
      <c r="D126" s="185">
        <v>700453.51174224168</v>
      </c>
      <c r="E126" s="185">
        <v>539493.92034796264</v>
      </c>
      <c r="F126" s="185">
        <v>162911.02939671034</v>
      </c>
      <c r="G126" s="185">
        <v>86321.014947411197</v>
      </c>
      <c r="H126" s="185">
        <v>82286.460267810413</v>
      </c>
      <c r="I126" s="185">
        <v>757341.13587841939</v>
      </c>
      <c r="J126" s="185">
        <v>1400737.9766583317</v>
      </c>
      <c r="K126" s="185">
        <v>1628311.0316887733</v>
      </c>
      <c r="L126" s="185">
        <v>91581.596960409166</v>
      </c>
      <c r="M126" s="185">
        <v>180166.08498144153</v>
      </c>
      <c r="N126" s="185">
        <v>248383.0917727327</v>
      </c>
      <c r="O126" s="185">
        <v>5282655.5078449221</v>
      </c>
      <c r="P126" s="185">
        <v>8311196.7318168404</v>
      </c>
      <c r="Q126" s="185">
        <v>4368430.5014764238</v>
      </c>
      <c r="R126" s="185">
        <v>15210806.011381291</v>
      </c>
      <c r="S126" s="185">
        <v>9060690.6246324331</v>
      </c>
      <c r="T126" s="185">
        <v>14557714.759480948</v>
      </c>
      <c r="U126" s="185">
        <v>13060838.886993757</v>
      </c>
      <c r="V126" s="185">
        <v>10778149.241425905</v>
      </c>
      <c r="W126" s="185">
        <v>15045889.775</v>
      </c>
    </row>
    <row r="127" spans="2:23">
      <c r="B127" s="181" t="s">
        <v>82</v>
      </c>
      <c r="C127" s="185">
        <v>9442.4544623256643</v>
      </c>
      <c r="D127" s="185">
        <v>60422.38315099087</v>
      </c>
      <c r="E127" s="185">
        <v>0</v>
      </c>
      <c r="F127" s="185">
        <v>0</v>
      </c>
      <c r="G127" s="185">
        <v>0</v>
      </c>
      <c r="H127" s="185">
        <v>0</v>
      </c>
      <c r="I127" s="185">
        <v>71236.063802294302</v>
      </c>
      <c r="J127" s="185">
        <v>1891.1413789955361</v>
      </c>
      <c r="K127" s="185">
        <v>292466.1291925523</v>
      </c>
      <c r="L127" s="185">
        <v>150228.05134740309</v>
      </c>
      <c r="M127" s="185">
        <v>16594.735827397642</v>
      </c>
      <c r="N127" s="185">
        <v>55662.475315385709</v>
      </c>
      <c r="O127" s="185">
        <v>788828.51270385331</v>
      </c>
      <c r="P127" s="185">
        <v>1764566.2277357231</v>
      </c>
      <c r="Q127" s="185">
        <v>6681496.2219036343</v>
      </c>
      <c r="R127" s="185">
        <v>3174162.5433578379</v>
      </c>
      <c r="S127" s="185">
        <v>5820123.2443376873</v>
      </c>
      <c r="T127" s="185">
        <v>1410460.9606195767</v>
      </c>
      <c r="U127" s="185">
        <v>2761034.1973101818</v>
      </c>
      <c r="V127" s="185">
        <v>3281293.8484109398</v>
      </c>
      <c r="W127" s="185">
        <v>3120660.3660000004</v>
      </c>
    </row>
    <row r="128" spans="2:23">
      <c r="B128" s="181" t="s">
        <v>18</v>
      </c>
      <c r="C128" s="185">
        <v>37066.718163184865</v>
      </c>
      <c r="D128" s="185">
        <v>40001.945536953179</v>
      </c>
      <c r="E128" s="185">
        <v>0</v>
      </c>
      <c r="F128" s="185">
        <v>0</v>
      </c>
      <c r="G128" s="185">
        <v>0</v>
      </c>
      <c r="H128" s="185">
        <v>162197.09273986481</v>
      </c>
      <c r="I128" s="185">
        <v>475902.87833439087</v>
      </c>
      <c r="J128" s="185">
        <v>139754.42539978036</v>
      </c>
      <c r="K128" s="185">
        <v>584605.54310864373</v>
      </c>
      <c r="L128" s="185">
        <v>13091.50859017953</v>
      </c>
      <c r="M128" s="185">
        <v>171713.7246695504</v>
      </c>
      <c r="N128" s="185">
        <v>490343.59023984394</v>
      </c>
      <c r="O128" s="185">
        <v>1147375.7371557418</v>
      </c>
      <c r="P128" s="185">
        <v>1123073.2920661229</v>
      </c>
      <c r="Q128" s="185">
        <v>11682698.218981884</v>
      </c>
      <c r="R128" s="185">
        <v>4469387.919640895</v>
      </c>
      <c r="S128" s="185">
        <v>3801975.2383172614</v>
      </c>
      <c r="T128" s="185">
        <v>4712609.2403467083</v>
      </c>
      <c r="U128" s="185">
        <v>3117032.1963283648</v>
      </c>
      <c r="V128" s="185">
        <v>3372404.899354192</v>
      </c>
      <c r="W128" s="185">
        <v>4891583.0370000005</v>
      </c>
    </row>
    <row r="129" spans="2:23">
      <c r="B129" s="181" t="s">
        <v>19</v>
      </c>
      <c r="C129" s="185">
        <v>1989353.7383463937</v>
      </c>
      <c r="D129" s="185">
        <v>1751793.5336656757</v>
      </c>
      <c r="E129" s="185">
        <v>1660147.5537192668</v>
      </c>
      <c r="F129" s="185">
        <v>1695849.9533848513</v>
      </c>
      <c r="G129" s="185">
        <v>1630280.4023651716</v>
      </c>
      <c r="H129" s="185">
        <v>1483851.3572471265</v>
      </c>
      <c r="I129" s="185">
        <v>581674.05641581595</v>
      </c>
      <c r="J129" s="185">
        <v>930229.38162816036</v>
      </c>
      <c r="K129" s="185">
        <v>1868255.4238692676</v>
      </c>
      <c r="L129" s="185">
        <v>2085033.7469046232</v>
      </c>
      <c r="M129" s="185">
        <v>4059580.3689378425</v>
      </c>
      <c r="N129" s="185">
        <v>3341639.6158409086</v>
      </c>
      <c r="O129" s="185">
        <v>310113855.12453198</v>
      </c>
      <c r="P129" s="185">
        <v>299697570.38496059</v>
      </c>
      <c r="Q129" s="185">
        <v>574146004.16292334</v>
      </c>
      <c r="R129" s="185">
        <v>249215483.64063826</v>
      </c>
      <c r="S129" s="185">
        <v>208387332.71297586</v>
      </c>
      <c r="T129" s="185">
        <v>158924089.94010067</v>
      </c>
      <c r="U129" s="185">
        <v>102971712.75055772</v>
      </c>
      <c r="V129" s="185">
        <v>165488655.14850867</v>
      </c>
      <c r="W129" s="185">
        <v>117204901.39500001</v>
      </c>
    </row>
    <row r="130" spans="2:23" ht="12.75" thickBot="1">
      <c r="B130" s="202"/>
      <c r="C130" s="203"/>
      <c r="D130" s="203"/>
      <c r="E130" s="204"/>
      <c r="F130" s="204"/>
      <c r="G130" s="204"/>
      <c r="H130" s="204"/>
      <c r="I130" s="204"/>
      <c r="J130" s="204"/>
      <c r="K130" s="204"/>
      <c r="L130" s="204"/>
      <c r="M130" s="205"/>
      <c r="N130" s="205"/>
      <c r="O130" s="205"/>
      <c r="P130" s="206"/>
      <c r="Q130" s="207"/>
      <c r="R130" s="207"/>
      <c r="S130" s="207"/>
      <c r="T130" s="206"/>
    </row>
    <row r="131" spans="2:23" ht="12.75" thickTop="1">
      <c r="B131" s="170" t="s">
        <v>20</v>
      </c>
      <c r="C131" s="171">
        <f>SUM(C113:C129)</f>
        <v>5170525.362815721</v>
      </c>
      <c r="D131" s="171">
        <f t="shared" ref="D131:M131" si="7">SUM(D113:D129)</f>
        <v>6409828.4154548431</v>
      </c>
      <c r="E131" s="171">
        <f t="shared" si="7"/>
        <v>7410298.4601201024</v>
      </c>
      <c r="F131" s="171">
        <f t="shared" si="7"/>
        <v>8271105.0634287316</v>
      </c>
      <c r="G131" s="171">
        <f t="shared" si="7"/>
        <v>8452508.5729784705</v>
      </c>
      <c r="H131" s="171">
        <f t="shared" si="7"/>
        <v>4029265.1395888096</v>
      </c>
      <c r="I131" s="171">
        <f t="shared" si="7"/>
        <v>9649849.8860201072</v>
      </c>
      <c r="J131" s="171">
        <f t="shared" si="7"/>
        <v>9587621.8474805318</v>
      </c>
      <c r="K131" s="171">
        <f t="shared" si="7"/>
        <v>22315833.889410224</v>
      </c>
      <c r="L131" s="171">
        <f t="shared" si="7"/>
        <v>6565555.8125223946</v>
      </c>
      <c r="M131" s="171">
        <f t="shared" si="7"/>
        <v>11378644.380031984</v>
      </c>
      <c r="N131" s="171">
        <f>SUM(N113:N130)</f>
        <v>14460705.749937475</v>
      </c>
      <c r="O131" s="171">
        <f t="shared" ref="O131:U131" si="8">SUM(O113:O129)</f>
        <v>405894009.57306123</v>
      </c>
      <c r="P131" s="171">
        <f t="shared" si="8"/>
        <v>419232895.07186496</v>
      </c>
      <c r="Q131" s="171">
        <f t="shared" si="8"/>
        <v>726178706.48008525</v>
      </c>
      <c r="R131" s="171">
        <f t="shared" si="8"/>
        <v>464990338.3728078</v>
      </c>
      <c r="S131" s="171">
        <f t="shared" si="8"/>
        <v>399336175.45388144</v>
      </c>
      <c r="T131" s="171">
        <f t="shared" si="8"/>
        <v>400206484.95261741</v>
      </c>
      <c r="U131" s="171">
        <f t="shared" si="8"/>
        <v>298260931.57855141</v>
      </c>
      <c r="V131" s="171">
        <f t="shared" ref="V131:W131" si="9">SUM(V113:V129)</f>
        <v>367139992.11494946</v>
      </c>
      <c r="W131" s="172">
        <f t="shared" si="9"/>
        <v>447805591.78100002</v>
      </c>
    </row>
    <row r="132" spans="2:23">
      <c r="B132" s="210" t="s">
        <v>834</v>
      </c>
      <c r="D132" s="11"/>
      <c r="E132" s="11"/>
      <c r="F132" s="11"/>
      <c r="G132" s="11"/>
      <c r="H132" s="11"/>
      <c r="I132" s="11"/>
      <c r="J132" s="11"/>
      <c r="K132" s="11"/>
      <c r="O132" s="122"/>
    </row>
    <row r="133" spans="2:23">
      <c r="B133" s="210" t="s">
        <v>637</v>
      </c>
      <c r="C133" s="12"/>
      <c r="D133" s="12"/>
      <c r="E133" s="12"/>
      <c r="F133" s="12"/>
      <c r="G133" s="12"/>
      <c r="H133" s="12"/>
      <c r="I133" s="12"/>
      <c r="J133" s="12"/>
      <c r="K133" s="12"/>
      <c r="L133" s="12"/>
      <c r="M133" s="12"/>
      <c r="N133" s="12"/>
      <c r="O133" s="12"/>
      <c r="P133" s="12"/>
      <c r="Q133" s="12"/>
      <c r="R133" s="12"/>
      <c r="S133" s="129"/>
      <c r="T133" s="12"/>
    </row>
    <row r="134" spans="2:23">
      <c r="B134" s="213" t="s">
        <v>638</v>
      </c>
      <c r="D134" s="11"/>
      <c r="E134" s="11"/>
      <c r="F134" s="11"/>
      <c r="G134" s="11"/>
      <c r="H134" s="11"/>
      <c r="I134" s="11"/>
      <c r="J134" s="11"/>
      <c r="K134" s="11"/>
    </row>
    <row r="135" spans="2:23">
      <c r="B135" s="210"/>
    </row>
    <row r="138" spans="2:23" customFormat="1" ht="12.75">
      <c r="B138" s="212" t="s">
        <v>160</v>
      </c>
      <c r="C138" s="14"/>
      <c r="D138" s="14"/>
      <c r="E138" s="11"/>
      <c r="F138" s="11"/>
      <c r="G138" s="11"/>
      <c r="H138" s="11"/>
      <c r="I138" s="11"/>
      <c r="J138" s="11"/>
      <c r="K138" s="11"/>
      <c r="L138" s="11"/>
      <c r="M138" s="11"/>
      <c r="N138" s="67"/>
      <c r="P138" s="64"/>
      <c r="Q138" s="64"/>
      <c r="R138" s="116"/>
      <c r="S138" s="64"/>
    </row>
    <row r="139" spans="2:23" customFormat="1" ht="12.75">
      <c r="B139" s="211" t="s">
        <v>76</v>
      </c>
      <c r="C139" s="1"/>
      <c r="D139" s="1"/>
      <c r="E139" s="11"/>
      <c r="F139" s="11"/>
      <c r="G139" s="11"/>
      <c r="H139" s="11"/>
      <c r="I139" s="11"/>
      <c r="J139" s="11"/>
      <c r="K139" s="11"/>
      <c r="L139" s="11"/>
      <c r="M139" s="11"/>
      <c r="N139" s="67"/>
      <c r="P139" s="64"/>
      <c r="Q139" s="64"/>
      <c r="R139" s="116"/>
      <c r="S139" s="64"/>
    </row>
    <row r="140" spans="2:23" customFormat="1" ht="12.75">
      <c r="B140" s="173" t="s">
        <v>512</v>
      </c>
      <c r="C140" s="174"/>
      <c r="D140" s="174"/>
      <c r="E140" s="11"/>
      <c r="F140" s="11"/>
      <c r="G140" s="11"/>
      <c r="H140" s="11"/>
      <c r="I140" s="11"/>
      <c r="J140" s="11"/>
      <c r="K140" s="11"/>
      <c r="L140" s="11"/>
      <c r="M140" s="11"/>
      <c r="N140" s="67"/>
      <c r="P140" s="64"/>
      <c r="Q140" s="64"/>
      <c r="R140" s="116"/>
      <c r="S140" s="64"/>
    </row>
    <row r="141" spans="2:23" customFormat="1" ht="12.75">
      <c r="B141" s="1" t="s">
        <v>792</v>
      </c>
      <c r="C141" s="15"/>
      <c r="D141" s="15"/>
      <c r="E141" s="11"/>
      <c r="F141" s="11"/>
      <c r="G141" s="11"/>
      <c r="H141" s="11"/>
      <c r="I141" s="11"/>
      <c r="J141" s="11"/>
      <c r="K141" s="11"/>
      <c r="L141" s="11"/>
      <c r="M141" s="11"/>
      <c r="N141" s="11"/>
      <c r="O141" s="107" t="s">
        <v>180</v>
      </c>
      <c r="P141" s="64"/>
      <c r="Q141" s="64"/>
      <c r="R141" s="116"/>
      <c r="S141" s="64"/>
    </row>
    <row r="142" spans="2:23" customFormat="1" ht="12.75">
      <c r="B142" s="11"/>
      <c r="C142" s="11"/>
      <c r="D142" s="11"/>
      <c r="E142" s="11"/>
      <c r="F142" s="11"/>
      <c r="G142" s="11"/>
      <c r="H142" s="11"/>
      <c r="I142" s="11"/>
      <c r="J142" s="11"/>
      <c r="K142" s="11"/>
      <c r="L142" s="11"/>
      <c r="M142" s="11"/>
      <c r="N142" s="67"/>
      <c r="P142" s="64"/>
      <c r="Q142" s="64"/>
      <c r="R142" s="116"/>
      <c r="S142" s="64"/>
    </row>
    <row r="143" spans="2:23" customFormat="1" ht="12.75">
      <c r="B143" s="149" t="s">
        <v>2</v>
      </c>
      <c r="C143" s="150">
        <v>2001</v>
      </c>
      <c r="D143" s="150">
        <v>2002</v>
      </c>
      <c r="E143" s="151">
        <v>2003</v>
      </c>
      <c r="F143" s="151" t="s">
        <v>65</v>
      </c>
      <c r="G143" s="151">
        <v>2005</v>
      </c>
      <c r="H143" s="151">
        <v>2006</v>
      </c>
      <c r="I143" s="151">
        <v>2007</v>
      </c>
      <c r="J143" s="151">
        <v>2008</v>
      </c>
      <c r="K143" s="151">
        <v>2009</v>
      </c>
      <c r="L143" s="151">
        <v>2010</v>
      </c>
      <c r="M143" s="151" t="s">
        <v>453</v>
      </c>
      <c r="N143" s="151">
        <v>2012</v>
      </c>
      <c r="O143" s="151">
        <v>2013</v>
      </c>
      <c r="P143" s="151">
        <v>2014</v>
      </c>
      <c r="Q143" s="151">
        <v>2015</v>
      </c>
      <c r="R143" s="151">
        <v>2016</v>
      </c>
      <c r="S143" s="151">
        <v>2017</v>
      </c>
      <c r="T143" s="151">
        <v>2018</v>
      </c>
      <c r="U143" s="151">
        <v>2019</v>
      </c>
      <c r="V143" s="151">
        <v>2020</v>
      </c>
      <c r="W143" s="152">
        <v>2021</v>
      </c>
    </row>
    <row r="144" spans="2:23" customFormat="1" ht="12.75">
      <c r="B144" s="179" t="s">
        <v>3</v>
      </c>
      <c r="C144" s="185">
        <v>0</v>
      </c>
      <c r="D144" s="185">
        <v>0</v>
      </c>
      <c r="E144" s="185">
        <v>0</v>
      </c>
      <c r="F144" s="185">
        <v>0</v>
      </c>
      <c r="G144" s="185">
        <v>0</v>
      </c>
      <c r="H144" s="185">
        <v>0</v>
      </c>
      <c r="I144" s="185">
        <v>0</v>
      </c>
      <c r="J144" s="185">
        <v>0</v>
      </c>
      <c r="K144" s="185">
        <v>0</v>
      </c>
      <c r="L144" s="185">
        <v>0</v>
      </c>
      <c r="M144" s="185">
        <v>137951.34917641073</v>
      </c>
      <c r="N144" s="185">
        <v>0</v>
      </c>
      <c r="O144" s="185">
        <v>0</v>
      </c>
      <c r="P144" s="185">
        <v>1319.4335696396067</v>
      </c>
      <c r="Q144" s="185">
        <v>27121.967760616608</v>
      </c>
      <c r="R144" s="185">
        <v>5262.8099059114202</v>
      </c>
      <c r="S144" s="185">
        <v>5076.2039187790424</v>
      </c>
      <c r="T144" s="185">
        <v>1382.5984817945221</v>
      </c>
      <c r="U144" s="185">
        <v>51483.669157609394</v>
      </c>
      <c r="V144" s="185">
        <v>0</v>
      </c>
      <c r="W144" s="185">
        <v>100359.999</v>
      </c>
    </row>
    <row r="145" spans="2:23" customFormat="1" ht="12.75">
      <c r="B145" s="181" t="s">
        <v>5</v>
      </c>
      <c r="C145" s="185">
        <v>0</v>
      </c>
      <c r="D145" s="185">
        <v>0</v>
      </c>
      <c r="E145" s="185">
        <v>888872.03593414708</v>
      </c>
      <c r="F145" s="185">
        <v>140925.80206509889</v>
      </c>
      <c r="G145" s="185">
        <v>0</v>
      </c>
      <c r="H145" s="185">
        <v>4915.9046406830785</v>
      </c>
      <c r="I145" s="185">
        <v>0</v>
      </c>
      <c r="J145" s="185">
        <v>239510.74937981027</v>
      </c>
      <c r="K145" s="185">
        <v>2459057.7268900122</v>
      </c>
      <c r="L145" s="185">
        <v>256523.48642731141</v>
      </c>
      <c r="M145" s="185">
        <v>129482.75929402823</v>
      </c>
      <c r="N145" s="185">
        <v>0</v>
      </c>
      <c r="O145" s="185">
        <v>0</v>
      </c>
      <c r="P145" s="185">
        <v>6375.8202068140372</v>
      </c>
      <c r="Q145" s="185">
        <v>5500677.1470932094</v>
      </c>
      <c r="R145" s="185">
        <v>24041.474587689943</v>
      </c>
      <c r="S145" s="185">
        <v>451861.6987770971</v>
      </c>
      <c r="T145" s="185">
        <v>5039578.1248171721</v>
      </c>
      <c r="U145" s="185">
        <v>5439348.8819560474</v>
      </c>
      <c r="V145" s="185">
        <v>734983.48628152837</v>
      </c>
      <c r="W145" s="185">
        <v>0</v>
      </c>
    </row>
    <row r="146" spans="2:23" customFormat="1" ht="12.75">
      <c r="B146" s="181" t="s">
        <v>6</v>
      </c>
      <c r="C146" s="185">
        <v>126761.31944346729</v>
      </c>
      <c r="D146" s="185">
        <v>330996.653928096</v>
      </c>
      <c r="E146" s="185">
        <v>44168.589822341833</v>
      </c>
      <c r="F146" s="185">
        <v>43545.90874981774</v>
      </c>
      <c r="G146" s="185">
        <v>473504.61275121488</v>
      </c>
      <c r="H146" s="185">
        <v>355580.68452022306</v>
      </c>
      <c r="I146" s="185">
        <v>138320.94338685926</v>
      </c>
      <c r="J146" s="185">
        <v>58896.600097849267</v>
      </c>
      <c r="K146" s="185">
        <v>0</v>
      </c>
      <c r="L146" s="185">
        <v>62977.720451252266</v>
      </c>
      <c r="M146" s="185">
        <v>0</v>
      </c>
      <c r="N146" s="185">
        <v>6820219.9920812827</v>
      </c>
      <c r="O146" s="185">
        <v>2198092.1957736034</v>
      </c>
      <c r="P146" s="185">
        <v>4565.6729892094809</v>
      </c>
      <c r="Q146" s="185">
        <v>443023.9980263274</v>
      </c>
      <c r="R146" s="185">
        <v>216068.56622902054</v>
      </c>
      <c r="S146" s="185">
        <v>56496.750245482894</v>
      </c>
      <c r="T146" s="185">
        <v>347252.68320498767</v>
      </c>
      <c r="U146" s="185">
        <v>81424.482251627458</v>
      </c>
      <c r="V146" s="185">
        <v>402976.45142266864</v>
      </c>
      <c r="W146" s="185">
        <v>303271.429</v>
      </c>
    </row>
    <row r="147" spans="2:23" customFormat="1" ht="12.75">
      <c r="B147" s="181" t="s">
        <v>7</v>
      </c>
      <c r="C147" s="185">
        <v>0</v>
      </c>
      <c r="D147" s="185">
        <v>131948.08410137077</v>
      </c>
      <c r="E147" s="185">
        <v>125897.95487278835</v>
      </c>
      <c r="F147" s="185">
        <v>147734.16413651605</v>
      </c>
      <c r="G147" s="185">
        <v>50866.985187480335</v>
      </c>
      <c r="H147" s="185">
        <v>392497.39334658568</v>
      </c>
      <c r="I147" s="185">
        <v>12515.789298131562</v>
      </c>
      <c r="J147" s="185">
        <v>44053.446542708698</v>
      </c>
      <c r="K147" s="185">
        <v>116097.64172050523</v>
      </c>
      <c r="L147" s="185">
        <v>5540388.4309264682</v>
      </c>
      <c r="M147" s="185">
        <v>3485550.1984013552</v>
      </c>
      <c r="N147" s="185">
        <v>177903.07427783511</v>
      </c>
      <c r="O147" s="185">
        <v>16559.485934457392</v>
      </c>
      <c r="P147" s="185">
        <v>0</v>
      </c>
      <c r="Q147" s="185">
        <v>2901.1535424471786</v>
      </c>
      <c r="R147" s="185">
        <v>1154478.795611518</v>
      </c>
      <c r="S147" s="185">
        <v>2587002.0635922728</v>
      </c>
      <c r="T147" s="185">
        <v>111376.55931595528</v>
      </c>
      <c r="U147" s="185">
        <v>1141792.8841194077</v>
      </c>
      <c r="V147" s="185">
        <v>910028.95849667047</v>
      </c>
      <c r="W147" s="185">
        <v>729887.255</v>
      </c>
    </row>
    <row r="148" spans="2:23" customFormat="1" ht="12.75">
      <c r="B148" s="181" t="s">
        <v>8</v>
      </c>
      <c r="C148" s="185">
        <v>64885.641694498168</v>
      </c>
      <c r="D148" s="185">
        <v>672804.94480270729</v>
      </c>
      <c r="E148" s="185">
        <v>604235.98661037639</v>
      </c>
      <c r="F148" s="185">
        <v>150093.91013372492</v>
      </c>
      <c r="G148" s="185">
        <v>133067.75441811001</v>
      </c>
      <c r="H148" s="185">
        <v>67406.884433046376</v>
      </c>
      <c r="I148" s="185">
        <v>514207.45874226443</v>
      </c>
      <c r="J148" s="185">
        <v>0</v>
      </c>
      <c r="K148" s="185">
        <v>4503.6166561873897</v>
      </c>
      <c r="L148" s="185">
        <v>2946790.5968136601</v>
      </c>
      <c r="M148" s="185">
        <v>148922.5388285582</v>
      </c>
      <c r="N148" s="185">
        <v>5425520.0814882591</v>
      </c>
      <c r="O148" s="185">
        <v>5377406.0708632199</v>
      </c>
      <c r="P148" s="185">
        <v>1452786.0577932298</v>
      </c>
      <c r="Q148" s="185">
        <v>3349718.2253167308</v>
      </c>
      <c r="R148" s="185">
        <v>9820544.2491956204</v>
      </c>
      <c r="S148" s="185">
        <v>4221509.8182543917</v>
      </c>
      <c r="T148" s="185">
        <v>117176.46851082936</v>
      </c>
      <c r="U148" s="185">
        <v>336230.86669535533</v>
      </c>
      <c r="V148" s="185">
        <v>391992.79169838998</v>
      </c>
      <c r="W148" s="185">
        <v>98975.903999999995</v>
      </c>
    </row>
    <row r="149" spans="2:23" customFormat="1" ht="12.75">
      <c r="B149" s="181" t="s">
        <v>9</v>
      </c>
      <c r="C149" s="185">
        <v>0</v>
      </c>
      <c r="D149" s="185">
        <v>0</v>
      </c>
      <c r="E149" s="185">
        <v>456651.60361240047</v>
      </c>
      <c r="F149" s="185">
        <v>213049.12039700887</v>
      </c>
      <c r="G149" s="185">
        <v>148819.29197102643</v>
      </c>
      <c r="H149" s="185">
        <v>79174.98180111924</v>
      </c>
      <c r="I149" s="185">
        <v>320688.83495504275</v>
      </c>
      <c r="J149" s="185">
        <v>0</v>
      </c>
      <c r="K149" s="185">
        <v>348984.26190673403</v>
      </c>
      <c r="L149" s="185">
        <v>903996.38084219489</v>
      </c>
      <c r="M149" s="185">
        <v>626798.99603203801</v>
      </c>
      <c r="N149" s="185">
        <v>7437727.528652464</v>
      </c>
      <c r="O149" s="185">
        <v>11974288.752986111</v>
      </c>
      <c r="P149" s="185">
        <v>2562875.5956040923</v>
      </c>
      <c r="Q149" s="185">
        <v>5271096.6190974871</v>
      </c>
      <c r="R149" s="185">
        <v>8984633.238942815</v>
      </c>
      <c r="S149" s="185">
        <v>2720967.6671249606</v>
      </c>
      <c r="T149" s="185">
        <v>9367847.3647046201</v>
      </c>
      <c r="U149" s="185">
        <v>6162648.2338924007</v>
      </c>
      <c r="V149" s="185">
        <v>1536424.882882105</v>
      </c>
      <c r="W149" s="185">
        <v>2215706</v>
      </c>
    </row>
    <row r="150" spans="2:23" customFormat="1" ht="12.75">
      <c r="B150" s="181" t="s">
        <v>10</v>
      </c>
      <c r="C150" s="185">
        <v>296365.23381045897</v>
      </c>
      <c r="D150" s="185">
        <v>1697629.7882434872</v>
      </c>
      <c r="E150" s="185">
        <v>3071351.4724222026</v>
      </c>
      <c r="F150" s="185">
        <v>797570.70587119076</v>
      </c>
      <c r="G150" s="185">
        <v>2055166.1156583645</v>
      </c>
      <c r="H150" s="185">
        <v>1803567.9148758156</v>
      </c>
      <c r="I150" s="185">
        <v>1878571.6365219746</v>
      </c>
      <c r="J150" s="185">
        <v>2034155.9476311067</v>
      </c>
      <c r="K150" s="185">
        <v>2569254.6380096851</v>
      </c>
      <c r="L150" s="185">
        <v>91697.838640080037</v>
      </c>
      <c r="M150" s="185">
        <v>339744.95979461516</v>
      </c>
      <c r="N150" s="185">
        <v>428753.77492484805</v>
      </c>
      <c r="O150" s="185">
        <v>290902.64209380245</v>
      </c>
      <c r="P150" s="185">
        <v>34696.199571732279</v>
      </c>
      <c r="Q150" s="185">
        <v>79412.371884287</v>
      </c>
      <c r="R150" s="185">
        <v>1582048.903873493</v>
      </c>
      <c r="S150" s="185">
        <v>325069.40089465264</v>
      </c>
      <c r="T150" s="185">
        <v>11288.571733351027</v>
      </c>
      <c r="U150" s="185">
        <v>2919408.2748582289</v>
      </c>
      <c r="V150" s="185">
        <v>3002377.6494168527</v>
      </c>
      <c r="W150" s="185">
        <v>1249618.0460000001</v>
      </c>
    </row>
    <row r="151" spans="2:23" customFormat="1" ht="12.75">
      <c r="B151" s="181" t="s">
        <v>11</v>
      </c>
      <c r="C151" s="185">
        <v>363046.39453810093</v>
      </c>
      <c r="D151" s="185">
        <v>308895.57901892933</v>
      </c>
      <c r="E151" s="185">
        <v>423771.13969778921</v>
      </c>
      <c r="F151" s="185">
        <v>125769.7734141515</v>
      </c>
      <c r="G151" s="185">
        <v>96899.216790676859</v>
      </c>
      <c r="H151" s="185">
        <v>477034.7595981065</v>
      </c>
      <c r="I151" s="185">
        <v>218031.56367562254</v>
      </c>
      <c r="J151" s="185">
        <v>520.2945062212109</v>
      </c>
      <c r="K151" s="185">
        <v>273475.12685197213</v>
      </c>
      <c r="L151" s="185">
        <v>0</v>
      </c>
      <c r="M151" s="185">
        <v>297280.2886040177</v>
      </c>
      <c r="N151" s="185">
        <v>217938.39671024663</v>
      </c>
      <c r="O151" s="185">
        <v>2256589.9027742641</v>
      </c>
      <c r="P151" s="185">
        <v>900219.38753182814</v>
      </c>
      <c r="Q151" s="185">
        <v>74247.305569161923</v>
      </c>
      <c r="R151" s="185">
        <v>426540.48805022985</v>
      </c>
      <c r="S151" s="185">
        <v>2206886.8015995082</v>
      </c>
      <c r="T151" s="185">
        <v>1153543.9364050601</v>
      </c>
      <c r="U151" s="185">
        <v>913985.87365130463</v>
      </c>
      <c r="V151" s="185">
        <v>4645533.0929750083</v>
      </c>
      <c r="W151" s="185">
        <v>4831263</v>
      </c>
    </row>
    <row r="152" spans="2:23" customFormat="1" ht="12.75">
      <c r="B152" s="181" t="s">
        <v>12</v>
      </c>
      <c r="C152" s="185">
        <v>0</v>
      </c>
      <c r="D152" s="185">
        <v>211663.07223528801</v>
      </c>
      <c r="E152" s="185">
        <v>513137.93406565953</v>
      </c>
      <c r="F152" s="185">
        <v>292038.10147576494</v>
      </c>
      <c r="G152" s="185">
        <v>260105.75951534702</v>
      </c>
      <c r="H152" s="185">
        <v>119862.47865774699</v>
      </c>
      <c r="I152" s="185">
        <v>119793.09418718862</v>
      </c>
      <c r="J152" s="185">
        <v>0</v>
      </c>
      <c r="K152" s="185">
        <v>37906.192296567213</v>
      </c>
      <c r="L152" s="185">
        <v>8265635.86358363</v>
      </c>
      <c r="M152" s="185">
        <v>6210134.7874328429</v>
      </c>
      <c r="N152" s="185">
        <v>2135291.5038968376</v>
      </c>
      <c r="O152" s="185">
        <v>0</v>
      </c>
      <c r="P152" s="185">
        <v>6772.3431725551882</v>
      </c>
      <c r="Q152" s="185">
        <v>150990.24994709529</v>
      </c>
      <c r="R152" s="185">
        <v>812289.22706984205</v>
      </c>
      <c r="S152" s="185">
        <v>1423982.2004784541</v>
      </c>
      <c r="T152" s="185">
        <v>547677.29206715024</v>
      </c>
      <c r="U152" s="185">
        <v>256402.56508025716</v>
      </c>
      <c r="V152" s="185">
        <v>1396185.9853960178</v>
      </c>
      <c r="W152" s="185">
        <v>2527862.9929999998</v>
      </c>
    </row>
    <row r="153" spans="2:23" customFormat="1" ht="12.75">
      <c r="B153" s="181" t="s">
        <v>606</v>
      </c>
      <c r="C153" s="185">
        <v>0</v>
      </c>
      <c r="D153" s="185">
        <v>0</v>
      </c>
      <c r="E153" s="185">
        <v>0</v>
      </c>
      <c r="F153" s="185">
        <v>0</v>
      </c>
      <c r="G153" s="185">
        <v>0</v>
      </c>
      <c r="H153" s="185">
        <v>0</v>
      </c>
      <c r="I153" s="185">
        <v>0</v>
      </c>
      <c r="J153" s="185">
        <v>0</v>
      </c>
      <c r="K153" s="185">
        <v>0</v>
      </c>
      <c r="L153" s="185">
        <v>0</v>
      </c>
      <c r="M153" s="185">
        <v>0</v>
      </c>
      <c r="N153" s="185">
        <v>0</v>
      </c>
      <c r="O153" s="185">
        <v>0</v>
      </c>
      <c r="P153" s="185">
        <v>0</v>
      </c>
      <c r="Q153" s="185">
        <v>0</v>
      </c>
      <c r="R153" s="185">
        <v>0</v>
      </c>
      <c r="S153" s="185">
        <v>0</v>
      </c>
      <c r="T153" s="185">
        <v>0</v>
      </c>
      <c r="U153" s="185">
        <v>12884.495170241757</v>
      </c>
      <c r="V153" s="185">
        <v>978429.13938212791</v>
      </c>
      <c r="W153" s="185">
        <v>0</v>
      </c>
    </row>
    <row r="154" spans="2:23" customFormat="1" ht="12.75">
      <c r="B154" s="181" t="s">
        <v>13</v>
      </c>
      <c r="C154" s="185">
        <v>0</v>
      </c>
      <c r="D154" s="185">
        <v>356275.66117714276</v>
      </c>
      <c r="E154" s="185">
        <v>320132.21852731315</v>
      </c>
      <c r="F154" s="185">
        <v>78801.451595534163</v>
      </c>
      <c r="G154" s="185">
        <v>229354.53589378492</v>
      </c>
      <c r="H154" s="185">
        <v>121967.64252740423</v>
      </c>
      <c r="I154" s="185">
        <v>381.71808898660822</v>
      </c>
      <c r="J154" s="185">
        <v>0</v>
      </c>
      <c r="K154" s="185">
        <v>85834.059813636384</v>
      </c>
      <c r="L154" s="185">
        <v>568324.10319318553</v>
      </c>
      <c r="M154" s="185">
        <v>90843.397868240165</v>
      </c>
      <c r="N154" s="185">
        <v>6405383.5072867833</v>
      </c>
      <c r="O154" s="185">
        <v>3046731.8486238532</v>
      </c>
      <c r="P154" s="185">
        <v>18263532.685969315</v>
      </c>
      <c r="Q154" s="185">
        <v>8379858.2311344687</v>
      </c>
      <c r="R154" s="185">
        <v>1093434.1901812383</v>
      </c>
      <c r="S154" s="185">
        <v>219658.14130771958</v>
      </c>
      <c r="T154" s="185">
        <v>2226013.4338816935</v>
      </c>
      <c r="U154" s="185">
        <v>918079.39854499639</v>
      </c>
      <c r="V154" s="185">
        <v>2689309.0907268925</v>
      </c>
      <c r="W154" s="185">
        <v>87028.982999999993</v>
      </c>
    </row>
    <row r="155" spans="2:23" customFormat="1" ht="12.75">
      <c r="B155" s="181" t="s">
        <v>14</v>
      </c>
      <c r="C155" s="185">
        <v>78482.77612024713</v>
      </c>
      <c r="D155" s="185">
        <v>800116.6922998298</v>
      </c>
      <c r="E155" s="185">
        <v>422260.32122669026</v>
      </c>
      <c r="F155" s="185">
        <v>245270.33202114879</v>
      </c>
      <c r="G155" s="185">
        <v>0</v>
      </c>
      <c r="H155" s="185">
        <v>0</v>
      </c>
      <c r="I155" s="185">
        <v>367501.16472668853</v>
      </c>
      <c r="J155" s="185">
        <v>0</v>
      </c>
      <c r="K155" s="185">
        <v>53698.634030027519</v>
      </c>
      <c r="L155" s="185">
        <v>597296.92068564566</v>
      </c>
      <c r="M155" s="185">
        <v>394552.21934387862</v>
      </c>
      <c r="N155" s="185">
        <v>0</v>
      </c>
      <c r="O155" s="185">
        <v>46246.334170967923</v>
      </c>
      <c r="P155" s="185">
        <v>1742.0308111788315</v>
      </c>
      <c r="Q155" s="185">
        <v>1104402.3511743441</v>
      </c>
      <c r="R155" s="185">
        <v>211785.99497327884</v>
      </c>
      <c r="S155" s="185">
        <v>10948.825918422641</v>
      </c>
      <c r="T155" s="185">
        <v>236391.64560491932</v>
      </c>
      <c r="U155" s="185">
        <v>235359.10574064075</v>
      </c>
      <c r="V155" s="185">
        <v>3517118.541071408</v>
      </c>
      <c r="W155" s="185">
        <v>6991109</v>
      </c>
    </row>
    <row r="156" spans="2:23" customFormat="1" ht="12.75">
      <c r="B156" s="181" t="s">
        <v>15</v>
      </c>
      <c r="C156" s="185">
        <v>0</v>
      </c>
      <c r="D156" s="185">
        <v>0</v>
      </c>
      <c r="E156" s="185">
        <v>0</v>
      </c>
      <c r="F156" s="185">
        <v>0</v>
      </c>
      <c r="G156" s="185">
        <v>0</v>
      </c>
      <c r="H156" s="185">
        <v>0</v>
      </c>
      <c r="I156" s="185">
        <v>0</v>
      </c>
      <c r="J156" s="185">
        <v>0</v>
      </c>
      <c r="K156" s="185">
        <v>123801.6240405885</v>
      </c>
      <c r="L156" s="185">
        <v>0</v>
      </c>
      <c r="M156" s="185">
        <v>192555.73909453236</v>
      </c>
      <c r="N156" s="185">
        <v>0</v>
      </c>
      <c r="O156" s="185">
        <v>0</v>
      </c>
      <c r="P156" s="185">
        <v>1210.0575247698457</v>
      </c>
      <c r="Q156" s="185">
        <v>837248.5225495426</v>
      </c>
      <c r="R156" s="185">
        <v>5145535.9873105176</v>
      </c>
      <c r="S156" s="185">
        <v>75139.046950130694</v>
      </c>
      <c r="T156" s="185">
        <v>2168863.1784892296</v>
      </c>
      <c r="U156" s="185">
        <v>173948.43849995497</v>
      </c>
      <c r="V156" s="185">
        <v>1537128.9067885983</v>
      </c>
      <c r="W156" s="185">
        <v>894422.28799999994</v>
      </c>
    </row>
    <row r="157" spans="2:23" customFormat="1" ht="12.75">
      <c r="B157" s="181" t="s">
        <v>16</v>
      </c>
      <c r="C157" s="185">
        <v>37162.595393110023</v>
      </c>
      <c r="D157" s="185">
        <v>195403.94812224724</v>
      </c>
      <c r="E157" s="185">
        <v>273812.99742938555</v>
      </c>
      <c r="F157" s="185">
        <v>841340.60817041236</v>
      </c>
      <c r="G157" s="185">
        <v>200906.16863960822</v>
      </c>
      <c r="H157" s="185">
        <v>0</v>
      </c>
      <c r="I157" s="185">
        <v>189964.9113609496</v>
      </c>
      <c r="J157" s="185">
        <v>4107.0055703844519</v>
      </c>
      <c r="K157" s="185">
        <v>112305.21743407247</v>
      </c>
      <c r="L157" s="185">
        <v>60858.415624789028</v>
      </c>
      <c r="M157" s="185">
        <v>659783.9750986424</v>
      </c>
      <c r="N157" s="185">
        <v>288792.58735491493</v>
      </c>
      <c r="O157" s="185">
        <v>0</v>
      </c>
      <c r="P157" s="185">
        <v>1626.5439378059898</v>
      </c>
      <c r="Q157" s="185">
        <v>1630740.7769975746</v>
      </c>
      <c r="R157" s="185">
        <v>772213.59885879699</v>
      </c>
      <c r="S157" s="185">
        <v>852828.46860163612</v>
      </c>
      <c r="T157" s="185">
        <v>259459.92700243494</v>
      </c>
      <c r="U157" s="185">
        <v>100720.89586328207</v>
      </c>
      <c r="V157" s="185">
        <v>1641140.3160040276</v>
      </c>
      <c r="W157" s="185">
        <v>13851</v>
      </c>
    </row>
    <row r="158" spans="2:23" customFormat="1" ht="12.75">
      <c r="B158" s="181" t="s">
        <v>82</v>
      </c>
      <c r="C158" s="185">
        <v>23597.420044002782</v>
      </c>
      <c r="D158" s="185">
        <v>123911.58212648149</v>
      </c>
      <c r="E158" s="185">
        <v>443476.2987603434</v>
      </c>
      <c r="F158" s="185">
        <v>220677.92395752182</v>
      </c>
      <c r="G158" s="185">
        <v>352760.25186668098</v>
      </c>
      <c r="H158" s="185">
        <v>221724.64954647986</v>
      </c>
      <c r="I158" s="185">
        <v>273559.09829418536</v>
      </c>
      <c r="J158" s="185">
        <v>0</v>
      </c>
      <c r="K158" s="185">
        <v>36101.1355205402</v>
      </c>
      <c r="L158" s="185">
        <v>239572.41713965393</v>
      </c>
      <c r="M158" s="185">
        <v>714910.95718658529</v>
      </c>
      <c r="N158" s="185">
        <v>246167.25141051866</v>
      </c>
      <c r="O158" s="185">
        <v>0</v>
      </c>
      <c r="P158" s="185">
        <v>6059.3740339274445</v>
      </c>
      <c r="Q158" s="185">
        <v>12839.890459065409</v>
      </c>
      <c r="R158" s="185">
        <v>206668.5236573705</v>
      </c>
      <c r="S158" s="185">
        <v>11226.29999570783</v>
      </c>
      <c r="T158" s="185">
        <v>206574.35610473226</v>
      </c>
      <c r="U158" s="185">
        <v>257375.35194459464</v>
      </c>
      <c r="V158" s="185">
        <v>533955.11221035908</v>
      </c>
      <c r="W158" s="185">
        <v>620991.96699999995</v>
      </c>
    </row>
    <row r="159" spans="2:23" customFormat="1" ht="12.75">
      <c r="B159" s="181" t="s">
        <v>18</v>
      </c>
      <c r="C159" s="185">
        <v>159775.04561436162</v>
      </c>
      <c r="D159" s="185">
        <v>284916.63499983354</v>
      </c>
      <c r="E159" s="185">
        <v>295889.22747327306</v>
      </c>
      <c r="F159" s="185">
        <v>853988.42998326698</v>
      </c>
      <c r="G159" s="185">
        <v>669327.07036141655</v>
      </c>
      <c r="H159" s="185">
        <v>343072.30974743556</v>
      </c>
      <c r="I159" s="185">
        <v>143208.59456975301</v>
      </c>
      <c r="J159" s="185">
        <v>107195.4284094055</v>
      </c>
      <c r="K159" s="185">
        <v>447951.91482274293</v>
      </c>
      <c r="L159" s="185">
        <v>4338314.6901676599</v>
      </c>
      <c r="M159" s="185">
        <v>211805.63265431361</v>
      </c>
      <c r="N159" s="185">
        <v>432866.53535609221</v>
      </c>
      <c r="O159" s="185">
        <v>0</v>
      </c>
      <c r="P159" s="185">
        <v>1316.8208638663179</v>
      </c>
      <c r="Q159" s="185">
        <v>149336.57057379745</v>
      </c>
      <c r="R159" s="185">
        <v>224641.66669028037</v>
      </c>
      <c r="S159" s="185">
        <v>29107.114434911156</v>
      </c>
      <c r="T159" s="185">
        <v>776533.39432488231</v>
      </c>
      <c r="U159" s="185">
        <v>438471.89733995602</v>
      </c>
      <c r="V159" s="185">
        <v>488538.76698046667</v>
      </c>
      <c r="W159" s="185">
        <v>180869.37700000001</v>
      </c>
    </row>
    <row r="160" spans="2:23" customFormat="1" ht="12.75">
      <c r="B160" s="181" t="s">
        <v>19</v>
      </c>
      <c r="C160" s="185">
        <v>0</v>
      </c>
      <c r="D160" s="185">
        <v>0</v>
      </c>
      <c r="E160" s="185">
        <v>0</v>
      </c>
      <c r="F160" s="185">
        <v>506728.10485096538</v>
      </c>
      <c r="G160" s="185">
        <v>0</v>
      </c>
      <c r="H160" s="185">
        <v>0</v>
      </c>
      <c r="I160" s="185">
        <v>0</v>
      </c>
      <c r="J160" s="185">
        <v>0</v>
      </c>
      <c r="K160" s="185">
        <v>0</v>
      </c>
      <c r="L160" s="185">
        <v>0</v>
      </c>
      <c r="M160" s="185">
        <v>4741150.9194640629</v>
      </c>
      <c r="N160" s="185">
        <v>48917434.341275081</v>
      </c>
      <c r="O160" s="185">
        <v>34340322.173863664</v>
      </c>
      <c r="P160" s="185">
        <v>13206120.832286285</v>
      </c>
      <c r="Q160" s="185">
        <v>2223174.3618786191</v>
      </c>
      <c r="R160" s="185">
        <v>5912998.0910696788</v>
      </c>
      <c r="S160" s="185">
        <v>23342073.131599862</v>
      </c>
      <c r="T160" s="185">
        <v>9842591.5102025699</v>
      </c>
      <c r="U160" s="185">
        <v>5413879.955405443</v>
      </c>
      <c r="V160" s="185">
        <v>2737491.6847478473</v>
      </c>
      <c r="W160" s="185">
        <v>15264859.389</v>
      </c>
    </row>
    <row r="161" spans="2:23" customFormat="1" ht="13.5" thickBot="1">
      <c r="B161" s="202"/>
      <c r="C161" s="203"/>
      <c r="D161" s="203"/>
      <c r="E161" s="204"/>
      <c r="F161" s="204"/>
      <c r="G161" s="204"/>
      <c r="H161" s="204"/>
      <c r="I161" s="204"/>
      <c r="J161" s="204"/>
      <c r="K161" s="204"/>
      <c r="L161" s="204"/>
      <c r="M161" s="205"/>
      <c r="N161" s="205"/>
      <c r="O161" s="205"/>
      <c r="P161" s="206"/>
      <c r="Q161" s="207"/>
      <c r="R161" s="207"/>
      <c r="S161" s="207"/>
      <c r="T161" s="207"/>
    </row>
    <row r="162" spans="2:23" customFormat="1" ht="13.5" thickTop="1">
      <c r="B162" s="170" t="s">
        <v>20</v>
      </c>
      <c r="C162" s="171">
        <f>SUM(C144:C160)</f>
        <v>1150076.4266582469</v>
      </c>
      <c r="D162" s="171">
        <f t="shared" ref="D162:N162" si="10">SUM(D144:D160)</f>
        <v>5114562.6410554145</v>
      </c>
      <c r="E162" s="171">
        <f t="shared" si="10"/>
        <v>7883657.7804547111</v>
      </c>
      <c r="F162" s="171">
        <f t="shared" si="10"/>
        <v>4657534.3368221233</v>
      </c>
      <c r="G162" s="171">
        <f t="shared" si="10"/>
        <v>4670777.7630537106</v>
      </c>
      <c r="H162" s="171">
        <f t="shared" si="10"/>
        <v>3986805.6036946466</v>
      </c>
      <c r="I162" s="171">
        <f t="shared" si="10"/>
        <v>4176744.8078076472</v>
      </c>
      <c r="J162" s="171">
        <f t="shared" si="10"/>
        <v>2488439.4721374861</v>
      </c>
      <c r="K162" s="171">
        <f t="shared" si="10"/>
        <v>6668971.7899932722</v>
      </c>
      <c r="L162" s="171">
        <f>SUM(L144:L160)</f>
        <v>23872376.864495531</v>
      </c>
      <c r="M162" s="171">
        <f t="shared" si="10"/>
        <v>18381468.71827412</v>
      </c>
      <c r="N162" s="171">
        <f t="shared" si="10"/>
        <v>78933998.574715167</v>
      </c>
      <c r="O162" s="171">
        <f t="shared" ref="O162:U162" si="11">SUM(O144:O160)</f>
        <v>59547139.407083943</v>
      </c>
      <c r="P162" s="171">
        <f t="shared" si="11"/>
        <v>36451218.855866253</v>
      </c>
      <c r="Q162" s="171">
        <f t="shared" si="11"/>
        <v>29236789.743004769</v>
      </c>
      <c r="R162" s="171">
        <f t="shared" si="11"/>
        <v>36593185.806207299</v>
      </c>
      <c r="S162" s="171">
        <f t="shared" si="11"/>
        <v>38539833.633693993</v>
      </c>
      <c r="T162" s="171">
        <f t="shared" si="11"/>
        <v>32413551.044851385</v>
      </c>
      <c r="U162" s="171">
        <f t="shared" si="11"/>
        <v>24853445.270171352</v>
      </c>
      <c r="V162" s="171">
        <f t="shared" ref="V162:W162" si="12">SUM(V144:V160)</f>
        <v>27143614.856480967</v>
      </c>
      <c r="W162" s="172">
        <f t="shared" si="12"/>
        <v>36110076.630000003</v>
      </c>
    </row>
    <row r="163" spans="2:23" customFormat="1" ht="12.75">
      <c r="B163" s="208" t="s">
        <v>835</v>
      </c>
      <c r="C163" s="56"/>
      <c r="D163" s="56"/>
      <c r="E163" s="25"/>
      <c r="F163" s="25"/>
      <c r="G163" s="25"/>
      <c r="H163" s="25"/>
      <c r="I163" s="25"/>
      <c r="J163" s="25"/>
      <c r="K163" s="25"/>
      <c r="L163" s="11"/>
      <c r="M163" s="11"/>
      <c r="N163" s="67"/>
      <c r="P163" s="64"/>
      <c r="Q163" s="64"/>
      <c r="R163" s="116"/>
      <c r="S163" s="64"/>
    </row>
    <row r="164" spans="2:23" customFormat="1" ht="12.75">
      <c r="B164" s="213" t="s">
        <v>466</v>
      </c>
      <c r="C164" s="12"/>
      <c r="D164" s="12"/>
      <c r="E164" s="12"/>
      <c r="F164" s="12"/>
      <c r="G164" s="12"/>
      <c r="H164" s="12"/>
      <c r="I164" s="12"/>
      <c r="J164" s="12"/>
      <c r="K164" s="12"/>
      <c r="L164" s="12"/>
      <c r="M164" s="12"/>
      <c r="N164" s="12"/>
      <c r="O164" s="12"/>
      <c r="P164" s="12"/>
      <c r="Q164" s="12"/>
      <c r="R164" s="12"/>
      <c r="S164" s="129"/>
      <c r="T164" s="12"/>
    </row>
    <row r="165" spans="2:23" customFormat="1" ht="12.75">
      <c r="B165" s="10"/>
      <c r="C165" s="11"/>
      <c r="D165" s="11"/>
      <c r="E165" s="11"/>
      <c r="F165" s="11"/>
      <c r="G165" s="11"/>
      <c r="H165" s="11"/>
      <c r="I165" s="11"/>
      <c r="J165" s="11"/>
      <c r="K165" s="11"/>
      <c r="L165" s="11"/>
      <c r="M165" s="11"/>
      <c r="N165" s="67"/>
      <c r="P165" s="64"/>
      <c r="Q165" s="64"/>
      <c r="R165" s="116"/>
      <c r="S165" s="64"/>
    </row>
    <row r="166" spans="2:23" customFormat="1" ht="12.75">
      <c r="B166" s="10"/>
      <c r="C166" s="11"/>
      <c r="D166" s="11"/>
      <c r="E166" s="11"/>
      <c r="F166" s="11"/>
      <c r="G166" s="11"/>
      <c r="H166" s="11"/>
      <c r="I166" s="11"/>
      <c r="J166" s="11"/>
      <c r="K166" s="11"/>
      <c r="L166" s="11"/>
      <c r="M166" s="11"/>
      <c r="N166" s="67"/>
      <c r="P166" s="64"/>
      <c r="Q166" s="64"/>
      <c r="R166" s="116"/>
      <c r="S166" s="64"/>
    </row>
    <row r="167" spans="2:23" customFormat="1" ht="12.75">
      <c r="B167" s="19"/>
      <c r="C167" s="11"/>
      <c r="D167" s="11"/>
      <c r="E167" s="11"/>
      <c r="F167" s="11"/>
      <c r="G167" s="11"/>
      <c r="H167" s="11"/>
      <c r="I167" s="11"/>
      <c r="J167" s="11"/>
      <c r="K167" s="11"/>
      <c r="L167" s="11"/>
      <c r="M167" s="11"/>
      <c r="N167" s="67"/>
      <c r="P167" s="64"/>
      <c r="Q167" s="64"/>
      <c r="R167" s="116"/>
      <c r="S167" s="64"/>
    </row>
    <row r="168" spans="2:23" customFormat="1" ht="12.75">
      <c r="B168" s="19"/>
      <c r="C168" s="11"/>
      <c r="D168" s="11"/>
      <c r="E168" s="11"/>
      <c r="F168" s="11"/>
      <c r="G168" s="11"/>
      <c r="H168" s="11"/>
      <c r="I168" s="11"/>
      <c r="J168" s="11"/>
      <c r="K168" s="11"/>
      <c r="L168" s="11"/>
      <c r="M168" s="11"/>
      <c r="N168" s="67"/>
      <c r="P168" s="64"/>
      <c r="Q168" s="64"/>
      <c r="R168" s="116"/>
      <c r="S168" s="64"/>
    </row>
    <row r="169" spans="2:23" ht="12.75">
      <c r="B169" s="212" t="s">
        <v>161</v>
      </c>
      <c r="C169" s="67"/>
      <c r="D169" s="67"/>
      <c r="E169" s="67"/>
    </row>
    <row r="170" spans="2:23" ht="12.75">
      <c r="B170" s="211" t="s">
        <v>76</v>
      </c>
      <c r="C170" s="67"/>
      <c r="D170" s="67"/>
      <c r="E170" s="67"/>
    </row>
    <row r="171" spans="2:23" ht="12.75">
      <c r="B171" s="173" t="s">
        <v>209</v>
      </c>
      <c r="C171" s="175"/>
      <c r="D171" s="175"/>
      <c r="E171" s="175"/>
      <c r="F171" s="167"/>
      <c r="G171" s="496"/>
    </row>
    <row r="172" spans="2:23" ht="12.75">
      <c r="B172" s="1" t="s">
        <v>792</v>
      </c>
      <c r="C172" s="67"/>
      <c r="D172" s="67"/>
      <c r="E172" s="67"/>
      <c r="O172" s="107" t="s">
        <v>180</v>
      </c>
    </row>
    <row r="173" spans="2:23" ht="12.75">
      <c r="B173"/>
      <c r="C173" s="67"/>
      <c r="D173" s="67"/>
      <c r="E173" s="83"/>
    </row>
    <row r="174" spans="2:23">
      <c r="B174" s="149" t="s">
        <v>2</v>
      </c>
      <c r="C174" s="150" t="s">
        <v>77</v>
      </c>
      <c r="D174" s="150">
        <v>2002</v>
      </c>
      <c r="E174" s="151">
        <v>2003</v>
      </c>
      <c r="F174" s="151">
        <v>2004</v>
      </c>
      <c r="G174" s="151">
        <v>2005</v>
      </c>
      <c r="H174" s="151">
        <v>2006</v>
      </c>
      <c r="I174" s="151">
        <v>2007</v>
      </c>
      <c r="J174" s="151">
        <v>2008</v>
      </c>
      <c r="K174" s="151">
        <v>2009</v>
      </c>
      <c r="L174" s="151">
        <v>2010</v>
      </c>
      <c r="M174" s="151" t="s">
        <v>205</v>
      </c>
      <c r="N174" s="151">
        <v>2012</v>
      </c>
      <c r="O174" s="151">
        <v>2013</v>
      </c>
      <c r="P174" s="151">
        <v>2014</v>
      </c>
      <c r="Q174" s="151">
        <v>2015</v>
      </c>
      <c r="R174" s="151">
        <v>2016</v>
      </c>
      <c r="S174" s="151">
        <v>2017</v>
      </c>
      <c r="T174" s="151">
        <v>2018</v>
      </c>
      <c r="U174" s="151">
        <v>2019</v>
      </c>
      <c r="V174" s="151">
        <v>2020</v>
      </c>
      <c r="W174" s="152">
        <v>2021</v>
      </c>
    </row>
    <row r="175" spans="2:23">
      <c r="B175" s="179" t="s">
        <v>3</v>
      </c>
      <c r="C175" s="185">
        <v>0</v>
      </c>
      <c r="D175" s="185">
        <v>0</v>
      </c>
      <c r="E175" s="185">
        <v>0</v>
      </c>
      <c r="F175" s="185">
        <v>0</v>
      </c>
      <c r="G175" s="185">
        <v>0</v>
      </c>
      <c r="H175" s="185">
        <v>0</v>
      </c>
      <c r="I175" s="185">
        <v>0</v>
      </c>
      <c r="J175" s="185">
        <v>99903.925258390518</v>
      </c>
      <c r="K175" s="185">
        <v>197397.39891276177</v>
      </c>
      <c r="L175" s="185">
        <v>43636.115751232814</v>
      </c>
      <c r="M175" s="185">
        <v>116607.49208748073</v>
      </c>
      <c r="N175" s="185">
        <v>226329.32504072777</v>
      </c>
      <c r="O175" s="185">
        <v>3081493.505791747</v>
      </c>
      <c r="P175" s="185">
        <v>6992672.3205295326</v>
      </c>
      <c r="Q175" s="185">
        <v>3755039.7270090543</v>
      </c>
      <c r="R175" s="185">
        <v>10048482.559795747</v>
      </c>
      <c r="S175" s="185">
        <v>4029876.7438478251</v>
      </c>
      <c r="T175" s="185">
        <v>52391.197711138338</v>
      </c>
      <c r="U175" s="185">
        <v>304323.16270431684</v>
      </c>
      <c r="V175" s="185">
        <v>467361.20608552446</v>
      </c>
      <c r="W175" s="185">
        <v>88285.073000000004</v>
      </c>
    </row>
    <row r="176" spans="2:23">
      <c r="B176" s="181" t="s">
        <v>5</v>
      </c>
      <c r="C176" s="185">
        <v>1219047.0194216773</v>
      </c>
      <c r="D176" s="185">
        <v>1103092.5389618671</v>
      </c>
      <c r="E176" s="185">
        <v>410036.67071407987</v>
      </c>
      <c r="F176" s="185">
        <v>237482.64931512839</v>
      </c>
      <c r="G176" s="185">
        <v>129485.25678279364</v>
      </c>
      <c r="H176" s="185">
        <v>65667.232531967005</v>
      </c>
      <c r="I176" s="185">
        <v>324354.57334221306</v>
      </c>
      <c r="J176" s="185">
        <v>243756.13114865779</v>
      </c>
      <c r="K176" s="185">
        <v>138139.19001257105</v>
      </c>
      <c r="L176" s="185">
        <v>143277.13583548946</v>
      </c>
      <c r="M176" s="185">
        <v>107534.4123766636</v>
      </c>
      <c r="N176" s="185">
        <v>245024.63209864584</v>
      </c>
      <c r="O176" s="185">
        <v>96896.12533116783</v>
      </c>
      <c r="P176" s="185">
        <v>158659.56533369218</v>
      </c>
      <c r="Q176" s="185">
        <v>3122.9862896083632</v>
      </c>
      <c r="R176" s="185">
        <v>53641.107034491979</v>
      </c>
      <c r="S176" s="185">
        <v>81977.264179548976</v>
      </c>
      <c r="T176" s="185">
        <v>71574.420299869467</v>
      </c>
      <c r="U176" s="185">
        <v>66298.672688189457</v>
      </c>
      <c r="V176" s="185">
        <v>321068.0223148826</v>
      </c>
      <c r="W176" s="185">
        <v>247144.74699999997</v>
      </c>
    </row>
    <row r="177" spans="2:23">
      <c r="B177" s="181" t="s">
        <v>6</v>
      </c>
      <c r="C177" s="185">
        <v>1718837.5867978767</v>
      </c>
      <c r="D177" s="185">
        <v>975686.34242667118</v>
      </c>
      <c r="E177" s="185">
        <v>947318.12913728366</v>
      </c>
      <c r="F177" s="185">
        <v>970063.9709453088</v>
      </c>
      <c r="G177" s="185">
        <v>1006208.8163781685</v>
      </c>
      <c r="H177" s="185">
        <v>715554.45276404952</v>
      </c>
      <c r="I177" s="185">
        <v>325985.173439732</v>
      </c>
      <c r="J177" s="185">
        <v>308933.16564075177</v>
      </c>
      <c r="K177" s="185">
        <v>127288.99373187269</v>
      </c>
      <c r="L177" s="185">
        <v>233787.2877484975</v>
      </c>
      <c r="M177" s="185">
        <v>35598.378114113766</v>
      </c>
      <c r="N177" s="185">
        <v>736887.12711970939</v>
      </c>
      <c r="O177" s="185">
        <v>189082.43710588073</v>
      </c>
      <c r="P177" s="185">
        <v>316224.78170011356</v>
      </c>
      <c r="Q177" s="185">
        <v>217081.62113312216</v>
      </c>
      <c r="R177" s="185">
        <v>65767.148738378382</v>
      </c>
      <c r="S177" s="185">
        <v>2107391.6291206973</v>
      </c>
      <c r="T177" s="185">
        <v>2740711.5943075512</v>
      </c>
      <c r="U177" s="185">
        <v>69277.301537695312</v>
      </c>
      <c r="V177" s="185">
        <v>841653.07086610666</v>
      </c>
      <c r="W177" s="185">
        <v>1467179.3850000002</v>
      </c>
    </row>
    <row r="178" spans="2:23">
      <c r="B178" s="181" t="s">
        <v>7</v>
      </c>
      <c r="C178" s="185">
        <v>1063266.8583875305</v>
      </c>
      <c r="D178" s="185">
        <v>638278.26556112466</v>
      </c>
      <c r="E178" s="185">
        <v>573433.57016579981</v>
      </c>
      <c r="F178" s="185">
        <v>544030.8445551875</v>
      </c>
      <c r="G178" s="185">
        <v>589023.3568626222</v>
      </c>
      <c r="H178" s="185">
        <v>565687.6055464627</v>
      </c>
      <c r="I178" s="185">
        <v>286919.23140871665</v>
      </c>
      <c r="J178" s="185">
        <v>286241.31410878483</v>
      </c>
      <c r="K178" s="185">
        <v>326850.65571909084</v>
      </c>
      <c r="L178" s="185">
        <v>207663.23373898599</v>
      </c>
      <c r="M178" s="185">
        <v>844604.47206005699</v>
      </c>
      <c r="N178" s="185">
        <v>679133.00156075321</v>
      </c>
      <c r="O178" s="185">
        <v>318774.86055440531</v>
      </c>
      <c r="P178" s="185">
        <v>264229.52599679586</v>
      </c>
      <c r="Q178" s="185">
        <v>9070.2118564049943</v>
      </c>
      <c r="R178" s="185">
        <v>85892.095715863063</v>
      </c>
      <c r="S178" s="185">
        <v>194045.52271130533</v>
      </c>
      <c r="T178" s="185">
        <v>165925.74317461019</v>
      </c>
      <c r="U178" s="185">
        <v>170357.09707291771</v>
      </c>
      <c r="V178" s="185">
        <v>306268.78033147671</v>
      </c>
      <c r="W178" s="185">
        <v>150257.32699999999</v>
      </c>
    </row>
    <row r="179" spans="2:23">
      <c r="B179" s="181" t="s">
        <v>8</v>
      </c>
      <c r="C179" s="185">
        <v>3754654.01184012</v>
      </c>
      <c r="D179" s="185">
        <v>2546887.7594703101</v>
      </c>
      <c r="E179" s="185">
        <v>914843.59687593917</v>
      </c>
      <c r="F179" s="185">
        <v>944169.27480375196</v>
      </c>
      <c r="G179" s="185">
        <v>1046129.1427036015</v>
      </c>
      <c r="H179" s="185">
        <v>1166068.7743382545</v>
      </c>
      <c r="I179" s="185">
        <v>581653.31086750154</v>
      </c>
      <c r="J179" s="185">
        <v>654879.19684641028</v>
      </c>
      <c r="K179" s="185">
        <v>594044.18499048904</v>
      </c>
      <c r="L179" s="185">
        <v>192088.53332511266</v>
      </c>
      <c r="M179" s="185">
        <v>392016.76443161094</v>
      </c>
      <c r="N179" s="185">
        <v>673790.82831894699</v>
      </c>
      <c r="O179" s="185">
        <v>631998.88408842706</v>
      </c>
      <c r="P179" s="185">
        <v>471436.37901802221</v>
      </c>
      <c r="Q179" s="185">
        <v>246655.05443299262</v>
      </c>
      <c r="R179" s="185">
        <v>209938.96351815626</v>
      </c>
      <c r="S179" s="185">
        <v>466403.75337453058</v>
      </c>
      <c r="T179" s="185">
        <v>349274.79684317397</v>
      </c>
      <c r="U179" s="185">
        <v>152554.69634547929</v>
      </c>
      <c r="V179" s="185">
        <v>3876099.1540743578</v>
      </c>
      <c r="W179" s="185">
        <v>394923.01699999999</v>
      </c>
    </row>
    <row r="180" spans="2:23">
      <c r="B180" s="181" t="s">
        <v>9</v>
      </c>
      <c r="C180" s="185">
        <v>5590264.2539456254</v>
      </c>
      <c r="D180" s="185">
        <v>3814774.4244800019</v>
      </c>
      <c r="E180" s="185">
        <v>1114438.3089848615</v>
      </c>
      <c r="F180" s="185">
        <v>1321908.3501119234</v>
      </c>
      <c r="G180" s="185">
        <v>1334329.7499010509</v>
      </c>
      <c r="H180" s="185">
        <v>1950885.4317809164</v>
      </c>
      <c r="I180" s="185">
        <v>1057421.3431378482</v>
      </c>
      <c r="J180" s="185">
        <v>1173175.5507618142</v>
      </c>
      <c r="K180" s="185">
        <v>872412.82076227036</v>
      </c>
      <c r="L180" s="185">
        <v>509384.51761397807</v>
      </c>
      <c r="M180" s="185">
        <v>1608159.8080259154</v>
      </c>
      <c r="N180" s="185">
        <v>2562727.3855112591</v>
      </c>
      <c r="O180" s="185">
        <v>1278391.3210819976</v>
      </c>
      <c r="P180" s="185">
        <v>3152759.6308351173</v>
      </c>
      <c r="Q180" s="185">
        <v>3652764.8971201205</v>
      </c>
      <c r="R180" s="185">
        <v>6271397.1370993806</v>
      </c>
      <c r="S180" s="185">
        <v>8085400.4470694177</v>
      </c>
      <c r="T180" s="185">
        <v>3258121.9480704307</v>
      </c>
      <c r="U180" s="185">
        <v>525027.87625677953</v>
      </c>
      <c r="V180" s="185">
        <v>6578891.1032207469</v>
      </c>
      <c r="W180" s="185">
        <v>5774999.1170000006</v>
      </c>
    </row>
    <row r="181" spans="2:23">
      <c r="B181" s="181" t="s">
        <v>10</v>
      </c>
      <c r="C181" s="185">
        <v>2129212.4684717576</v>
      </c>
      <c r="D181" s="185">
        <v>5998822.3146270709</v>
      </c>
      <c r="E181" s="185">
        <v>5253938.4404740371</v>
      </c>
      <c r="F181" s="185">
        <v>3372811.5204874082</v>
      </c>
      <c r="G181" s="185">
        <v>2100185.0904599116</v>
      </c>
      <c r="H181" s="185">
        <v>2373310.8525799806</v>
      </c>
      <c r="I181" s="185">
        <v>1611866.8673908967</v>
      </c>
      <c r="J181" s="185">
        <v>2916892.7729307557</v>
      </c>
      <c r="K181" s="185">
        <v>2633904.5514998683</v>
      </c>
      <c r="L181" s="185">
        <v>1224570.7174301839</v>
      </c>
      <c r="M181" s="185">
        <v>6488173.2161144726</v>
      </c>
      <c r="N181" s="185">
        <v>6129274.4527240945</v>
      </c>
      <c r="O181" s="185">
        <v>7461676.6552012367</v>
      </c>
      <c r="P181" s="185">
        <v>11355052.862650165</v>
      </c>
      <c r="Q181" s="185">
        <v>7654666.4220033856</v>
      </c>
      <c r="R181" s="185">
        <v>6529811.8083938537</v>
      </c>
      <c r="S181" s="185">
        <v>6562309.5929527124</v>
      </c>
      <c r="T181" s="185">
        <v>5884948.6731668413</v>
      </c>
      <c r="U181" s="185">
        <v>12470495.222757204</v>
      </c>
      <c r="V181" s="185">
        <v>19434592.026810136</v>
      </c>
      <c r="W181" s="185">
        <v>17592293.403000001</v>
      </c>
    </row>
    <row r="182" spans="2:23">
      <c r="B182" s="181" t="s">
        <v>11</v>
      </c>
      <c r="C182" s="185">
        <v>3305663.8494712329</v>
      </c>
      <c r="D182" s="185">
        <v>360511.97832602152</v>
      </c>
      <c r="E182" s="185">
        <v>338676.03670105105</v>
      </c>
      <c r="F182" s="185">
        <v>364609.40690648276</v>
      </c>
      <c r="G182" s="185">
        <v>347337.9587119075</v>
      </c>
      <c r="H182" s="185">
        <v>287482.10338714643</v>
      </c>
      <c r="I182" s="185">
        <v>385746.87446928211</v>
      </c>
      <c r="J182" s="185">
        <v>485600.82574254548</v>
      </c>
      <c r="K182" s="185">
        <v>345522.16301031422</v>
      </c>
      <c r="L182" s="185">
        <v>275432.13298710744</v>
      </c>
      <c r="M182" s="185">
        <v>1944480.5783822432</v>
      </c>
      <c r="N182" s="185">
        <v>1864216.1297198131</v>
      </c>
      <c r="O182" s="185">
        <v>1518845.7980233673</v>
      </c>
      <c r="P182" s="185">
        <v>1856656.8798113735</v>
      </c>
      <c r="Q182" s="185">
        <v>356072.25727774337</v>
      </c>
      <c r="R182" s="185">
        <v>341154.22332614008</v>
      </c>
      <c r="S182" s="185">
        <v>797514.64037056966</v>
      </c>
      <c r="T182" s="185">
        <v>1025425.6671249701</v>
      </c>
      <c r="U182" s="185">
        <v>699598.99403749767</v>
      </c>
      <c r="V182" s="185">
        <v>861241.83358487429</v>
      </c>
      <c r="W182" s="185">
        <v>496526.11700000003</v>
      </c>
    </row>
    <row r="183" spans="2:23">
      <c r="B183" s="181" t="s">
        <v>12</v>
      </c>
      <c r="C183" s="185">
        <v>3412032.3726466806</v>
      </c>
      <c r="D183" s="185">
        <v>2782068.6421858654</v>
      </c>
      <c r="E183" s="185">
        <v>1369944.0576808236</v>
      </c>
      <c r="F183" s="185">
        <v>744049.27044443053</v>
      </c>
      <c r="G183" s="185">
        <v>956452.18139593559</v>
      </c>
      <c r="H183" s="185">
        <v>1511621.013391484</v>
      </c>
      <c r="I183" s="185">
        <v>819901.41137559421</v>
      </c>
      <c r="J183" s="185">
        <v>952404.62868586509</v>
      </c>
      <c r="K183" s="185">
        <v>866842.41555145103</v>
      </c>
      <c r="L183" s="185">
        <v>922288.441101128</v>
      </c>
      <c r="M183" s="185">
        <v>7455379.299466203</v>
      </c>
      <c r="N183" s="185">
        <v>10148949.023611426</v>
      </c>
      <c r="O183" s="185">
        <v>7629960.738245422</v>
      </c>
      <c r="P183" s="185">
        <v>3771150.1228640531</v>
      </c>
      <c r="Q183" s="185">
        <v>1752891.373327469</v>
      </c>
      <c r="R183" s="185">
        <v>5461702.1640518941</v>
      </c>
      <c r="S183" s="185">
        <v>8425662.0481111966</v>
      </c>
      <c r="T183" s="185">
        <v>2972034.7619477692</v>
      </c>
      <c r="U183" s="185">
        <v>457067.61418106017</v>
      </c>
      <c r="V183" s="185">
        <v>1260701.8759503416</v>
      </c>
      <c r="W183" s="185">
        <v>418996.348</v>
      </c>
    </row>
    <row r="184" spans="2:23">
      <c r="B184" s="181" t="s">
        <v>606</v>
      </c>
      <c r="C184" s="185">
        <v>0</v>
      </c>
      <c r="D184" s="185">
        <v>0</v>
      </c>
      <c r="E184" s="185">
        <v>0</v>
      </c>
      <c r="F184" s="185">
        <v>0</v>
      </c>
      <c r="G184" s="185">
        <v>0</v>
      </c>
      <c r="H184" s="185">
        <v>0</v>
      </c>
      <c r="I184" s="185">
        <v>0</v>
      </c>
      <c r="J184" s="185">
        <v>0</v>
      </c>
      <c r="K184" s="185">
        <v>0</v>
      </c>
      <c r="L184" s="185">
        <v>0</v>
      </c>
      <c r="M184" s="185">
        <v>0</v>
      </c>
      <c r="N184" s="185">
        <v>0</v>
      </c>
      <c r="O184" s="185">
        <v>0</v>
      </c>
      <c r="P184" s="185">
        <v>0</v>
      </c>
      <c r="Q184" s="185">
        <v>0</v>
      </c>
      <c r="R184" s="185">
        <v>0</v>
      </c>
      <c r="S184" s="185">
        <v>0</v>
      </c>
      <c r="T184" s="185">
        <v>0</v>
      </c>
      <c r="U184" s="185">
        <v>383950.59839421522</v>
      </c>
      <c r="V184" s="185">
        <v>4375618.3388584433</v>
      </c>
      <c r="W184" s="185">
        <v>2856709.8390000002</v>
      </c>
    </row>
    <row r="185" spans="2:23">
      <c r="B185" s="181" t="s">
        <v>13</v>
      </c>
      <c r="C185" s="185">
        <v>2543317.8460009079</v>
      </c>
      <c r="D185" s="185">
        <v>4976094.7954140967</v>
      </c>
      <c r="E185" s="185">
        <v>4224802.2327461885</v>
      </c>
      <c r="F185" s="185">
        <v>6058835.3773169611</v>
      </c>
      <c r="G185" s="185">
        <v>8087280.5322600417</v>
      </c>
      <c r="H185" s="185">
        <v>9871090.2511538286</v>
      </c>
      <c r="I185" s="185">
        <v>4337898.3016694337</v>
      </c>
      <c r="J185" s="185">
        <v>2173593.0302824117</v>
      </c>
      <c r="K185" s="185">
        <v>2384864.4782249741</v>
      </c>
      <c r="L185" s="185">
        <v>1711918.1711053976</v>
      </c>
      <c r="M185" s="185">
        <v>5764445.986202783</v>
      </c>
      <c r="N185" s="185">
        <v>3180295.3572582039</v>
      </c>
      <c r="O185" s="185">
        <v>2116111.6100744549</v>
      </c>
      <c r="P185" s="185">
        <v>11261119.731196839</v>
      </c>
      <c r="Q185" s="185">
        <v>8141993.6132904412</v>
      </c>
      <c r="R185" s="185">
        <v>1710739.1206109503</v>
      </c>
      <c r="S185" s="185">
        <v>2934201.3799303952</v>
      </c>
      <c r="T185" s="185">
        <v>2084296.2427568827</v>
      </c>
      <c r="U185" s="185">
        <v>1128855.4566655932</v>
      </c>
      <c r="V185" s="185">
        <v>3095636.189167954</v>
      </c>
      <c r="W185" s="185">
        <v>3312419.6849999996</v>
      </c>
    </row>
    <row r="186" spans="2:23">
      <c r="B186" s="181" t="s">
        <v>14</v>
      </c>
      <c r="C186" s="185">
        <v>1590414.3953690401</v>
      </c>
      <c r="D186" s="185">
        <v>1268783.9308713884</v>
      </c>
      <c r="E186" s="185">
        <v>1225814.1261692571</v>
      </c>
      <c r="F186" s="185">
        <v>1153097.9557221909</v>
      </c>
      <c r="G186" s="185">
        <v>1503341.9802459837</v>
      </c>
      <c r="H186" s="185">
        <v>1989104.5661661988</v>
      </c>
      <c r="I186" s="185">
        <v>2059257.0641218531</v>
      </c>
      <c r="J186" s="185">
        <v>1730137.9045597638</v>
      </c>
      <c r="K186" s="185">
        <v>808891.06775710382</v>
      </c>
      <c r="L186" s="185">
        <v>520270.80361445941</v>
      </c>
      <c r="M186" s="185">
        <v>4535181.659457637</v>
      </c>
      <c r="N186" s="185">
        <v>3374569.2893244596</v>
      </c>
      <c r="O186" s="185">
        <v>3629279.932551024</v>
      </c>
      <c r="P186" s="185">
        <v>7622176.6308543691</v>
      </c>
      <c r="Q186" s="185">
        <v>8803590.7173296064</v>
      </c>
      <c r="R186" s="185">
        <v>10534495.26769381</v>
      </c>
      <c r="S186" s="185">
        <v>5254483.3215365103</v>
      </c>
      <c r="T186" s="185">
        <v>1430634.4454828044</v>
      </c>
      <c r="U186" s="185">
        <v>1191550.7173175879</v>
      </c>
      <c r="V186" s="185">
        <v>476683.48830790375</v>
      </c>
      <c r="W186" s="185">
        <v>608241.375</v>
      </c>
    </row>
    <row r="187" spans="2:23">
      <c r="B187" s="181" t="s">
        <v>15</v>
      </c>
      <c r="C187" s="185">
        <v>0</v>
      </c>
      <c r="D187" s="185">
        <v>0</v>
      </c>
      <c r="E187" s="185">
        <v>0</v>
      </c>
      <c r="F187" s="185">
        <v>0</v>
      </c>
      <c r="G187" s="185">
        <v>0</v>
      </c>
      <c r="H187" s="185">
        <v>0</v>
      </c>
      <c r="I187" s="185">
        <v>0</v>
      </c>
      <c r="J187" s="185">
        <v>410091.70176520757</v>
      </c>
      <c r="K187" s="185">
        <v>142455.08076405161</v>
      </c>
      <c r="L187" s="185">
        <v>172152.24293054509</v>
      </c>
      <c r="M187" s="185">
        <v>3631159.7755300314</v>
      </c>
      <c r="N187" s="185">
        <v>2137806.4287296217</v>
      </c>
      <c r="O187" s="185">
        <v>3548546.8757488783</v>
      </c>
      <c r="P187" s="185">
        <v>1390394.5660737418</v>
      </c>
      <c r="Q187" s="185">
        <v>311701.11679981108</v>
      </c>
      <c r="R187" s="185">
        <v>256711.6194703567</v>
      </c>
      <c r="S187" s="185">
        <v>1966798.7276143087</v>
      </c>
      <c r="T187" s="185">
        <v>3953325.7016480244</v>
      </c>
      <c r="U187" s="185">
        <v>3689844.593507627</v>
      </c>
      <c r="V187" s="185">
        <v>185408.8274613879</v>
      </c>
      <c r="W187" s="185">
        <v>384189.15899999999</v>
      </c>
    </row>
    <row r="188" spans="2:23">
      <c r="B188" s="181" t="s">
        <v>16</v>
      </c>
      <c r="C188" s="185">
        <v>171474.97303583406</v>
      </c>
      <c r="D188" s="185">
        <v>1821030.2343992186</v>
      </c>
      <c r="E188" s="185">
        <v>589238.02175226039</v>
      </c>
      <c r="F188" s="185">
        <v>1010484.3883080949</v>
      </c>
      <c r="G188" s="185">
        <v>2062759.3177346084</v>
      </c>
      <c r="H188" s="185">
        <v>2126227.0751882452</v>
      </c>
      <c r="I188" s="185">
        <v>917355.69913774042</v>
      </c>
      <c r="J188" s="185">
        <v>1435627.2288308248</v>
      </c>
      <c r="K188" s="185">
        <v>531670.44809487567</v>
      </c>
      <c r="L188" s="185">
        <v>1099006.1181172973</v>
      </c>
      <c r="M188" s="185">
        <v>2370349.6853080555</v>
      </c>
      <c r="N188" s="185">
        <v>1712647.0481575639</v>
      </c>
      <c r="O188" s="185">
        <v>3354303.9487491967</v>
      </c>
      <c r="P188" s="185">
        <v>1848690.7887319061</v>
      </c>
      <c r="Q188" s="185">
        <v>235004.46373871801</v>
      </c>
      <c r="R188" s="185">
        <v>845857.55273896584</v>
      </c>
      <c r="S188" s="185">
        <v>1732471.5451195426</v>
      </c>
      <c r="T188" s="185">
        <v>907103.9627674626</v>
      </c>
      <c r="U188" s="185">
        <v>337582.90945422655</v>
      </c>
      <c r="V188" s="185">
        <v>1305476.095289791</v>
      </c>
      <c r="W188" s="185">
        <v>2996778.273000001</v>
      </c>
    </row>
    <row r="189" spans="2:23">
      <c r="B189" s="181" t="s">
        <v>82</v>
      </c>
      <c r="C189" s="185">
        <v>1194711.6352443113</v>
      </c>
      <c r="D189" s="185">
        <v>328874.32848432986</v>
      </c>
      <c r="E189" s="185">
        <v>271915.06532868114</v>
      </c>
      <c r="F189" s="185">
        <v>78402.951443687634</v>
      </c>
      <c r="G189" s="185">
        <v>96274.333603418752</v>
      </c>
      <c r="H189" s="185">
        <v>303122.77692863269</v>
      </c>
      <c r="I189" s="185">
        <v>229659.44350589396</v>
      </c>
      <c r="J189" s="185">
        <v>221418.52268475638</v>
      </c>
      <c r="K189" s="185">
        <v>190034.57232334759</v>
      </c>
      <c r="L189" s="185">
        <v>76781.841077674995</v>
      </c>
      <c r="M189" s="185">
        <v>1905046.0523961456</v>
      </c>
      <c r="N189" s="185">
        <v>502524.15119614854</v>
      </c>
      <c r="O189" s="185">
        <v>1142569.4861772023</v>
      </c>
      <c r="P189" s="185">
        <v>756174.81401966105</v>
      </c>
      <c r="Q189" s="185">
        <v>539688.21641977993</v>
      </c>
      <c r="R189" s="185">
        <v>102374.06004342447</v>
      </c>
      <c r="S189" s="185">
        <v>69164.28834315417</v>
      </c>
      <c r="T189" s="185">
        <v>113442.26011658854</v>
      </c>
      <c r="U189" s="185">
        <v>121505.10899697529</v>
      </c>
      <c r="V189" s="185">
        <v>127677.61873458608</v>
      </c>
      <c r="W189" s="185">
        <v>85957.104999999996</v>
      </c>
    </row>
    <row r="190" spans="2:23">
      <c r="B190" s="181" t="s">
        <v>18</v>
      </c>
      <c r="C190" s="185">
        <v>16119940.35528709</v>
      </c>
      <c r="D190" s="185">
        <v>1463137.8279232907</v>
      </c>
      <c r="E190" s="185">
        <v>743820.02126317343</v>
      </c>
      <c r="F190" s="185">
        <v>1334649.9366663888</v>
      </c>
      <c r="G190" s="185">
        <v>1053749.7300988089</v>
      </c>
      <c r="H190" s="185">
        <v>1023944.7661006048</v>
      </c>
      <c r="I190" s="185">
        <v>882569.56372400431</v>
      </c>
      <c r="J190" s="185">
        <v>862495.15498846851</v>
      </c>
      <c r="K190" s="185">
        <v>1031631.4638052848</v>
      </c>
      <c r="L190" s="185">
        <v>70563.753546295178</v>
      </c>
      <c r="M190" s="185">
        <v>84448.336862800759</v>
      </c>
      <c r="N190" s="185">
        <v>175358.35003935569</v>
      </c>
      <c r="O190" s="185">
        <v>247887.61711269256</v>
      </c>
      <c r="P190" s="185">
        <v>159695.33690970647</v>
      </c>
      <c r="Q190" s="185">
        <v>557338.44366469618</v>
      </c>
      <c r="R190" s="185">
        <v>71984.557317120343</v>
      </c>
      <c r="S190" s="185">
        <v>70919.655612741699</v>
      </c>
      <c r="T190" s="185">
        <v>94247.98050329581</v>
      </c>
      <c r="U190" s="185">
        <v>212011.20013300909</v>
      </c>
      <c r="V190" s="185">
        <v>466073.44339892088</v>
      </c>
      <c r="W190" s="185">
        <v>208978.45199999999</v>
      </c>
    </row>
    <row r="191" spans="2:23">
      <c r="B191" s="181" t="s">
        <v>19</v>
      </c>
      <c r="C191" s="185">
        <v>0</v>
      </c>
      <c r="D191" s="185">
        <v>0</v>
      </c>
      <c r="E191" s="185">
        <v>0</v>
      </c>
      <c r="F191" s="185">
        <v>0</v>
      </c>
      <c r="G191" s="185">
        <v>0</v>
      </c>
      <c r="H191" s="185">
        <v>0</v>
      </c>
      <c r="I191" s="185">
        <v>0</v>
      </c>
      <c r="J191" s="185">
        <v>0</v>
      </c>
      <c r="K191" s="185">
        <v>0</v>
      </c>
      <c r="L191" s="185">
        <v>0</v>
      </c>
      <c r="M191" s="185">
        <v>648144.12714225159</v>
      </c>
      <c r="N191" s="185">
        <v>878495.54003062262</v>
      </c>
      <c r="O191" s="185">
        <v>868339.00303835527</v>
      </c>
      <c r="P191" s="185">
        <v>0</v>
      </c>
      <c r="Q191" s="185">
        <v>3542549.3601375371</v>
      </c>
      <c r="R191" s="185">
        <v>4340667.3545481227</v>
      </c>
      <c r="S191" s="185">
        <v>5744629.9770642575</v>
      </c>
      <c r="T191" s="185">
        <v>3445960.1607671734</v>
      </c>
      <c r="U191" s="185">
        <v>9941793.5579282846</v>
      </c>
      <c r="V191" s="185">
        <v>74954.897591555709</v>
      </c>
      <c r="W191" s="185">
        <v>14304944.550000001</v>
      </c>
    </row>
    <row r="192" spans="2:23" ht="12.75" thickBot="1">
      <c r="B192" s="33"/>
      <c r="C192" s="153"/>
      <c r="D192" s="153"/>
      <c r="E192" s="154"/>
      <c r="F192" s="154"/>
      <c r="G192" s="154"/>
      <c r="H192" s="154"/>
      <c r="I192" s="154"/>
      <c r="J192" s="154"/>
      <c r="K192" s="154"/>
      <c r="L192" s="154"/>
      <c r="M192" s="155"/>
      <c r="N192" s="155"/>
      <c r="O192" s="155"/>
      <c r="P192" s="93"/>
      <c r="Q192" s="156"/>
      <c r="R192" s="156"/>
      <c r="S192" s="156"/>
      <c r="T192" s="93"/>
    </row>
    <row r="193" spans="2:23" ht="12.75" thickTop="1">
      <c r="B193" s="170" t="s">
        <v>20</v>
      </c>
      <c r="C193" s="171">
        <f t="shared" ref="C193:M193" si="13">SUM(C175:C191)</f>
        <v>43812837.625919685</v>
      </c>
      <c r="D193" s="171">
        <f t="shared" si="13"/>
        <v>28078043.383131258</v>
      </c>
      <c r="E193" s="171">
        <f t="shared" si="13"/>
        <v>17978218.277993437</v>
      </c>
      <c r="F193" s="171">
        <f t="shared" si="13"/>
        <v>18134595.897026945</v>
      </c>
      <c r="G193" s="171">
        <f t="shared" si="13"/>
        <v>20312557.447138857</v>
      </c>
      <c r="H193" s="171">
        <f t="shared" si="13"/>
        <v>23949766.901857771</v>
      </c>
      <c r="I193" s="171">
        <f t="shared" si="13"/>
        <v>13820588.857590709</v>
      </c>
      <c r="J193" s="171">
        <f t="shared" si="13"/>
        <v>13955151.054235408</v>
      </c>
      <c r="K193" s="171">
        <f t="shared" si="13"/>
        <v>11191949.485160327</v>
      </c>
      <c r="L193" s="171">
        <f t="shared" si="13"/>
        <v>7402821.0459233848</v>
      </c>
      <c r="M193" s="171">
        <f t="shared" si="13"/>
        <v>37931330.04395847</v>
      </c>
      <c r="N193" s="171">
        <f>SUM(N175:N191)</f>
        <v>35228028.070441358</v>
      </c>
      <c r="O193" s="171">
        <f t="shared" ref="O193:U193" si="14">SUM(O175:O191)</f>
        <v>37114158.798875459</v>
      </c>
      <c r="P193" s="171">
        <f t="shared" si="14"/>
        <v>51377093.936525077</v>
      </c>
      <c r="Q193" s="171">
        <f t="shared" si="14"/>
        <v>39779230.481830485</v>
      </c>
      <c r="R193" s="171">
        <f t="shared" si="14"/>
        <v>46930616.740096658</v>
      </c>
      <c r="S193" s="171">
        <f t="shared" si="14"/>
        <v>48523250.536958717</v>
      </c>
      <c r="T193" s="171">
        <f t="shared" si="14"/>
        <v>28549419.556688584</v>
      </c>
      <c r="U193" s="171">
        <f t="shared" si="14"/>
        <v>31922094.779978663</v>
      </c>
      <c r="V193" s="171">
        <f t="shared" ref="V193:W193" si="15">SUM(V175:V191)</f>
        <v>44055405.972048976</v>
      </c>
      <c r="W193" s="172">
        <f t="shared" si="15"/>
        <v>51388822.972000003</v>
      </c>
    </row>
    <row r="194" spans="2:23" ht="12.75">
      <c r="B194" s="208" t="s">
        <v>475</v>
      </c>
      <c r="C194" s="67"/>
      <c r="D194" s="67"/>
      <c r="E194" s="67"/>
    </row>
    <row r="195" spans="2:23" ht="12.75">
      <c r="B195" s="209" t="s">
        <v>472</v>
      </c>
      <c r="C195" s="67"/>
      <c r="D195" s="67"/>
      <c r="E195" s="67"/>
    </row>
    <row r="196" spans="2:23" ht="12.75">
      <c r="B196" s="209" t="s">
        <v>452</v>
      </c>
      <c r="C196" s="67"/>
      <c r="D196" s="67"/>
      <c r="E196" s="67"/>
    </row>
    <row r="197" spans="2:23" ht="12.75">
      <c r="B197" s="210" t="s">
        <v>575</v>
      </c>
      <c r="C197" s="67"/>
      <c r="D197" s="67"/>
      <c r="E197" s="67"/>
    </row>
  </sheetData>
  <phoneticPr fontId="0" type="noConversion"/>
  <hyperlinks>
    <hyperlink ref="O4" location="'Indice Regiones'!A1" display="&lt; Volver &gt;" xr:uid="{00000000-0004-0000-0600-000000000000}"/>
    <hyperlink ref="O40" location="'Indice Regiones'!A1" display="&lt; Volver &gt;" xr:uid="{00000000-0004-0000-0600-000001000000}"/>
    <hyperlink ref="O73" location="'Indice Regiones'!A1" display="&lt; Volver &gt;" xr:uid="{00000000-0004-0000-0600-000002000000}"/>
    <hyperlink ref="O110" location="'Indice Regiones'!A1" display="&lt; Volver &gt;" xr:uid="{00000000-0004-0000-0600-000003000000}"/>
    <hyperlink ref="O172" location="'Indice Regiones'!A1" display="&lt; Volver &gt;" xr:uid="{00000000-0004-0000-0600-000004000000}"/>
    <hyperlink ref="O141" location="'Indice Regiones'!A1" display="&lt; Volver &gt;" xr:uid="{00000000-0004-0000-0600-000005000000}"/>
  </hyperlinks>
  <pageMargins left="0.75" right="0.75" top="1" bottom="1" header="0" footer="0"/>
  <pageSetup orientation="portrait" r:id="rId1"/>
  <headerFooter alignWithMargins="0"/>
  <ignoredErrors>
    <ignoredError sqref="C6 C24:N25 D162:O162 C131:M131 E6:K6 C94" formulaRange="1"/>
    <ignoredError sqref="N131" formula="1" formulaRange="1"/>
    <ignoredError sqref="D6" numberStoredAsText="1"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27" r:id="rId5" name="Button 3">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28" r:id="rId6" name="Button 4">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29" r:id="rId7" name="Button 5">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0" r:id="rId8" name="Button 6">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1" r:id="rId9" name="Button 7">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2" r:id="rId10" name="Button 8">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3" r:id="rId11" name="Button 9">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4" r:id="rId12" name="Button 10">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5" r:id="rId13" name="Button 11">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6" r:id="rId14" name="Button 12">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7" r:id="rId15" name="Button 13">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sheetPr>
  <dimension ref="B1:U1182"/>
  <sheetViews>
    <sheetView showGridLines="0" zoomScale="90" zoomScaleNormal="90" workbookViewId="0">
      <selection activeCell="O269" sqref="O269"/>
    </sheetView>
  </sheetViews>
  <sheetFormatPr baseColWidth="10" defaultRowHeight="12.75"/>
  <cols>
    <col min="1" max="1" width="3.7109375" customWidth="1"/>
    <col min="2" max="2" width="23.28515625" style="67" customWidth="1"/>
    <col min="3" max="3" width="12.7109375" style="11" customWidth="1"/>
    <col min="4" max="4" width="11.42578125" style="11"/>
    <col min="5" max="5" width="11.42578125" style="67"/>
    <col min="6" max="6" width="11.5703125" style="116" customWidth="1"/>
    <col min="7" max="7" width="11.5703125" style="67" customWidth="1"/>
    <col min="8" max="9" width="11.5703125" style="116" customWidth="1"/>
    <col min="13" max="13" width="13.28515625" customWidth="1"/>
    <col min="14" max="14" width="12.85546875" bestFit="1" customWidth="1"/>
  </cols>
  <sheetData>
    <row r="1" spans="2:13">
      <c r="B1" s="212" t="s">
        <v>162</v>
      </c>
      <c r="C1" s="14"/>
      <c r="D1" s="14"/>
      <c r="E1" s="11"/>
      <c r="F1" s="87"/>
      <c r="G1" s="11"/>
      <c r="H1" s="87"/>
      <c r="I1" s="87"/>
      <c r="J1" s="11"/>
      <c r="K1" s="11"/>
      <c r="L1" s="20"/>
      <c r="M1" s="20"/>
    </row>
    <row r="2" spans="2:13">
      <c r="B2" s="211" t="s">
        <v>76</v>
      </c>
      <c r="C2" s="1"/>
      <c r="D2" s="1"/>
      <c r="E2" s="11"/>
      <c r="F2" s="87"/>
      <c r="G2" s="11"/>
      <c r="H2" s="87"/>
      <c r="I2" s="87"/>
      <c r="J2" s="11"/>
      <c r="K2" s="11"/>
      <c r="L2" s="20"/>
      <c r="M2" s="20"/>
    </row>
    <row r="3" spans="2:13">
      <c r="B3" s="173" t="s">
        <v>145</v>
      </c>
      <c r="C3" s="173"/>
      <c r="D3" s="173"/>
      <c r="E3" s="83"/>
      <c r="F3" s="87"/>
      <c r="G3" s="11"/>
      <c r="H3" s="87"/>
      <c r="I3" s="87"/>
      <c r="J3" s="11"/>
      <c r="K3" s="11"/>
      <c r="L3" s="20"/>
      <c r="M3" s="20"/>
    </row>
    <row r="4" spans="2:13">
      <c r="B4" s="1" t="s">
        <v>792</v>
      </c>
      <c r="C4" s="15"/>
      <c r="D4" s="15"/>
      <c r="E4" s="11"/>
      <c r="F4" s="115"/>
      <c r="G4" s="107"/>
      <c r="H4" s="115" t="s">
        <v>180</v>
      </c>
      <c r="I4" s="115"/>
      <c r="J4" s="107"/>
      <c r="K4" s="11"/>
      <c r="L4" s="20"/>
      <c r="M4" s="20"/>
    </row>
    <row r="5" spans="2:13">
      <c r="J5" s="67"/>
    </row>
    <row r="6" spans="2:13">
      <c r="B6" s="149" t="s">
        <v>2</v>
      </c>
      <c r="C6" s="150">
        <v>2011</v>
      </c>
      <c r="D6" s="150">
        <v>2012</v>
      </c>
      <c r="E6" s="151">
        <v>2013</v>
      </c>
      <c r="F6" s="151">
        <v>2014</v>
      </c>
      <c r="G6" s="151">
        <v>2015</v>
      </c>
      <c r="H6" s="151">
        <v>2016</v>
      </c>
      <c r="I6" s="151">
        <v>2017</v>
      </c>
      <c r="J6" s="151">
        <v>2018</v>
      </c>
      <c r="K6" s="151">
        <v>2019</v>
      </c>
      <c r="L6" s="151">
        <v>2020</v>
      </c>
      <c r="M6" s="377">
        <v>2021</v>
      </c>
    </row>
    <row r="7" spans="2:13">
      <c r="B7" s="179" t="s">
        <v>3</v>
      </c>
      <c r="C7" s="180">
        <v>0</v>
      </c>
      <c r="D7" s="180">
        <v>0</v>
      </c>
      <c r="E7" s="180">
        <v>0</v>
      </c>
      <c r="F7" s="180">
        <v>0</v>
      </c>
      <c r="G7" s="180">
        <v>0</v>
      </c>
      <c r="H7" s="180">
        <v>0</v>
      </c>
      <c r="I7" s="180">
        <v>0</v>
      </c>
      <c r="J7" s="180">
        <v>0</v>
      </c>
      <c r="K7" s="180">
        <v>0</v>
      </c>
      <c r="L7" s="180">
        <v>0</v>
      </c>
      <c r="M7" s="180">
        <v>0</v>
      </c>
    </row>
    <row r="8" spans="2:13">
      <c r="B8" s="181" t="s">
        <v>5</v>
      </c>
      <c r="C8" s="182">
        <v>0</v>
      </c>
      <c r="D8" s="182">
        <v>0</v>
      </c>
      <c r="E8" s="183">
        <v>0</v>
      </c>
      <c r="F8" s="183">
        <v>0</v>
      </c>
      <c r="G8" s="183">
        <v>0</v>
      </c>
      <c r="H8" s="183">
        <v>0</v>
      </c>
      <c r="I8" s="183">
        <v>0</v>
      </c>
      <c r="J8" s="183">
        <v>0</v>
      </c>
      <c r="K8" s="183">
        <v>0</v>
      </c>
      <c r="L8" s="183">
        <v>0</v>
      </c>
      <c r="M8" s="183">
        <v>0</v>
      </c>
    </row>
    <row r="9" spans="2:13">
      <c r="B9" s="181" t="s">
        <v>6</v>
      </c>
      <c r="C9" s="182">
        <v>0</v>
      </c>
      <c r="D9" s="182">
        <v>0</v>
      </c>
      <c r="E9" s="183">
        <v>0</v>
      </c>
      <c r="F9" s="183">
        <v>0</v>
      </c>
      <c r="G9" s="183">
        <v>0</v>
      </c>
      <c r="H9" s="183">
        <v>0</v>
      </c>
      <c r="I9" s="183">
        <v>0</v>
      </c>
      <c r="J9" s="183">
        <v>0</v>
      </c>
      <c r="K9" s="183">
        <v>0</v>
      </c>
      <c r="L9" s="183">
        <v>0</v>
      </c>
      <c r="M9" s="183">
        <v>0</v>
      </c>
    </row>
    <row r="10" spans="2:13">
      <c r="B10" s="181" t="s">
        <v>7</v>
      </c>
      <c r="C10" s="182">
        <v>0</v>
      </c>
      <c r="D10" s="182">
        <v>0</v>
      </c>
      <c r="E10" s="183">
        <v>0</v>
      </c>
      <c r="F10" s="183">
        <v>0</v>
      </c>
      <c r="G10" s="183">
        <v>0</v>
      </c>
      <c r="H10" s="183">
        <v>0</v>
      </c>
      <c r="I10" s="183">
        <v>0</v>
      </c>
      <c r="J10" s="183">
        <v>0</v>
      </c>
      <c r="K10" s="183">
        <v>0</v>
      </c>
      <c r="L10" s="183">
        <v>0</v>
      </c>
      <c r="M10" s="183">
        <v>0</v>
      </c>
    </row>
    <row r="11" spans="2:13">
      <c r="B11" s="181" t="s">
        <v>8</v>
      </c>
      <c r="C11" s="182">
        <v>0</v>
      </c>
      <c r="D11" s="182">
        <v>0</v>
      </c>
      <c r="E11" s="183">
        <v>0</v>
      </c>
      <c r="F11" s="183">
        <v>0</v>
      </c>
      <c r="G11" s="183">
        <v>0</v>
      </c>
      <c r="H11" s="183">
        <v>0</v>
      </c>
      <c r="I11" s="183">
        <v>0</v>
      </c>
      <c r="J11" s="183">
        <v>0</v>
      </c>
      <c r="K11" s="183">
        <v>0</v>
      </c>
      <c r="L11" s="183">
        <v>0</v>
      </c>
      <c r="M11" s="183">
        <v>0</v>
      </c>
    </row>
    <row r="12" spans="2:13">
      <c r="B12" s="181" t="s">
        <v>9</v>
      </c>
      <c r="C12" s="182">
        <v>0</v>
      </c>
      <c r="D12" s="182">
        <v>0</v>
      </c>
      <c r="E12" s="183">
        <v>0</v>
      </c>
      <c r="F12" s="183">
        <v>0</v>
      </c>
      <c r="G12" s="183">
        <v>0</v>
      </c>
      <c r="H12" s="183">
        <v>0</v>
      </c>
      <c r="I12" s="183">
        <v>0</v>
      </c>
      <c r="J12" s="183">
        <v>0</v>
      </c>
      <c r="K12" s="183">
        <v>0</v>
      </c>
      <c r="L12" s="183">
        <v>0</v>
      </c>
      <c r="M12" s="183">
        <v>0</v>
      </c>
    </row>
    <row r="13" spans="2:13">
      <c r="B13" s="181" t="s">
        <v>10</v>
      </c>
      <c r="C13" s="182">
        <v>18347.529440462626</v>
      </c>
      <c r="D13" s="182">
        <v>0</v>
      </c>
      <c r="E13" s="183">
        <v>0</v>
      </c>
      <c r="F13" s="183">
        <v>0</v>
      </c>
      <c r="G13" s="183">
        <v>0</v>
      </c>
      <c r="H13" s="183">
        <v>192973.47431778116</v>
      </c>
      <c r="I13" s="183">
        <v>0</v>
      </c>
      <c r="J13" s="183">
        <v>0</v>
      </c>
      <c r="K13" s="183">
        <v>0</v>
      </c>
      <c r="L13" s="183">
        <v>0</v>
      </c>
      <c r="M13" s="183">
        <v>0</v>
      </c>
    </row>
    <row r="14" spans="2:13">
      <c r="B14" s="181" t="s">
        <v>11</v>
      </c>
      <c r="C14" s="182">
        <v>0</v>
      </c>
      <c r="D14" s="182">
        <v>0</v>
      </c>
      <c r="E14" s="183">
        <v>0</v>
      </c>
      <c r="F14" s="183">
        <v>0</v>
      </c>
      <c r="G14" s="183">
        <v>0</v>
      </c>
      <c r="H14" s="183">
        <v>0</v>
      </c>
      <c r="I14" s="183">
        <v>0</v>
      </c>
      <c r="J14" s="183">
        <v>0</v>
      </c>
      <c r="K14" s="183">
        <v>0</v>
      </c>
      <c r="L14" s="183">
        <v>0</v>
      </c>
      <c r="M14" s="183">
        <v>0</v>
      </c>
    </row>
    <row r="15" spans="2:13">
      <c r="B15" s="181" t="s">
        <v>12</v>
      </c>
      <c r="C15" s="182">
        <v>0</v>
      </c>
      <c r="D15" s="182">
        <v>0</v>
      </c>
      <c r="E15" s="182">
        <v>0</v>
      </c>
      <c r="F15" s="182">
        <v>0</v>
      </c>
      <c r="G15" s="182">
        <v>0</v>
      </c>
      <c r="H15" s="182">
        <v>0</v>
      </c>
      <c r="I15" s="182">
        <v>0</v>
      </c>
      <c r="J15" s="182">
        <v>0</v>
      </c>
      <c r="K15" s="182">
        <v>0</v>
      </c>
      <c r="L15" s="182">
        <v>0</v>
      </c>
      <c r="M15" s="182">
        <v>0</v>
      </c>
    </row>
    <row r="16" spans="2:13">
      <c r="B16" s="181" t="s">
        <v>606</v>
      </c>
      <c r="C16" s="182"/>
      <c r="D16" s="182"/>
      <c r="E16" s="182"/>
      <c r="F16" s="182"/>
      <c r="G16" s="182"/>
      <c r="H16" s="182"/>
      <c r="I16" s="182"/>
      <c r="J16" s="182"/>
      <c r="K16" s="182">
        <v>0</v>
      </c>
      <c r="L16" s="182">
        <v>0</v>
      </c>
      <c r="M16" s="182">
        <v>0</v>
      </c>
    </row>
    <row r="17" spans="2:13">
      <c r="B17" s="181" t="s">
        <v>13</v>
      </c>
      <c r="C17" s="182">
        <v>0</v>
      </c>
      <c r="D17" s="182">
        <v>0</v>
      </c>
      <c r="E17" s="183">
        <v>0</v>
      </c>
      <c r="F17" s="183">
        <v>0</v>
      </c>
      <c r="G17" s="183">
        <v>0</v>
      </c>
      <c r="H17" s="183">
        <v>0</v>
      </c>
      <c r="I17" s="183">
        <v>0</v>
      </c>
      <c r="J17" s="183">
        <v>0</v>
      </c>
      <c r="K17" s="183">
        <v>0</v>
      </c>
      <c r="L17" s="183">
        <v>0</v>
      </c>
      <c r="M17" s="183">
        <v>0</v>
      </c>
    </row>
    <row r="18" spans="2:13">
      <c r="B18" s="181" t="s">
        <v>14</v>
      </c>
      <c r="C18" s="182">
        <v>0</v>
      </c>
      <c r="D18" s="182">
        <v>0</v>
      </c>
      <c r="E18" s="183">
        <v>0</v>
      </c>
      <c r="F18" s="183">
        <v>0</v>
      </c>
      <c r="G18" s="183">
        <v>0</v>
      </c>
      <c r="H18" s="183">
        <v>0</v>
      </c>
      <c r="I18" s="183">
        <v>0</v>
      </c>
      <c r="J18" s="183">
        <v>0</v>
      </c>
      <c r="K18" s="183">
        <v>0</v>
      </c>
      <c r="L18" s="183">
        <v>0</v>
      </c>
      <c r="M18" s="183">
        <v>0</v>
      </c>
    </row>
    <row r="19" spans="2:13">
      <c r="B19" s="181" t="s">
        <v>15</v>
      </c>
      <c r="C19" s="184">
        <v>0</v>
      </c>
      <c r="D19" s="184">
        <v>0</v>
      </c>
      <c r="E19" s="184">
        <v>0</v>
      </c>
      <c r="F19" s="184">
        <v>0</v>
      </c>
      <c r="G19" s="184">
        <v>0</v>
      </c>
      <c r="H19" s="184">
        <v>0</v>
      </c>
      <c r="I19" s="184">
        <v>0</v>
      </c>
      <c r="J19" s="184">
        <v>0</v>
      </c>
      <c r="K19" s="184">
        <v>0</v>
      </c>
      <c r="L19" s="184">
        <v>0</v>
      </c>
      <c r="M19" s="184">
        <v>0</v>
      </c>
    </row>
    <row r="20" spans="2:13">
      <c r="B20" s="181" t="s">
        <v>16</v>
      </c>
      <c r="C20" s="182">
        <v>0</v>
      </c>
      <c r="D20" s="182">
        <v>0</v>
      </c>
      <c r="E20" s="183">
        <v>0</v>
      </c>
      <c r="F20" s="183">
        <v>0</v>
      </c>
      <c r="G20" s="183">
        <v>0</v>
      </c>
      <c r="H20" s="183">
        <v>0</v>
      </c>
      <c r="I20" s="183">
        <v>0</v>
      </c>
      <c r="J20" s="183">
        <v>0</v>
      </c>
      <c r="K20" s="183">
        <v>0</v>
      </c>
      <c r="L20" s="183">
        <v>0</v>
      </c>
      <c r="M20" s="183">
        <v>0</v>
      </c>
    </row>
    <row r="21" spans="2:13">
      <c r="B21" s="181" t="s">
        <v>82</v>
      </c>
      <c r="C21" s="182">
        <v>0</v>
      </c>
      <c r="D21" s="182">
        <v>0</v>
      </c>
      <c r="E21" s="183">
        <v>0</v>
      </c>
      <c r="F21" s="183">
        <v>0</v>
      </c>
      <c r="G21" s="183">
        <v>0</v>
      </c>
      <c r="H21" s="183">
        <v>0</v>
      </c>
      <c r="I21" s="183">
        <v>0</v>
      </c>
      <c r="J21" s="183">
        <v>0</v>
      </c>
      <c r="K21" s="183">
        <v>0</v>
      </c>
      <c r="L21" s="183">
        <v>0</v>
      </c>
      <c r="M21" s="183">
        <v>0</v>
      </c>
    </row>
    <row r="22" spans="2:13">
      <c r="B22" s="181" t="s">
        <v>18</v>
      </c>
      <c r="C22" s="182">
        <v>0</v>
      </c>
      <c r="D22" s="182">
        <v>0</v>
      </c>
      <c r="E22" s="183">
        <v>0</v>
      </c>
      <c r="F22" s="183">
        <v>0</v>
      </c>
      <c r="G22" s="183">
        <v>0</v>
      </c>
      <c r="H22" s="183">
        <v>0</v>
      </c>
      <c r="I22" s="183">
        <v>0</v>
      </c>
      <c r="J22" s="183">
        <v>0</v>
      </c>
      <c r="K22" s="183">
        <v>0</v>
      </c>
      <c r="L22" s="183">
        <v>0</v>
      </c>
      <c r="M22" s="183">
        <v>0</v>
      </c>
    </row>
    <row r="23" spans="2:13">
      <c r="B23" s="181" t="s">
        <v>19</v>
      </c>
      <c r="C23" s="182">
        <v>0</v>
      </c>
      <c r="D23" s="182">
        <v>0</v>
      </c>
      <c r="E23" s="183">
        <v>0</v>
      </c>
      <c r="F23" s="183">
        <v>0</v>
      </c>
      <c r="G23" s="183">
        <v>82519.641874127439</v>
      </c>
      <c r="H23" s="183">
        <v>0</v>
      </c>
      <c r="I23" s="183">
        <v>0</v>
      </c>
      <c r="J23" s="183">
        <v>0</v>
      </c>
      <c r="K23" s="183">
        <v>0</v>
      </c>
      <c r="L23" s="183">
        <v>0</v>
      </c>
      <c r="M23" s="183">
        <v>0</v>
      </c>
    </row>
    <row r="24" spans="2:13" ht="13.5" thickBot="1">
      <c r="B24" s="33"/>
      <c r="C24" s="176"/>
      <c r="D24" s="176"/>
      <c r="E24" s="177"/>
      <c r="F24" s="177"/>
      <c r="G24" s="177"/>
      <c r="H24" s="177"/>
      <c r="I24" s="177"/>
      <c r="J24" s="177"/>
      <c r="K24" s="177"/>
      <c r="L24" s="177"/>
      <c r="M24" s="177"/>
    </row>
    <row r="25" spans="2:13" ht="13.5" thickTop="1">
      <c r="B25" s="170" t="s">
        <v>20</v>
      </c>
      <c r="C25" s="178">
        <f t="shared" ref="C25:H25" si="0">SUM(C7:C23)</f>
        <v>18347.529440462626</v>
      </c>
      <c r="D25" s="178">
        <f t="shared" si="0"/>
        <v>0</v>
      </c>
      <c r="E25" s="178">
        <f t="shared" si="0"/>
        <v>0</v>
      </c>
      <c r="F25" s="178">
        <f t="shared" si="0"/>
        <v>0</v>
      </c>
      <c r="G25" s="178">
        <f t="shared" si="0"/>
        <v>82519.641874127439</v>
      </c>
      <c r="H25" s="178">
        <f t="shared" si="0"/>
        <v>192973.47431778116</v>
      </c>
      <c r="I25" s="178">
        <f>SUM(I7:I23)</f>
        <v>0</v>
      </c>
      <c r="J25" s="178">
        <f>SUM(J7:J23)</f>
        <v>0</v>
      </c>
      <c r="K25" s="178">
        <f>SUM(K7:K23)</f>
        <v>0</v>
      </c>
      <c r="L25" s="178">
        <f>SUM(L7:L23)</f>
        <v>0</v>
      </c>
      <c r="M25" s="378">
        <f>SUM(M7:M23)</f>
        <v>0</v>
      </c>
    </row>
    <row r="26" spans="2:13">
      <c r="B26" s="56" t="s">
        <v>204</v>
      </c>
      <c r="G26" s="116"/>
      <c r="J26" s="116"/>
    </row>
    <row r="27" spans="2:13">
      <c r="G27" s="116"/>
      <c r="J27" s="116"/>
    </row>
    <row r="28" spans="2:13">
      <c r="G28" s="116"/>
      <c r="J28" s="116"/>
    </row>
    <row r="29" spans="2:13">
      <c r="G29" s="116"/>
      <c r="J29" s="116"/>
    </row>
    <row r="30" spans="2:13">
      <c r="G30" s="116"/>
      <c r="J30" s="116"/>
    </row>
    <row r="31" spans="2:13">
      <c r="B31" s="212" t="s">
        <v>75</v>
      </c>
      <c r="C31" s="14"/>
      <c r="G31" s="116"/>
      <c r="J31" s="116"/>
    </row>
    <row r="32" spans="2:13">
      <c r="B32" s="211" t="s">
        <v>76</v>
      </c>
      <c r="C32" s="1"/>
      <c r="G32" s="116"/>
      <c r="J32" s="116"/>
    </row>
    <row r="33" spans="2:13">
      <c r="B33" s="173" t="s">
        <v>146</v>
      </c>
      <c r="C33" s="173"/>
      <c r="D33" s="173"/>
      <c r="G33" s="116"/>
      <c r="J33" s="116"/>
    </row>
    <row r="34" spans="2:13">
      <c r="B34" s="1" t="s">
        <v>792</v>
      </c>
      <c r="C34" s="15"/>
      <c r="F34" s="115"/>
      <c r="G34" s="115"/>
      <c r="H34" s="115" t="s">
        <v>180</v>
      </c>
      <c r="I34" s="115"/>
      <c r="J34" s="115"/>
    </row>
    <row r="35" spans="2:13">
      <c r="E35" s="105"/>
      <c r="G35" s="116"/>
      <c r="J35" s="116"/>
    </row>
    <row r="36" spans="2:13">
      <c r="B36" s="149" t="s">
        <v>2</v>
      </c>
      <c r="C36" s="150">
        <v>2011</v>
      </c>
      <c r="D36" s="150">
        <v>2012</v>
      </c>
      <c r="E36" s="151">
        <v>2013</v>
      </c>
      <c r="F36" s="151">
        <v>2014</v>
      </c>
      <c r="G36" s="151">
        <v>2015</v>
      </c>
      <c r="H36" s="151">
        <v>2016</v>
      </c>
      <c r="I36" s="151">
        <v>2017</v>
      </c>
      <c r="J36" s="151">
        <v>2018</v>
      </c>
      <c r="K36" s="151">
        <v>2019</v>
      </c>
      <c r="L36" s="151">
        <v>2020</v>
      </c>
      <c r="M36" s="377">
        <v>2021</v>
      </c>
    </row>
    <row r="37" spans="2:13">
      <c r="B37" s="179" t="s">
        <v>3</v>
      </c>
      <c r="C37" s="180">
        <v>0</v>
      </c>
      <c r="D37" s="180">
        <v>0</v>
      </c>
      <c r="E37" s="180">
        <v>0</v>
      </c>
      <c r="F37" s="180">
        <v>0</v>
      </c>
      <c r="G37" s="180">
        <v>0</v>
      </c>
      <c r="H37" s="180">
        <v>0</v>
      </c>
      <c r="I37" s="180">
        <v>0</v>
      </c>
      <c r="J37" s="180">
        <v>0</v>
      </c>
      <c r="K37" s="180">
        <v>0</v>
      </c>
      <c r="L37" s="180">
        <v>0</v>
      </c>
      <c r="M37" s="180">
        <v>0</v>
      </c>
    </row>
    <row r="38" spans="2:13">
      <c r="B38" s="181" t="s">
        <v>5</v>
      </c>
      <c r="C38" s="182">
        <v>0</v>
      </c>
      <c r="D38" s="182">
        <v>0</v>
      </c>
      <c r="E38" s="183">
        <v>0</v>
      </c>
      <c r="F38" s="183">
        <v>0</v>
      </c>
      <c r="G38" s="183">
        <v>0</v>
      </c>
      <c r="H38" s="183">
        <v>0</v>
      </c>
      <c r="I38" s="183">
        <v>0</v>
      </c>
      <c r="J38" s="183">
        <v>0</v>
      </c>
      <c r="K38" s="183">
        <v>0</v>
      </c>
      <c r="L38" s="183">
        <v>0</v>
      </c>
      <c r="M38" s="183">
        <v>0</v>
      </c>
    </row>
    <row r="39" spans="2:13">
      <c r="B39" s="181" t="s">
        <v>6</v>
      </c>
      <c r="C39" s="182">
        <v>0</v>
      </c>
      <c r="D39" s="182">
        <v>0</v>
      </c>
      <c r="E39" s="183">
        <v>0</v>
      </c>
      <c r="F39" s="183">
        <v>0</v>
      </c>
      <c r="G39" s="183">
        <v>0</v>
      </c>
      <c r="H39" s="183">
        <v>0</v>
      </c>
      <c r="I39" s="183">
        <v>0</v>
      </c>
      <c r="J39" s="183">
        <v>0</v>
      </c>
      <c r="K39" s="183">
        <v>0</v>
      </c>
      <c r="L39" s="183">
        <v>0</v>
      </c>
      <c r="M39" s="183">
        <v>0</v>
      </c>
    </row>
    <row r="40" spans="2:13">
      <c r="B40" s="181" t="s">
        <v>7</v>
      </c>
      <c r="C40" s="182">
        <v>0</v>
      </c>
      <c r="D40" s="182">
        <v>0</v>
      </c>
      <c r="E40" s="183">
        <v>0</v>
      </c>
      <c r="F40" s="183">
        <v>0</v>
      </c>
      <c r="G40" s="183">
        <v>0</v>
      </c>
      <c r="H40" s="183">
        <v>0</v>
      </c>
      <c r="I40" s="183">
        <v>0</v>
      </c>
      <c r="J40" s="183">
        <v>0</v>
      </c>
      <c r="K40" s="183">
        <v>0</v>
      </c>
      <c r="L40" s="183">
        <v>0</v>
      </c>
      <c r="M40" s="183">
        <v>0</v>
      </c>
    </row>
    <row r="41" spans="2:13">
      <c r="B41" s="181" t="s">
        <v>8</v>
      </c>
      <c r="C41" s="182">
        <v>0</v>
      </c>
      <c r="D41" s="182">
        <v>0</v>
      </c>
      <c r="E41" s="183">
        <v>0</v>
      </c>
      <c r="F41" s="183">
        <v>0</v>
      </c>
      <c r="G41" s="183">
        <v>0</v>
      </c>
      <c r="H41" s="183">
        <v>0</v>
      </c>
      <c r="I41" s="183">
        <v>0</v>
      </c>
      <c r="J41" s="183">
        <v>0</v>
      </c>
      <c r="K41" s="183">
        <v>0</v>
      </c>
      <c r="L41" s="183">
        <v>0</v>
      </c>
      <c r="M41" s="183">
        <v>0</v>
      </c>
    </row>
    <row r="42" spans="2:13">
      <c r="B42" s="181" t="s">
        <v>9</v>
      </c>
      <c r="C42" s="182">
        <v>116828.56318192853</v>
      </c>
      <c r="D42" s="182">
        <v>0</v>
      </c>
      <c r="E42" s="183">
        <v>0</v>
      </c>
      <c r="F42" s="183">
        <v>0</v>
      </c>
      <c r="G42" s="183">
        <v>0</v>
      </c>
      <c r="H42" s="183">
        <v>0</v>
      </c>
      <c r="I42" s="183">
        <v>0</v>
      </c>
      <c r="J42" s="183">
        <v>0</v>
      </c>
      <c r="K42" s="183">
        <v>0</v>
      </c>
      <c r="L42" s="183">
        <v>0</v>
      </c>
      <c r="M42" s="183">
        <v>0</v>
      </c>
    </row>
    <row r="43" spans="2:13">
      <c r="B43" s="181" t="s">
        <v>10</v>
      </c>
      <c r="C43" s="182">
        <v>306815.1612676814</v>
      </c>
      <c r="D43" s="182">
        <v>4281.7288704142857</v>
      </c>
      <c r="E43" s="183">
        <v>108125.67886316737</v>
      </c>
      <c r="F43" s="183">
        <v>158200.65412100099</v>
      </c>
      <c r="G43" s="183">
        <v>0</v>
      </c>
      <c r="H43" s="183">
        <v>0</v>
      </c>
      <c r="I43" s="183">
        <v>0</v>
      </c>
      <c r="J43" s="183">
        <v>0</v>
      </c>
      <c r="K43" s="183">
        <v>0</v>
      </c>
      <c r="L43" s="183">
        <v>0</v>
      </c>
      <c r="M43" s="183">
        <v>0</v>
      </c>
    </row>
    <row r="44" spans="2:13">
      <c r="B44" s="181" t="s">
        <v>11</v>
      </c>
      <c r="C44" s="182">
        <v>0</v>
      </c>
      <c r="D44" s="182">
        <v>0</v>
      </c>
      <c r="E44" s="183">
        <v>0</v>
      </c>
      <c r="F44" s="183">
        <v>0</v>
      </c>
      <c r="G44" s="183">
        <v>0</v>
      </c>
      <c r="H44" s="183">
        <v>0</v>
      </c>
      <c r="I44" s="183">
        <v>0</v>
      </c>
      <c r="J44" s="183">
        <v>0</v>
      </c>
      <c r="K44" s="183">
        <v>0</v>
      </c>
      <c r="L44" s="183">
        <v>0</v>
      </c>
      <c r="M44" s="183">
        <v>0</v>
      </c>
    </row>
    <row r="45" spans="2:13">
      <c r="B45" s="181" t="s">
        <v>12</v>
      </c>
      <c r="C45" s="182">
        <v>0</v>
      </c>
      <c r="D45" s="182">
        <v>0</v>
      </c>
      <c r="E45" s="183">
        <v>0</v>
      </c>
      <c r="F45" s="183">
        <v>0</v>
      </c>
      <c r="G45" s="183">
        <v>0</v>
      </c>
      <c r="H45" s="183">
        <v>0</v>
      </c>
      <c r="I45" s="183">
        <v>0</v>
      </c>
      <c r="J45" s="183">
        <v>0</v>
      </c>
      <c r="K45" s="183">
        <v>0</v>
      </c>
      <c r="L45" s="183">
        <v>0</v>
      </c>
      <c r="M45" s="183">
        <v>0</v>
      </c>
    </row>
    <row r="46" spans="2:13">
      <c r="B46" s="181" t="s">
        <v>606</v>
      </c>
      <c r="C46" s="182"/>
      <c r="D46" s="182"/>
      <c r="E46" s="182"/>
      <c r="F46" s="182"/>
      <c r="G46" s="182"/>
      <c r="H46" s="182"/>
      <c r="I46" s="182"/>
      <c r="J46" s="182"/>
      <c r="K46" s="183">
        <v>0</v>
      </c>
      <c r="L46" s="183">
        <v>0</v>
      </c>
      <c r="M46" s="183">
        <v>0</v>
      </c>
    </row>
    <row r="47" spans="2:13">
      <c r="B47" s="181" t="s">
        <v>13</v>
      </c>
      <c r="C47" s="182">
        <v>0</v>
      </c>
      <c r="D47" s="182">
        <v>0</v>
      </c>
      <c r="E47" s="183">
        <v>0</v>
      </c>
      <c r="F47" s="183">
        <v>0</v>
      </c>
      <c r="G47" s="183">
        <v>0</v>
      </c>
      <c r="H47" s="183">
        <v>0</v>
      </c>
      <c r="I47" s="183">
        <v>0</v>
      </c>
      <c r="J47" s="183">
        <v>0</v>
      </c>
      <c r="K47" s="183">
        <v>0</v>
      </c>
      <c r="L47" s="183">
        <v>0</v>
      </c>
      <c r="M47" s="183">
        <v>0</v>
      </c>
    </row>
    <row r="48" spans="2:13">
      <c r="B48" s="181" t="s">
        <v>14</v>
      </c>
      <c r="C48" s="182">
        <v>0</v>
      </c>
      <c r="D48" s="182">
        <v>0</v>
      </c>
      <c r="E48" s="183">
        <v>0</v>
      </c>
      <c r="F48" s="183">
        <v>0</v>
      </c>
      <c r="G48" s="183">
        <v>0</v>
      </c>
      <c r="H48" s="183">
        <v>0</v>
      </c>
      <c r="I48" s="183">
        <v>0</v>
      </c>
      <c r="J48" s="183">
        <v>0</v>
      </c>
      <c r="K48" s="183">
        <v>0</v>
      </c>
      <c r="L48" s="183">
        <v>0</v>
      </c>
      <c r="M48" s="183">
        <v>0</v>
      </c>
    </row>
    <row r="49" spans="2:13">
      <c r="B49" s="181" t="s">
        <v>15</v>
      </c>
      <c r="C49" s="184">
        <v>0</v>
      </c>
      <c r="D49" s="184">
        <v>0</v>
      </c>
      <c r="E49" s="184">
        <v>0</v>
      </c>
      <c r="F49" s="184">
        <v>0</v>
      </c>
      <c r="G49" s="184">
        <v>0</v>
      </c>
      <c r="H49" s="184">
        <v>0</v>
      </c>
      <c r="I49" s="184">
        <v>0</v>
      </c>
      <c r="J49" s="184">
        <v>0</v>
      </c>
      <c r="K49" s="184">
        <v>0</v>
      </c>
      <c r="L49" s="184">
        <v>0</v>
      </c>
      <c r="M49" s="184">
        <v>0</v>
      </c>
    </row>
    <row r="50" spans="2:13">
      <c r="B50" s="181" t="s">
        <v>16</v>
      </c>
      <c r="C50" s="182">
        <v>0</v>
      </c>
      <c r="D50" s="182">
        <v>0</v>
      </c>
      <c r="E50" s="183">
        <v>0</v>
      </c>
      <c r="F50" s="183">
        <v>0</v>
      </c>
      <c r="G50" s="183">
        <v>0</v>
      </c>
      <c r="H50" s="183">
        <v>0</v>
      </c>
      <c r="I50" s="183">
        <v>0</v>
      </c>
      <c r="J50" s="183">
        <v>0</v>
      </c>
      <c r="K50" s="183">
        <v>0</v>
      </c>
      <c r="L50" s="183">
        <v>0</v>
      </c>
      <c r="M50" s="183">
        <v>0</v>
      </c>
    </row>
    <row r="51" spans="2:13">
      <c r="B51" s="181" t="s">
        <v>82</v>
      </c>
      <c r="C51" s="182">
        <v>0</v>
      </c>
      <c r="D51" s="182">
        <v>0</v>
      </c>
      <c r="E51" s="183">
        <v>0</v>
      </c>
      <c r="F51" s="183">
        <v>0</v>
      </c>
      <c r="G51" s="183">
        <v>0</v>
      </c>
      <c r="H51" s="183">
        <v>0</v>
      </c>
      <c r="I51" s="183">
        <v>0</v>
      </c>
      <c r="J51" s="183">
        <v>0</v>
      </c>
      <c r="K51" s="183">
        <v>0</v>
      </c>
      <c r="L51" s="183">
        <v>0</v>
      </c>
      <c r="M51" s="183">
        <v>0</v>
      </c>
    </row>
    <row r="52" spans="2:13">
      <c r="B52" s="181" t="s">
        <v>18</v>
      </c>
      <c r="C52" s="182">
        <v>0</v>
      </c>
      <c r="D52" s="182">
        <v>0</v>
      </c>
      <c r="E52" s="183">
        <v>0</v>
      </c>
      <c r="F52" s="183">
        <v>0</v>
      </c>
      <c r="G52" s="183">
        <v>0</v>
      </c>
      <c r="H52" s="183">
        <v>0</v>
      </c>
      <c r="I52" s="183">
        <v>0</v>
      </c>
      <c r="J52" s="183">
        <v>0</v>
      </c>
      <c r="K52" s="183">
        <v>0</v>
      </c>
      <c r="L52" s="183">
        <v>0</v>
      </c>
      <c r="M52" s="183">
        <v>0</v>
      </c>
    </row>
    <row r="53" spans="2:13">
      <c r="B53" s="181" t="s">
        <v>19</v>
      </c>
      <c r="C53" s="182">
        <v>0</v>
      </c>
      <c r="D53" s="182">
        <v>0</v>
      </c>
      <c r="E53" s="183">
        <v>0</v>
      </c>
      <c r="F53" s="183">
        <v>0</v>
      </c>
      <c r="G53" s="183">
        <v>83428.782920709273</v>
      </c>
      <c r="H53" s="183">
        <v>0</v>
      </c>
      <c r="I53" s="183">
        <v>0</v>
      </c>
      <c r="J53" s="183">
        <v>0</v>
      </c>
      <c r="K53" s="183">
        <v>0</v>
      </c>
      <c r="L53" s="183">
        <v>0</v>
      </c>
      <c r="M53" s="183">
        <v>0</v>
      </c>
    </row>
    <row r="54" spans="2:13" ht="13.5" thickBot="1">
      <c r="B54" s="202"/>
      <c r="C54" s="221"/>
      <c r="D54" s="221"/>
      <c r="E54" s="222"/>
      <c r="F54" s="222"/>
      <c r="G54" s="222"/>
      <c r="H54" s="222"/>
      <c r="I54" s="222"/>
      <c r="J54" s="177"/>
    </row>
    <row r="55" spans="2:13" ht="13.5" thickTop="1">
      <c r="B55" s="170" t="s">
        <v>20</v>
      </c>
      <c r="C55" s="178">
        <f t="shared" ref="C55:H55" si="1">SUM(C37:C53)</f>
        <v>423643.72444960993</v>
      </c>
      <c r="D55" s="178">
        <f t="shared" si="1"/>
        <v>4281.7288704142857</v>
      </c>
      <c r="E55" s="178">
        <f t="shared" si="1"/>
        <v>108125.67886316737</v>
      </c>
      <c r="F55" s="178">
        <f t="shared" si="1"/>
        <v>158200.65412100099</v>
      </c>
      <c r="G55" s="178">
        <f t="shared" si="1"/>
        <v>83428.782920709273</v>
      </c>
      <c r="H55" s="178">
        <f t="shared" si="1"/>
        <v>0</v>
      </c>
      <c r="I55" s="178">
        <f>SUM(I37:I53)</f>
        <v>0</v>
      </c>
      <c r="J55" s="178">
        <f>SUM(J37:J53)</f>
        <v>0</v>
      </c>
      <c r="K55" s="178">
        <f>SUM(K37:K53)</f>
        <v>0</v>
      </c>
      <c r="L55" s="178">
        <f>SUM(L37:L53)</f>
        <v>0</v>
      </c>
      <c r="M55" s="378">
        <f>SUM(M37:M53)</f>
        <v>0</v>
      </c>
    </row>
    <row r="56" spans="2:13">
      <c r="B56" s="208" t="s">
        <v>204</v>
      </c>
      <c r="G56" s="116"/>
      <c r="J56" s="116"/>
    </row>
    <row r="57" spans="2:13">
      <c r="G57" s="116"/>
      <c r="J57" s="116"/>
    </row>
    <row r="58" spans="2:13">
      <c r="G58" s="116"/>
      <c r="J58" s="116"/>
    </row>
    <row r="59" spans="2:13">
      <c r="G59" s="116"/>
      <c r="J59" s="116"/>
    </row>
    <row r="60" spans="2:13">
      <c r="G60" s="116"/>
      <c r="J60" s="116"/>
    </row>
    <row r="61" spans="2:13">
      <c r="B61" s="212" t="s">
        <v>78</v>
      </c>
      <c r="G61" s="116"/>
      <c r="J61" s="116"/>
    </row>
    <row r="62" spans="2:13">
      <c r="B62" s="211" t="s">
        <v>76</v>
      </c>
      <c r="G62" s="116"/>
      <c r="J62" s="116"/>
    </row>
    <row r="63" spans="2:13">
      <c r="B63" s="173" t="s">
        <v>147</v>
      </c>
      <c r="C63" s="223"/>
      <c r="D63" s="223"/>
      <c r="G63" s="116"/>
      <c r="J63" s="116"/>
    </row>
    <row r="64" spans="2:13">
      <c r="B64" s="1" t="s">
        <v>792</v>
      </c>
      <c r="F64" s="115"/>
      <c r="G64" s="115"/>
      <c r="H64" s="115" t="s">
        <v>180</v>
      </c>
      <c r="I64" s="115"/>
      <c r="J64" s="115"/>
    </row>
    <row r="65" spans="2:13">
      <c r="E65" s="105"/>
      <c r="G65" s="116"/>
      <c r="J65" s="116"/>
    </row>
    <row r="66" spans="2:13">
      <c r="B66" s="149" t="s">
        <v>2</v>
      </c>
      <c r="C66" s="150">
        <v>2011</v>
      </c>
      <c r="D66" s="150">
        <v>2012</v>
      </c>
      <c r="E66" s="151">
        <v>2013</v>
      </c>
      <c r="F66" s="151">
        <v>2014</v>
      </c>
      <c r="G66" s="151">
        <v>2015</v>
      </c>
      <c r="H66" s="151">
        <v>2016</v>
      </c>
      <c r="I66" s="151">
        <v>2017</v>
      </c>
      <c r="J66" s="151">
        <v>2018</v>
      </c>
      <c r="K66" s="151">
        <v>2019</v>
      </c>
      <c r="L66" s="151">
        <v>2020</v>
      </c>
      <c r="M66" s="377">
        <v>2021</v>
      </c>
    </row>
    <row r="67" spans="2:13">
      <c r="B67" s="179" t="s">
        <v>3</v>
      </c>
      <c r="C67" s="180">
        <v>413855.67048628128</v>
      </c>
      <c r="D67" s="180">
        <v>864415.4057606312</v>
      </c>
      <c r="E67" s="180">
        <v>104153.73267634031</v>
      </c>
      <c r="F67" s="180">
        <v>155952.14369792829</v>
      </c>
      <c r="G67" s="180">
        <v>7253.5438837087604</v>
      </c>
      <c r="H67" s="180">
        <v>29713.563264027445</v>
      </c>
      <c r="I67" s="180">
        <v>318054.3964887574</v>
      </c>
      <c r="J67" s="180">
        <v>12171.297917025155</v>
      </c>
      <c r="K67" s="180">
        <v>31892.229372862996</v>
      </c>
      <c r="L67" s="180">
        <v>288732.84212044504</v>
      </c>
      <c r="M67" s="180">
        <v>0</v>
      </c>
    </row>
    <row r="68" spans="2:13">
      <c r="B68" s="181" t="s">
        <v>5</v>
      </c>
      <c r="C68" s="182">
        <v>0</v>
      </c>
      <c r="D68" s="182">
        <v>0</v>
      </c>
      <c r="E68" s="183">
        <v>0</v>
      </c>
      <c r="F68" s="183">
        <v>0</v>
      </c>
      <c r="G68" s="183">
        <v>0</v>
      </c>
      <c r="H68" s="183">
        <v>48246.991605626739</v>
      </c>
      <c r="I68" s="183">
        <v>904281.70227005845</v>
      </c>
      <c r="J68" s="183">
        <v>6704855.596040478</v>
      </c>
      <c r="K68" s="183">
        <v>5427009.605925316</v>
      </c>
      <c r="L68" s="183">
        <v>1326.7427422988424</v>
      </c>
      <c r="M68" s="183">
        <v>0</v>
      </c>
    </row>
    <row r="69" spans="2:13">
      <c r="B69" s="181" t="s">
        <v>6</v>
      </c>
      <c r="C69" s="182">
        <v>4860473.9676305111</v>
      </c>
      <c r="D69" s="182">
        <v>48761.755619234689</v>
      </c>
      <c r="E69" s="183">
        <v>476700.81502132991</v>
      </c>
      <c r="F69" s="183">
        <v>318428.13453885622</v>
      </c>
      <c r="G69" s="183">
        <v>2458242.0107905306</v>
      </c>
      <c r="H69" s="183">
        <v>15618130.085269639</v>
      </c>
      <c r="I69" s="183">
        <v>11421144.317894522</v>
      </c>
      <c r="J69" s="183">
        <v>10518.109277038026</v>
      </c>
      <c r="K69" s="183">
        <v>24179.241257343605</v>
      </c>
      <c r="L69" s="183">
        <v>0</v>
      </c>
      <c r="M69" s="183">
        <v>0</v>
      </c>
    </row>
    <row r="70" spans="2:13">
      <c r="B70" s="181" t="s">
        <v>7</v>
      </c>
      <c r="C70" s="182">
        <v>1392.4971481571811</v>
      </c>
      <c r="D70" s="182">
        <v>0</v>
      </c>
      <c r="E70" s="183">
        <v>0</v>
      </c>
      <c r="F70" s="183">
        <v>3913279.0380709227</v>
      </c>
      <c r="G70" s="183">
        <v>1003737.671223759</v>
      </c>
      <c r="H70" s="183">
        <v>0</v>
      </c>
      <c r="I70" s="183">
        <v>1186231.8198797933</v>
      </c>
      <c r="J70" s="183">
        <v>67474.663286659037</v>
      </c>
      <c r="K70" s="183">
        <v>77454.29983251699</v>
      </c>
      <c r="L70" s="183">
        <v>87955.447372828377</v>
      </c>
      <c r="M70" s="183">
        <v>0</v>
      </c>
    </row>
    <row r="71" spans="2:13">
      <c r="B71" s="181" t="s">
        <v>8</v>
      </c>
      <c r="C71" s="182">
        <v>0</v>
      </c>
      <c r="D71" s="182">
        <v>2747592.5523596308</v>
      </c>
      <c r="E71" s="183">
        <v>206406.65651084052</v>
      </c>
      <c r="F71" s="183">
        <v>1261998.9072718471</v>
      </c>
      <c r="G71" s="183">
        <v>3095457.3329013162</v>
      </c>
      <c r="H71" s="183">
        <v>2301964.2378043635</v>
      </c>
      <c r="I71" s="183">
        <v>704305.03761483578</v>
      </c>
      <c r="J71" s="183">
        <v>4398253.6584089203</v>
      </c>
      <c r="K71" s="183">
        <v>10099068.954543807</v>
      </c>
      <c r="L71" s="183">
        <v>11995136.574413996</v>
      </c>
      <c r="M71" s="183">
        <v>1272554.29</v>
      </c>
    </row>
    <row r="72" spans="2:13">
      <c r="B72" s="181" t="s">
        <v>9</v>
      </c>
      <c r="C72" s="182">
        <v>2549378.2607922</v>
      </c>
      <c r="D72" s="182">
        <v>587640.16984818142</v>
      </c>
      <c r="E72" s="183">
        <v>459476.16622411303</v>
      </c>
      <c r="F72" s="183">
        <v>751362.71801138588</v>
      </c>
      <c r="G72" s="183">
        <v>1367612.2072766053</v>
      </c>
      <c r="H72" s="183">
        <v>12555005.109497864</v>
      </c>
      <c r="I72" s="183">
        <v>11290740.330245951</v>
      </c>
      <c r="J72" s="183">
        <v>41872.037064183474</v>
      </c>
      <c r="K72" s="183">
        <v>123628.4735170434</v>
      </c>
      <c r="L72" s="183">
        <v>71318.019023049186</v>
      </c>
      <c r="M72" s="183">
        <v>170698.35</v>
      </c>
    </row>
    <row r="73" spans="2:13">
      <c r="B73" s="181" t="s">
        <v>10</v>
      </c>
      <c r="C73" s="182">
        <v>183653.81968003101</v>
      </c>
      <c r="D73" s="182">
        <v>3263625.0885790037</v>
      </c>
      <c r="E73" s="183">
        <v>4941866.8190110391</v>
      </c>
      <c r="F73" s="183">
        <v>562883.70698438364</v>
      </c>
      <c r="G73" s="183">
        <v>16151066.285774222</v>
      </c>
      <c r="H73" s="183">
        <v>22678080.92735273</v>
      </c>
      <c r="I73" s="183">
        <v>5444585.2474648133</v>
      </c>
      <c r="J73" s="183">
        <v>42700524.075824909</v>
      </c>
      <c r="K73" s="183">
        <v>9895825.963839341</v>
      </c>
      <c r="L73" s="183">
        <v>1217780.1252158724</v>
      </c>
      <c r="M73" s="183">
        <v>4314205.09</v>
      </c>
    </row>
    <row r="74" spans="2:13">
      <c r="B74" s="181" t="s">
        <v>11</v>
      </c>
      <c r="C74" s="182">
        <v>1011094.1268253882</v>
      </c>
      <c r="D74" s="182">
        <v>151351.97935436096</v>
      </c>
      <c r="E74" s="183">
        <v>55909.257658973562</v>
      </c>
      <c r="F74" s="183">
        <v>127092.30129005096</v>
      </c>
      <c r="G74" s="183">
        <v>485388.59244697867</v>
      </c>
      <c r="H74" s="183">
        <v>28393.885702811149</v>
      </c>
      <c r="I74" s="183">
        <v>9188255.4459042232</v>
      </c>
      <c r="J74" s="183">
        <v>11018174.132265057</v>
      </c>
      <c r="K74" s="183">
        <v>9507394.8767414503</v>
      </c>
      <c r="L74" s="183">
        <v>555772.86620798556</v>
      </c>
      <c r="M74" s="183">
        <v>9563.92</v>
      </c>
    </row>
    <row r="75" spans="2:13">
      <c r="B75" s="181" t="s">
        <v>12</v>
      </c>
      <c r="C75" s="182">
        <v>0</v>
      </c>
      <c r="D75" s="182">
        <v>0</v>
      </c>
      <c r="E75" s="183">
        <v>0</v>
      </c>
      <c r="F75" s="183">
        <v>0</v>
      </c>
      <c r="G75" s="183">
        <v>3361.6584845673774</v>
      </c>
      <c r="H75" s="183">
        <v>2065815.3990781743</v>
      </c>
      <c r="I75" s="183">
        <v>4847200.1331781577</v>
      </c>
      <c r="J75" s="183">
        <v>553292.10135521227</v>
      </c>
      <c r="K75" s="183">
        <v>0</v>
      </c>
      <c r="L75" s="183">
        <v>0</v>
      </c>
      <c r="M75" s="183">
        <v>0</v>
      </c>
    </row>
    <row r="76" spans="2:13">
      <c r="B76" s="181" t="s">
        <v>606</v>
      </c>
      <c r="C76" s="182"/>
      <c r="D76" s="182"/>
      <c r="E76" s="182"/>
      <c r="F76" s="182"/>
      <c r="G76" s="182"/>
      <c r="H76" s="182"/>
      <c r="I76" s="182"/>
      <c r="J76" s="182"/>
      <c r="K76" s="183">
        <v>3058085.8439435707</v>
      </c>
      <c r="L76" s="183">
        <v>8462112.5306754485</v>
      </c>
      <c r="M76" s="183">
        <v>9902449.4399999995</v>
      </c>
    </row>
    <row r="77" spans="2:13">
      <c r="B77" s="181" t="s">
        <v>13</v>
      </c>
      <c r="C77" s="182">
        <v>1689092.5488864642</v>
      </c>
      <c r="D77" s="182">
        <v>934798.4649325012</v>
      </c>
      <c r="E77" s="183">
        <v>1288646.7701984963</v>
      </c>
      <c r="F77" s="183">
        <v>155243.5462230515</v>
      </c>
      <c r="G77" s="183">
        <v>2838313.0591093395</v>
      </c>
      <c r="H77" s="183">
        <v>1483191.093179771</v>
      </c>
      <c r="I77" s="183">
        <v>4636045.8510884931</v>
      </c>
      <c r="J77" s="183">
        <v>4288848.3953424757</v>
      </c>
      <c r="K77" s="183">
        <v>5903941.0077444753</v>
      </c>
      <c r="L77" s="183">
        <v>3277050.5744947135</v>
      </c>
      <c r="M77" s="183">
        <v>333665.36</v>
      </c>
    </row>
    <row r="78" spans="2:13">
      <c r="B78" s="181" t="s">
        <v>14</v>
      </c>
      <c r="C78" s="182">
        <v>600442.17355409788</v>
      </c>
      <c r="D78" s="182">
        <v>90956.766394210659</v>
      </c>
      <c r="E78" s="183">
        <v>43209.049184841504</v>
      </c>
      <c r="F78" s="183">
        <v>272801.66716908698</v>
      </c>
      <c r="G78" s="183">
        <v>2376170.834022549</v>
      </c>
      <c r="H78" s="183">
        <v>4550166.2811780926</v>
      </c>
      <c r="I78" s="183">
        <v>2561393.5195780364</v>
      </c>
      <c r="J78" s="183">
        <v>7422908.4403804205</v>
      </c>
      <c r="K78" s="183">
        <v>11319430.190038182</v>
      </c>
      <c r="L78" s="183">
        <v>3470236.9464047323</v>
      </c>
      <c r="M78" s="183">
        <v>955041.61</v>
      </c>
    </row>
    <row r="79" spans="2:13">
      <c r="B79" s="181" t="s">
        <v>15</v>
      </c>
      <c r="C79" s="184">
        <v>867855.18358289811</v>
      </c>
      <c r="D79" s="184">
        <v>12021.667425166508</v>
      </c>
      <c r="E79" s="184">
        <v>185343.17539900378</v>
      </c>
      <c r="F79" s="184">
        <v>4062.8894323009595</v>
      </c>
      <c r="G79" s="184">
        <v>4989750.0183370924</v>
      </c>
      <c r="H79" s="184">
        <v>1224882.9536376011</v>
      </c>
      <c r="I79" s="184">
        <v>473901.35104507901</v>
      </c>
      <c r="J79" s="184">
        <v>93673.002289774304</v>
      </c>
      <c r="K79" s="184">
        <v>151376.25352400029</v>
      </c>
      <c r="L79" s="184">
        <v>50352.613580829035</v>
      </c>
      <c r="M79" s="184">
        <v>172843.46</v>
      </c>
    </row>
    <row r="80" spans="2:13">
      <c r="B80" s="181" t="s">
        <v>16</v>
      </c>
      <c r="C80" s="182">
        <v>673092.22290154314</v>
      </c>
      <c r="D80" s="182">
        <v>313114.26883565588</v>
      </c>
      <c r="E80" s="183">
        <v>95537.114281854243</v>
      </c>
      <c r="F80" s="183">
        <v>1039719.6647383855</v>
      </c>
      <c r="G80" s="183">
        <v>752911.88495594671</v>
      </c>
      <c r="H80" s="183">
        <v>3307331.6736950823</v>
      </c>
      <c r="I80" s="183">
        <v>294888.08746567782</v>
      </c>
      <c r="J80" s="183">
        <v>0</v>
      </c>
      <c r="K80" s="183">
        <v>129003.30538756623</v>
      </c>
      <c r="L80" s="183">
        <v>205275.00921593915</v>
      </c>
      <c r="M80" s="183">
        <v>3191495.84</v>
      </c>
    </row>
    <row r="81" spans="2:13">
      <c r="B81" s="181" t="s">
        <v>82</v>
      </c>
      <c r="C81" s="182">
        <v>0</v>
      </c>
      <c r="D81" s="182">
        <v>0</v>
      </c>
      <c r="E81" s="183">
        <v>0</v>
      </c>
      <c r="F81" s="183">
        <v>0</v>
      </c>
      <c r="G81" s="183">
        <v>403341.46037401771</v>
      </c>
      <c r="H81" s="183">
        <v>116322.43334462958</v>
      </c>
      <c r="I81" s="183">
        <v>4425433.3902906347</v>
      </c>
      <c r="J81" s="183">
        <v>0</v>
      </c>
      <c r="K81" s="183">
        <v>0</v>
      </c>
      <c r="L81" s="183">
        <v>0</v>
      </c>
      <c r="M81" s="183">
        <v>0</v>
      </c>
    </row>
    <row r="82" spans="2:13">
      <c r="B82" s="181" t="s">
        <v>18</v>
      </c>
      <c r="C82" s="182">
        <v>4118276.2335768314</v>
      </c>
      <c r="D82" s="182">
        <v>4266114.8324668407</v>
      </c>
      <c r="E82" s="183">
        <v>576539.08184063109</v>
      </c>
      <c r="F82" s="183">
        <v>196691.88008404709</v>
      </c>
      <c r="G82" s="183">
        <v>325832.71428786562</v>
      </c>
      <c r="H82" s="183">
        <v>51742.681513630181</v>
      </c>
      <c r="I82" s="183">
        <v>188615.41027414371</v>
      </c>
      <c r="J82" s="183">
        <v>6221540.2266812613</v>
      </c>
      <c r="K82" s="183">
        <v>2638174.3402094138</v>
      </c>
      <c r="L82" s="183">
        <v>45708.024811943629</v>
      </c>
      <c r="M82" s="183">
        <v>0</v>
      </c>
    </row>
    <row r="83" spans="2:13">
      <c r="B83" s="181" t="s">
        <v>19</v>
      </c>
      <c r="C83" s="182">
        <v>2313666.470804139</v>
      </c>
      <c r="D83" s="182">
        <v>102788.61050612213</v>
      </c>
      <c r="E83" s="183">
        <v>1659731.0312811662</v>
      </c>
      <c r="F83" s="183">
        <v>153492.50553559992</v>
      </c>
      <c r="G83" s="183">
        <v>1250041.3850031942</v>
      </c>
      <c r="H83" s="183">
        <v>2300956.9496459099</v>
      </c>
      <c r="I83" s="183">
        <v>2011763.2314015825</v>
      </c>
      <c r="J83" s="183">
        <v>289310.27585355274</v>
      </c>
      <c r="K83" s="183">
        <v>6061902.5682392139</v>
      </c>
      <c r="L83" s="183">
        <v>895877.69282860239</v>
      </c>
      <c r="M83" s="183">
        <v>1811098.2199999997</v>
      </c>
    </row>
    <row r="84" spans="2:13" ht="13.5" thickBot="1">
      <c r="B84" s="202"/>
      <c r="C84" s="221"/>
      <c r="D84" s="221"/>
      <c r="E84" s="222"/>
      <c r="F84" s="222"/>
      <c r="G84" s="222"/>
      <c r="H84" s="222"/>
      <c r="I84" s="222"/>
      <c r="J84" s="177"/>
    </row>
    <row r="85" spans="2:13" ht="13.5" thickTop="1">
      <c r="B85" s="170" t="s">
        <v>20</v>
      </c>
      <c r="C85" s="178">
        <f t="shared" ref="C85:H85" si="2">SUM(C67:C83)</f>
        <v>19282273.175868545</v>
      </c>
      <c r="D85" s="178">
        <f t="shared" si="2"/>
        <v>13383181.562081542</v>
      </c>
      <c r="E85" s="178">
        <f t="shared" si="2"/>
        <v>10093519.669288628</v>
      </c>
      <c r="F85" s="178">
        <f t="shared" si="2"/>
        <v>8913009.1030478477</v>
      </c>
      <c r="G85" s="178">
        <f t="shared" si="2"/>
        <v>37508480.658871688</v>
      </c>
      <c r="H85" s="178">
        <f t="shared" si="2"/>
        <v>68359944.265769958</v>
      </c>
      <c r="I85" s="178">
        <f>SUM(I67:I83)</f>
        <v>59896839.272084765</v>
      </c>
      <c r="J85" s="178">
        <f>SUM(J67:J83)</f>
        <v>83823416.011986971</v>
      </c>
      <c r="K85" s="178">
        <f>SUM(K67:K83)</f>
        <v>64448367.154116102</v>
      </c>
      <c r="L85" s="178">
        <f>SUM(L67:L83)</f>
        <v>30624636.009108685</v>
      </c>
      <c r="M85" s="378">
        <f>SUM(M67:M83)</f>
        <v>22133615.579999998</v>
      </c>
    </row>
    <row r="86" spans="2:13">
      <c r="B86" s="208" t="s">
        <v>204</v>
      </c>
      <c r="G86" s="116"/>
      <c r="J86" s="116"/>
    </row>
    <row r="87" spans="2:13">
      <c r="G87" s="116"/>
      <c r="J87" s="116"/>
    </row>
    <row r="88" spans="2:13">
      <c r="G88" s="116"/>
      <c r="J88" s="116"/>
    </row>
    <row r="89" spans="2:13">
      <c r="G89" s="116"/>
      <c r="J89" s="116"/>
    </row>
    <row r="90" spans="2:13">
      <c r="G90" s="116"/>
      <c r="J90" s="116"/>
    </row>
    <row r="91" spans="2:13">
      <c r="B91" s="212" t="s">
        <v>80</v>
      </c>
      <c r="G91" s="116"/>
      <c r="J91" s="116"/>
    </row>
    <row r="92" spans="2:13">
      <c r="B92" s="211" t="s">
        <v>76</v>
      </c>
      <c r="G92" s="116"/>
      <c r="J92" s="116"/>
    </row>
    <row r="93" spans="2:13">
      <c r="B93" s="173" t="s">
        <v>148</v>
      </c>
      <c r="C93" s="223"/>
      <c r="D93" s="223"/>
      <c r="G93" s="116"/>
      <c r="J93" s="116"/>
    </row>
    <row r="94" spans="2:13">
      <c r="B94" s="1" t="s">
        <v>792</v>
      </c>
      <c r="F94" s="115"/>
      <c r="G94" s="115"/>
      <c r="H94" s="115" t="s">
        <v>180</v>
      </c>
      <c r="I94" s="115"/>
      <c r="J94" s="115"/>
    </row>
    <row r="95" spans="2:13">
      <c r="E95" s="105"/>
      <c r="G95" s="116"/>
      <c r="J95" s="116"/>
    </row>
    <row r="96" spans="2:13">
      <c r="B96" s="149" t="s">
        <v>2</v>
      </c>
      <c r="C96" s="150">
        <v>2011</v>
      </c>
      <c r="D96" s="150">
        <v>2012</v>
      </c>
      <c r="E96" s="151">
        <v>2013</v>
      </c>
      <c r="F96" s="151">
        <v>2014</v>
      </c>
      <c r="G96" s="151">
        <v>2015</v>
      </c>
      <c r="H96" s="151">
        <v>2016</v>
      </c>
      <c r="I96" s="151">
        <v>2017</v>
      </c>
      <c r="J96" s="151">
        <v>2018</v>
      </c>
      <c r="K96" s="151">
        <v>2019</v>
      </c>
      <c r="L96" s="151">
        <v>2020</v>
      </c>
      <c r="M96" s="377">
        <v>2021</v>
      </c>
    </row>
    <row r="97" spans="2:13">
      <c r="B97" s="179" t="s">
        <v>3</v>
      </c>
      <c r="C97" s="180">
        <v>366853.21138630447</v>
      </c>
      <c r="D97" s="180">
        <v>10624.98459455285</v>
      </c>
      <c r="E97" s="180">
        <v>0</v>
      </c>
      <c r="F97" s="180">
        <v>3213397.180180287</v>
      </c>
      <c r="G97" s="180">
        <v>0</v>
      </c>
      <c r="H97" s="180">
        <v>0</v>
      </c>
      <c r="I97" s="180">
        <v>0</v>
      </c>
      <c r="J97" s="180">
        <v>0</v>
      </c>
      <c r="K97" s="180">
        <v>0</v>
      </c>
      <c r="L97" s="180">
        <v>0</v>
      </c>
      <c r="M97" s="180">
        <v>0</v>
      </c>
    </row>
    <row r="98" spans="2:13">
      <c r="B98" s="181" t="s">
        <v>5</v>
      </c>
      <c r="C98" s="182">
        <v>0</v>
      </c>
      <c r="D98" s="182">
        <v>0</v>
      </c>
      <c r="E98" s="183">
        <v>0</v>
      </c>
      <c r="F98" s="183">
        <v>0</v>
      </c>
      <c r="G98" s="183">
        <v>0</v>
      </c>
      <c r="H98" s="183">
        <v>0</v>
      </c>
      <c r="I98" s="183">
        <v>0</v>
      </c>
      <c r="J98" s="183">
        <v>0</v>
      </c>
      <c r="K98" s="183">
        <v>0</v>
      </c>
      <c r="L98" s="183">
        <v>0</v>
      </c>
      <c r="M98" s="183">
        <v>1293224.4800000002</v>
      </c>
    </row>
    <row r="99" spans="2:13">
      <c r="B99" s="181" t="s">
        <v>6</v>
      </c>
      <c r="C99" s="182">
        <v>0</v>
      </c>
      <c r="D99" s="182">
        <v>0</v>
      </c>
      <c r="E99" s="183">
        <v>991550.92075166933</v>
      </c>
      <c r="F99" s="183">
        <v>9322.6092365073982</v>
      </c>
      <c r="G99" s="183">
        <v>0</v>
      </c>
      <c r="H99" s="183">
        <v>0</v>
      </c>
      <c r="I99" s="183">
        <v>0</v>
      </c>
      <c r="J99" s="183">
        <v>0</v>
      </c>
      <c r="K99" s="183">
        <v>0</v>
      </c>
      <c r="L99" s="183">
        <v>0</v>
      </c>
      <c r="M99" s="183">
        <v>0</v>
      </c>
    </row>
    <row r="100" spans="2:13">
      <c r="B100" s="181" t="s">
        <v>7</v>
      </c>
      <c r="C100" s="182">
        <v>0</v>
      </c>
      <c r="D100" s="182">
        <v>0</v>
      </c>
      <c r="E100" s="183">
        <v>0</v>
      </c>
      <c r="F100" s="183">
        <v>0</v>
      </c>
      <c r="G100" s="183">
        <v>0</v>
      </c>
      <c r="H100" s="183">
        <v>0</v>
      </c>
      <c r="I100" s="183">
        <v>0</v>
      </c>
      <c r="J100" s="183">
        <v>0</v>
      </c>
      <c r="K100" s="183">
        <v>0</v>
      </c>
      <c r="L100" s="183">
        <v>0</v>
      </c>
      <c r="M100" s="183">
        <v>0</v>
      </c>
    </row>
    <row r="101" spans="2:13">
      <c r="B101" s="181" t="s">
        <v>8</v>
      </c>
      <c r="C101" s="182">
        <v>0</v>
      </c>
      <c r="D101" s="182">
        <v>0</v>
      </c>
      <c r="E101" s="183">
        <v>0</v>
      </c>
      <c r="F101" s="183">
        <v>0</v>
      </c>
      <c r="G101" s="183">
        <v>0</v>
      </c>
      <c r="H101" s="183">
        <v>0</v>
      </c>
      <c r="I101" s="183">
        <v>0</v>
      </c>
      <c r="J101" s="183">
        <v>0</v>
      </c>
      <c r="K101" s="183">
        <v>0</v>
      </c>
      <c r="L101" s="183">
        <v>0</v>
      </c>
      <c r="M101" s="183">
        <v>0</v>
      </c>
    </row>
    <row r="102" spans="2:13">
      <c r="B102" s="181" t="s">
        <v>9</v>
      </c>
      <c r="C102" s="182">
        <v>303056.39274188649</v>
      </c>
      <c r="D102" s="182">
        <v>0</v>
      </c>
      <c r="E102" s="183">
        <v>0</v>
      </c>
      <c r="F102" s="183">
        <v>0</v>
      </c>
      <c r="G102" s="183">
        <v>0</v>
      </c>
      <c r="H102" s="183">
        <v>0</v>
      </c>
      <c r="I102" s="183">
        <v>0</v>
      </c>
      <c r="J102" s="183">
        <v>0</v>
      </c>
      <c r="K102" s="183">
        <v>0</v>
      </c>
      <c r="L102" s="183">
        <v>0</v>
      </c>
      <c r="M102" s="183">
        <v>0</v>
      </c>
    </row>
    <row r="103" spans="2:13">
      <c r="B103" s="181" t="s">
        <v>10</v>
      </c>
      <c r="C103" s="182">
        <v>4260035.0399905108</v>
      </c>
      <c r="D103" s="182">
        <v>2199738.5325867329</v>
      </c>
      <c r="E103" s="183">
        <v>1257449.4588154035</v>
      </c>
      <c r="F103" s="183">
        <v>2755503.3392826281</v>
      </c>
      <c r="G103" s="183">
        <v>0</v>
      </c>
      <c r="H103" s="183">
        <v>0</v>
      </c>
      <c r="I103" s="183">
        <v>0</v>
      </c>
      <c r="J103" s="183">
        <v>0</v>
      </c>
      <c r="K103" s="183">
        <v>0</v>
      </c>
      <c r="L103" s="183">
        <v>0</v>
      </c>
      <c r="M103" s="183">
        <v>0</v>
      </c>
    </row>
    <row r="104" spans="2:13">
      <c r="B104" s="181" t="s">
        <v>11</v>
      </c>
      <c r="C104" s="182">
        <v>0</v>
      </c>
      <c r="D104" s="182">
        <v>0</v>
      </c>
      <c r="E104" s="183">
        <v>0</v>
      </c>
      <c r="F104" s="183">
        <v>0</v>
      </c>
      <c r="G104" s="183">
        <v>0</v>
      </c>
      <c r="H104" s="183">
        <v>0</v>
      </c>
      <c r="I104" s="183">
        <v>0</v>
      </c>
      <c r="J104" s="183">
        <v>0</v>
      </c>
      <c r="K104" s="183">
        <v>0</v>
      </c>
      <c r="L104" s="183">
        <v>0</v>
      </c>
      <c r="M104" s="183">
        <v>0</v>
      </c>
    </row>
    <row r="105" spans="2:13">
      <c r="B105" s="181" t="s">
        <v>12</v>
      </c>
      <c r="C105" s="182">
        <v>0</v>
      </c>
      <c r="D105" s="182">
        <v>0</v>
      </c>
      <c r="E105" s="183">
        <v>0</v>
      </c>
      <c r="F105" s="183">
        <v>0</v>
      </c>
      <c r="G105" s="183">
        <v>0</v>
      </c>
      <c r="H105" s="183">
        <v>0</v>
      </c>
      <c r="I105" s="183">
        <v>0</v>
      </c>
      <c r="J105" s="183">
        <v>0</v>
      </c>
      <c r="K105" s="183">
        <v>0</v>
      </c>
      <c r="L105" s="183">
        <v>0</v>
      </c>
      <c r="M105" s="183">
        <v>0</v>
      </c>
    </row>
    <row r="106" spans="2:13">
      <c r="B106" s="181" t="s">
        <v>606</v>
      </c>
      <c r="C106" s="182"/>
      <c r="D106" s="182"/>
      <c r="E106" s="182"/>
      <c r="F106" s="182"/>
      <c r="G106" s="182"/>
      <c r="H106" s="182"/>
      <c r="I106" s="182"/>
      <c r="J106" s="182"/>
      <c r="K106" s="182">
        <v>0</v>
      </c>
      <c r="L106" s="183">
        <v>0</v>
      </c>
      <c r="M106" s="183">
        <v>0</v>
      </c>
    </row>
    <row r="107" spans="2:13">
      <c r="B107" s="181" t="s">
        <v>13</v>
      </c>
      <c r="C107" s="182">
        <v>373286.61312907259</v>
      </c>
      <c r="D107" s="182">
        <v>0</v>
      </c>
      <c r="E107" s="183">
        <v>0</v>
      </c>
      <c r="F107" s="183">
        <v>0</v>
      </c>
      <c r="G107" s="183">
        <v>0</v>
      </c>
      <c r="H107" s="183">
        <v>0</v>
      </c>
      <c r="I107" s="183">
        <v>0</v>
      </c>
      <c r="J107" s="183">
        <v>0</v>
      </c>
      <c r="K107" s="183">
        <v>0</v>
      </c>
      <c r="L107" s="183">
        <v>0</v>
      </c>
      <c r="M107" s="183">
        <v>0</v>
      </c>
    </row>
    <row r="108" spans="2:13">
      <c r="B108" s="181" t="s">
        <v>14</v>
      </c>
      <c r="C108" s="182">
        <v>1051263.9367485098</v>
      </c>
      <c r="D108" s="182">
        <v>1751778.8530089273</v>
      </c>
      <c r="E108" s="183">
        <v>0</v>
      </c>
      <c r="F108" s="183">
        <v>0</v>
      </c>
      <c r="G108" s="183">
        <v>0</v>
      </c>
      <c r="H108" s="183">
        <v>0</v>
      </c>
      <c r="I108" s="183">
        <v>0</v>
      </c>
      <c r="J108" s="183">
        <v>0</v>
      </c>
      <c r="K108" s="183">
        <v>0</v>
      </c>
      <c r="L108" s="183">
        <v>0</v>
      </c>
      <c r="M108" s="183">
        <v>0</v>
      </c>
    </row>
    <row r="109" spans="2:13">
      <c r="B109" s="181" t="s">
        <v>15</v>
      </c>
      <c r="C109" s="184">
        <v>0</v>
      </c>
      <c r="D109" s="184">
        <v>436967.48249738273</v>
      </c>
      <c r="E109" s="184">
        <v>1475671.76064958</v>
      </c>
      <c r="F109" s="184">
        <v>2589963.3571257526</v>
      </c>
      <c r="G109" s="184">
        <v>0</v>
      </c>
      <c r="H109" s="184">
        <v>0</v>
      </c>
      <c r="I109" s="184">
        <v>0</v>
      </c>
      <c r="J109" s="184">
        <v>0</v>
      </c>
      <c r="K109" s="184">
        <v>0</v>
      </c>
      <c r="L109" s="184">
        <v>0</v>
      </c>
      <c r="M109" s="184">
        <v>0</v>
      </c>
    </row>
    <row r="110" spans="2:13">
      <c r="B110" s="181" t="s">
        <v>16</v>
      </c>
      <c r="C110" s="182">
        <v>0</v>
      </c>
      <c r="D110" s="182">
        <v>0</v>
      </c>
      <c r="E110" s="183">
        <v>0</v>
      </c>
      <c r="F110" s="183">
        <v>0</v>
      </c>
      <c r="G110" s="183">
        <v>0</v>
      </c>
      <c r="H110" s="183">
        <v>0</v>
      </c>
      <c r="I110" s="183">
        <v>0</v>
      </c>
      <c r="J110" s="183">
        <v>0</v>
      </c>
      <c r="K110" s="183">
        <v>0</v>
      </c>
      <c r="L110" s="183">
        <v>0</v>
      </c>
      <c r="M110" s="183">
        <v>0</v>
      </c>
    </row>
    <row r="111" spans="2:13">
      <c r="B111" s="181" t="s">
        <v>82</v>
      </c>
      <c r="C111" s="182">
        <v>0</v>
      </c>
      <c r="D111" s="182">
        <v>0</v>
      </c>
      <c r="E111" s="183">
        <v>5098.4044387308013</v>
      </c>
      <c r="F111" s="183">
        <v>278469.57078798331</v>
      </c>
      <c r="G111" s="183">
        <v>0</v>
      </c>
      <c r="H111" s="183">
        <v>0</v>
      </c>
      <c r="I111" s="183">
        <v>0</v>
      </c>
      <c r="J111" s="183">
        <v>0</v>
      </c>
      <c r="K111" s="183">
        <v>0</v>
      </c>
      <c r="L111" s="183">
        <v>0</v>
      </c>
      <c r="M111" s="183">
        <v>0</v>
      </c>
    </row>
    <row r="112" spans="2:13">
      <c r="B112" s="181" t="s">
        <v>18</v>
      </c>
      <c r="C112" s="182">
        <v>827589.61919387756</v>
      </c>
      <c r="D112" s="182">
        <v>1936144.7017633468</v>
      </c>
      <c r="E112" s="183">
        <v>1344613.2811358385</v>
      </c>
      <c r="F112" s="183">
        <v>0</v>
      </c>
      <c r="G112" s="183">
        <v>0</v>
      </c>
      <c r="H112" s="183">
        <v>0</v>
      </c>
      <c r="I112" s="183">
        <v>0</v>
      </c>
      <c r="J112" s="183">
        <v>0</v>
      </c>
      <c r="K112" s="183">
        <v>0</v>
      </c>
      <c r="L112" s="183">
        <v>0</v>
      </c>
      <c r="M112" s="183">
        <v>0</v>
      </c>
    </row>
    <row r="113" spans="2:21">
      <c r="B113" s="181" t="s">
        <v>19</v>
      </c>
      <c r="C113" s="182">
        <v>420865.22198149207</v>
      </c>
      <c r="D113" s="182">
        <v>261957.34548565643</v>
      </c>
      <c r="E113" s="183">
        <v>0</v>
      </c>
      <c r="F113" s="183">
        <v>9434.7708479869634</v>
      </c>
      <c r="G113" s="183">
        <v>10919330.305180995</v>
      </c>
      <c r="H113" s="183">
        <v>3357554.2973279576</v>
      </c>
      <c r="I113" s="183">
        <v>414821.51321691572</v>
      </c>
      <c r="J113" s="183">
        <v>341256.86051674082</v>
      </c>
      <c r="K113" s="183">
        <v>388068.47026168008</v>
      </c>
      <c r="L113" s="183">
        <v>919667.82636468159</v>
      </c>
      <c r="M113" s="183">
        <v>1</v>
      </c>
    </row>
    <row r="114" spans="2:21" ht="13.5" thickBot="1">
      <c r="B114" s="202"/>
      <c r="C114" s="221"/>
      <c r="D114" s="221"/>
      <c r="E114" s="222"/>
      <c r="F114" s="222"/>
      <c r="G114" s="222"/>
      <c r="H114" s="222"/>
      <c r="I114" s="222"/>
      <c r="J114" s="177"/>
      <c r="K114" s="177"/>
    </row>
    <row r="115" spans="2:21" ht="13.5" thickTop="1">
      <c r="B115" s="170" t="s">
        <v>20</v>
      </c>
      <c r="C115" s="178">
        <f t="shared" ref="C115:H115" si="3">SUM(C97:C113)</f>
        <v>7602950.0351716541</v>
      </c>
      <c r="D115" s="178">
        <f t="shared" si="3"/>
        <v>6597211.8999365987</v>
      </c>
      <c r="E115" s="178">
        <f t="shared" si="3"/>
        <v>5074383.825791222</v>
      </c>
      <c r="F115" s="178">
        <f t="shared" si="3"/>
        <v>8856090.827461144</v>
      </c>
      <c r="G115" s="178">
        <f t="shared" si="3"/>
        <v>10919330.305180995</v>
      </c>
      <c r="H115" s="178">
        <f t="shared" si="3"/>
        <v>3357554.2973279576</v>
      </c>
      <c r="I115" s="178">
        <f>SUM(I97:I113)</f>
        <v>414821.51321691572</v>
      </c>
      <c r="J115" s="178">
        <f>SUM(J97:J113)</f>
        <v>341256.86051674082</v>
      </c>
      <c r="K115" s="178">
        <f>SUM(K97:K113)</f>
        <v>388068.47026168008</v>
      </c>
      <c r="L115" s="178">
        <f>SUM(L97:L113)</f>
        <v>919667.82636468159</v>
      </c>
      <c r="M115" s="378">
        <f>SUM(M97:M113)</f>
        <v>1293225.4800000002</v>
      </c>
    </row>
    <row r="116" spans="2:21">
      <c r="B116" s="208" t="s">
        <v>204</v>
      </c>
      <c r="G116" s="116"/>
    </row>
    <row r="117" spans="2:21">
      <c r="G117" s="116"/>
    </row>
    <row r="118" spans="2:21">
      <c r="B118" s="10"/>
      <c r="G118" s="116"/>
    </row>
    <row r="119" spans="2:21">
      <c r="G119" s="116"/>
    </row>
    <row r="120" spans="2:21">
      <c r="G120" s="116"/>
    </row>
    <row r="121" spans="2:21">
      <c r="B121" s="212" t="s">
        <v>87</v>
      </c>
      <c r="G121" s="116"/>
    </row>
    <row r="122" spans="2:21">
      <c r="B122" s="211" t="s">
        <v>76</v>
      </c>
      <c r="G122" s="116"/>
    </row>
    <row r="123" spans="2:21">
      <c r="B123" s="173" t="s">
        <v>149</v>
      </c>
      <c r="C123" s="223"/>
      <c r="D123" s="223"/>
      <c r="G123" s="116"/>
    </row>
    <row r="124" spans="2:21">
      <c r="B124" s="1" t="s">
        <v>792</v>
      </c>
      <c r="G124" s="116"/>
      <c r="L124" s="105"/>
      <c r="N124" s="107" t="s">
        <v>180</v>
      </c>
    </row>
    <row r="125" spans="2:21">
      <c r="G125" s="116"/>
    </row>
    <row r="126" spans="2:21">
      <c r="B126" s="149" t="s">
        <v>2</v>
      </c>
      <c r="C126" s="150" t="s">
        <v>101</v>
      </c>
      <c r="D126" s="150">
        <v>2004</v>
      </c>
      <c r="E126" s="151">
        <v>2005</v>
      </c>
      <c r="F126" s="151">
        <v>2006</v>
      </c>
      <c r="G126" s="151">
        <v>2007</v>
      </c>
      <c r="H126" s="151">
        <v>2008</v>
      </c>
      <c r="I126" s="151">
        <v>2009</v>
      </c>
      <c r="J126" s="151">
        <v>2010</v>
      </c>
      <c r="K126" s="151">
        <v>2011</v>
      </c>
      <c r="L126" s="151">
        <v>2012</v>
      </c>
      <c r="M126" s="151">
        <v>2013</v>
      </c>
      <c r="N126" s="151">
        <v>2014</v>
      </c>
      <c r="O126" s="151">
        <v>2015</v>
      </c>
      <c r="P126" s="151">
        <v>2016</v>
      </c>
      <c r="Q126" s="151">
        <v>2017</v>
      </c>
      <c r="R126" s="151">
        <v>2018</v>
      </c>
      <c r="S126" s="151">
        <v>2019</v>
      </c>
      <c r="T126" s="151">
        <v>2020</v>
      </c>
      <c r="U126" s="377">
        <v>2021</v>
      </c>
    </row>
    <row r="127" spans="2:21">
      <c r="B127" s="179" t="s">
        <v>3</v>
      </c>
      <c r="C127" s="180">
        <v>0</v>
      </c>
      <c r="D127" s="180">
        <v>0</v>
      </c>
      <c r="E127" s="180">
        <v>0</v>
      </c>
      <c r="F127" s="180">
        <v>0</v>
      </c>
      <c r="G127" s="180">
        <v>0</v>
      </c>
      <c r="H127" s="180">
        <v>0</v>
      </c>
      <c r="I127" s="180">
        <v>0</v>
      </c>
      <c r="J127" s="180">
        <v>0</v>
      </c>
      <c r="K127" s="180">
        <v>0</v>
      </c>
      <c r="L127" s="180">
        <v>0</v>
      </c>
      <c r="M127" s="180">
        <v>0</v>
      </c>
      <c r="N127" s="180">
        <v>0</v>
      </c>
      <c r="O127" s="180">
        <v>0</v>
      </c>
      <c r="P127" s="180">
        <v>0</v>
      </c>
      <c r="Q127" s="180">
        <v>0</v>
      </c>
      <c r="R127" s="180">
        <v>0</v>
      </c>
      <c r="S127" s="180">
        <v>0</v>
      </c>
      <c r="T127" s="180">
        <v>0</v>
      </c>
      <c r="U127" s="180">
        <v>0</v>
      </c>
    </row>
    <row r="128" spans="2:21">
      <c r="B128" s="181" t="s">
        <v>5</v>
      </c>
      <c r="C128" s="182">
        <v>0</v>
      </c>
      <c r="D128" s="182">
        <v>0</v>
      </c>
      <c r="E128" s="183">
        <v>0</v>
      </c>
      <c r="F128" s="183">
        <v>0</v>
      </c>
      <c r="G128" s="183">
        <v>0</v>
      </c>
      <c r="H128" s="183">
        <v>0</v>
      </c>
      <c r="I128" s="183">
        <v>0</v>
      </c>
      <c r="J128" s="183">
        <v>0</v>
      </c>
      <c r="K128" s="183">
        <v>0</v>
      </c>
      <c r="L128" s="183">
        <v>0</v>
      </c>
      <c r="M128" s="183">
        <v>0</v>
      </c>
      <c r="N128" s="183">
        <v>0</v>
      </c>
      <c r="O128" s="183">
        <v>0</v>
      </c>
      <c r="P128" s="183">
        <v>0</v>
      </c>
      <c r="Q128" s="183">
        <v>0</v>
      </c>
      <c r="R128" s="183">
        <v>0</v>
      </c>
      <c r="S128" s="183">
        <v>0</v>
      </c>
      <c r="T128" s="183">
        <v>507597.44964101177</v>
      </c>
      <c r="U128" s="183">
        <v>0</v>
      </c>
    </row>
    <row r="129" spans="2:21">
      <c r="B129" s="181" t="s">
        <v>6</v>
      </c>
      <c r="C129" s="182">
        <v>0</v>
      </c>
      <c r="D129" s="182">
        <v>0</v>
      </c>
      <c r="E129" s="183">
        <v>0</v>
      </c>
      <c r="F129" s="183">
        <v>0</v>
      </c>
      <c r="G129" s="183">
        <v>0</v>
      </c>
      <c r="H129" s="183">
        <v>0</v>
      </c>
      <c r="I129" s="183">
        <v>0</v>
      </c>
      <c r="J129" s="183">
        <v>0</v>
      </c>
      <c r="K129" s="183">
        <v>0</v>
      </c>
      <c r="L129" s="183">
        <v>0</v>
      </c>
      <c r="M129" s="183">
        <v>0</v>
      </c>
      <c r="N129" s="183">
        <v>0</v>
      </c>
      <c r="O129" s="183">
        <v>0</v>
      </c>
      <c r="P129" s="183">
        <v>0</v>
      </c>
      <c r="Q129" s="183">
        <v>0</v>
      </c>
      <c r="R129" s="183">
        <v>0</v>
      </c>
      <c r="S129" s="183">
        <v>0</v>
      </c>
      <c r="T129" s="183">
        <v>0</v>
      </c>
      <c r="U129" s="183">
        <v>0</v>
      </c>
    </row>
    <row r="130" spans="2:21">
      <c r="B130" s="181" t="s">
        <v>7</v>
      </c>
      <c r="C130" s="182">
        <v>0</v>
      </c>
      <c r="D130" s="182">
        <v>0</v>
      </c>
      <c r="E130" s="183">
        <v>0</v>
      </c>
      <c r="F130" s="183">
        <v>0</v>
      </c>
      <c r="G130" s="183">
        <v>0</v>
      </c>
      <c r="H130" s="183">
        <v>0</v>
      </c>
      <c r="I130" s="183">
        <v>0</v>
      </c>
      <c r="J130" s="183">
        <v>0</v>
      </c>
      <c r="K130" s="183">
        <v>0</v>
      </c>
      <c r="L130" s="183">
        <v>0</v>
      </c>
      <c r="M130" s="183">
        <v>0</v>
      </c>
      <c r="N130" s="183">
        <v>0</v>
      </c>
      <c r="O130" s="183">
        <v>0</v>
      </c>
      <c r="P130" s="183">
        <v>0</v>
      </c>
      <c r="Q130" s="183">
        <v>0</v>
      </c>
      <c r="R130" s="183">
        <v>0</v>
      </c>
      <c r="S130" s="183">
        <v>0</v>
      </c>
      <c r="T130" s="183">
        <v>0</v>
      </c>
      <c r="U130" s="183">
        <v>0</v>
      </c>
    </row>
    <row r="131" spans="2:21">
      <c r="B131" s="181" t="s">
        <v>8</v>
      </c>
      <c r="C131" s="182">
        <v>0</v>
      </c>
      <c r="D131" s="182">
        <v>0</v>
      </c>
      <c r="E131" s="183">
        <v>0</v>
      </c>
      <c r="F131" s="183">
        <v>0</v>
      </c>
      <c r="G131" s="183">
        <v>0</v>
      </c>
      <c r="H131" s="183">
        <v>0</v>
      </c>
      <c r="I131" s="183">
        <v>0</v>
      </c>
      <c r="J131" s="183">
        <v>0</v>
      </c>
      <c r="K131" s="183">
        <v>0</v>
      </c>
      <c r="L131" s="183">
        <v>0</v>
      </c>
      <c r="M131" s="183">
        <v>0</v>
      </c>
      <c r="N131" s="183">
        <v>0</v>
      </c>
      <c r="O131" s="183">
        <v>0</v>
      </c>
      <c r="P131" s="183">
        <v>0</v>
      </c>
      <c r="Q131" s="183">
        <v>0</v>
      </c>
      <c r="R131" s="183">
        <v>0</v>
      </c>
      <c r="S131" s="183">
        <v>0</v>
      </c>
      <c r="T131" s="183">
        <v>0</v>
      </c>
      <c r="U131" s="183">
        <v>0</v>
      </c>
    </row>
    <row r="132" spans="2:21">
      <c r="B132" s="181" t="s">
        <v>9</v>
      </c>
      <c r="C132" s="182">
        <v>0</v>
      </c>
      <c r="D132" s="182">
        <v>0</v>
      </c>
      <c r="E132" s="183">
        <v>0</v>
      </c>
      <c r="F132" s="183">
        <v>0</v>
      </c>
      <c r="G132" s="183">
        <v>0</v>
      </c>
      <c r="H132" s="183">
        <v>0</v>
      </c>
      <c r="I132" s="183">
        <v>0</v>
      </c>
      <c r="J132" s="183">
        <v>0</v>
      </c>
      <c r="K132" s="183">
        <v>0</v>
      </c>
      <c r="L132" s="183">
        <v>0</v>
      </c>
      <c r="M132" s="183">
        <v>0</v>
      </c>
      <c r="N132" s="183">
        <v>0</v>
      </c>
      <c r="O132" s="183">
        <v>0</v>
      </c>
      <c r="P132" s="183">
        <v>0</v>
      </c>
      <c r="Q132" s="183">
        <v>0</v>
      </c>
      <c r="R132" s="183">
        <v>0</v>
      </c>
      <c r="S132" s="183">
        <v>0</v>
      </c>
      <c r="T132" s="183">
        <v>0</v>
      </c>
      <c r="U132" s="183">
        <v>0</v>
      </c>
    </row>
    <row r="133" spans="2:21">
      <c r="B133" s="181" t="s">
        <v>10</v>
      </c>
      <c r="C133" s="182">
        <v>0</v>
      </c>
      <c r="D133" s="182">
        <v>0</v>
      </c>
      <c r="E133" s="183">
        <v>0</v>
      </c>
      <c r="F133" s="183">
        <v>0</v>
      </c>
      <c r="G133" s="183">
        <v>0</v>
      </c>
      <c r="H133" s="183">
        <v>0</v>
      </c>
      <c r="I133" s="183">
        <v>0</v>
      </c>
      <c r="J133" s="183">
        <v>0</v>
      </c>
      <c r="K133" s="183">
        <v>0</v>
      </c>
      <c r="L133" s="183">
        <v>0</v>
      </c>
      <c r="M133" s="183">
        <v>0</v>
      </c>
      <c r="N133" s="183">
        <v>4524.7313619226989</v>
      </c>
      <c r="O133" s="183">
        <v>0</v>
      </c>
      <c r="P133" s="183">
        <v>0</v>
      </c>
      <c r="Q133" s="183">
        <v>0</v>
      </c>
      <c r="R133" s="183">
        <v>0</v>
      </c>
      <c r="S133" s="183">
        <v>0</v>
      </c>
      <c r="T133" s="183">
        <v>0</v>
      </c>
      <c r="U133" s="183">
        <v>0</v>
      </c>
    </row>
    <row r="134" spans="2:21">
      <c r="B134" s="181" t="s">
        <v>11</v>
      </c>
      <c r="C134" s="182">
        <v>0</v>
      </c>
      <c r="D134" s="182">
        <v>0</v>
      </c>
      <c r="E134" s="183">
        <v>0</v>
      </c>
      <c r="F134" s="183">
        <v>0</v>
      </c>
      <c r="G134" s="183">
        <v>0</v>
      </c>
      <c r="H134" s="183">
        <v>0</v>
      </c>
      <c r="I134" s="183">
        <v>0</v>
      </c>
      <c r="J134" s="183">
        <v>0</v>
      </c>
      <c r="K134" s="183">
        <v>0</v>
      </c>
      <c r="L134" s="183">
        <v>0</v>
      </c>
      <c r="M134" s="183">
        <v>0</v>
      </c>
      <c r="N134" s="183">
        <v>0</v>
      </c>
      <c r="O134" s="183">
        <v>0</v>
      </c>
      <c r="P134" s="183">
        <v>0</v>
      </c>
      <c r="Q134" s="183">
        <v>0</v>
      </c>
      <c r="R134" s="183">
        <v>0</v>
      </c>
      <c r="S134" s="183">
        <v>0</v>
      </c>
      <c r="T134" s="183">
        <v>0</v>
      </c>
      <c r="U134" s="183">
        <v>0</v>
      </c>
    </row>
    <row r="135" spans="2:21">
      <c r="B135" s="181" t="s">
        <v>12</v>
      </c>
      <c r="C135" s="182">
        <v>0</v>
      </c>
      <c r="D135" s="182">
        <v>0</v>
      </c>
      <c r="E135" s="183">
        <v>0</v>
      </c>
      <c r="F135" s="183">
        <v>0</v>
      </c>
      <c r="G135" s="183">
        <v>0</v>
      </c>
      <c r="H135" s="183">
        <v>0</v>
      </c>
      <c r="I135" s="183">
        <v>0</v>
      </c>
      <c r="J135" s="183">
        <v>0</v>
      </c>
      <c r="K135" s="183">
        <v>0</v>
      </c>
      <c r="L135" s="183">
        <v>0</v>
      </c>
      <c r="M135" s="183">
        <v>0</v>
      </c>
      <c r="N135" s="183">
        <v>0</v>
      </c>
      <c r="O135" s="183">
        <v>0</v>
      </c>
      <c r="P135" s="183">
        <v>0</v>
      </c>
      <c r="Q135" s="183">
        <v>0</v>
      </c>
      <c r="R135" s="183">
        <v>0</v>
      </c>
      <c r="S135" s="183">
        <v>0</v>
      </c>
      <c r="T135" s="183">
        <v>0</v>
      </c>
      <c r="U135" s="183">
        <v>0</v>
      </c>
    </row>
    <row r="136" spans="2:21">
      <c r="B136" s="181" t="s">
        <v>606</v>
      </c>
      <c r="C136" s="182"/>
      <c r="D136" s="182"/>
      <c r="E136" s="182"/>
      <c r="F136" s="182"/>
      <c r="G136" s="182"/>
      <c r="H136" s="182"/>
      <c r="I136" s="182"/>
      <c r="J136" s="182"/>
      <c r="K136" s="182"/>
      <c r="L136" s="182"/>
      <c r="M136" s="182"/>
      <c r="N136" s="182"/>
      <c r="O136" s="182"/>
      <c r="P136" s="182"/>
      <c r="Q136" s="182"/>
      <c r="R136" s="182"/>
      <c r="S136" s="183">
        <v>0</v>
      </c>
      <c r="T136" s="183">
        <v>0</v>
      </c>
      <c r="U136" s="183">
        <v>0</v>
      </c>
    </row>
    <row r="137" spans="2:21">
      <c r="B137" s="181" t="s">
        <v>13</v>
      </c>
      <c r="C137" s="182">
        <v>0</v>
      </c>
      <c r="D137" s="182">
        <v>0</v>
      </c>
      <c r="E137" s="183">
        <v>0</v>
      </c>
      <c r="F137" s="183">
        <v>0</v>
      </c>
      <c r="G137" s="183">
        <v>0</v>
      </c>
      <c r="H137" s="183">
        <v>0</v>
      </c>
      <c r="I137" s="183">
        <v>0</v>
      </c>
      <c r="J137" s="183">
        <v>0</v>
      </c>
      <c r="K137" s="183">
        <v>0</v>
      </c>
      <c r="L137" s="183">
        <v>0</v>
      </c>
      <c r="M137" s="183">
        <v>0</v>
      </c>
      <c r="N137" s="183">
        <v>0</v>
      </c>
      <c r="O137" s="183">
        <v>0</v>
      </c>
      <c r="P137" s="183">
        <v>0</v>
      </c>
      <c r="Q137" s="183">
        <v>0</v>
      </c>
      <c r="R137" s="183">
        <v>0</v>
      </c>
      <c r="S137" s="183">
        <v>0</v>
      </c>
      <c r="T137" s="183">
        <v>0</v>
      </c>
      <c r="U137" s="183">
        <v>0</v>
      </c>
    </row>
    <row r="138" spans="2:21">
      <c r="B138" s="181" t="s">
        <v>14</v>
      </c>
      <c r="C138" s="182">
        <v>0</v>
      </c>
      <c r="D138" s="182">
        <v>0</v>
      </c>
      <c r="E138" s="183">
        <v>0</v>
      </c>
      <c r="F138" s="183">
        <v>0</v>
      </c>
      <c r="G138" s="183">
        <v>0</v>
      </c>
      <c r="H138" s="183">
        <v>0</v>
      </c>
      <c r="I138" s="183">
        <v>0</v>
      </c>
      <c r="J138" s="183">
        <v>0</v>
      </c>
      <c r="K138" s="183">
        <v>0</v>
      </c>
      <c r="L138" s="183">
        <v>0</v>
      </c>
      <c r="M138" s="183">
        <v>0</v>
      </c>
      <c r="N138" s="183">
        <v>0</v>
      </c>
      <c r="O138" s="183">
        <v>0</v>
      </c>
      <c r="P138" s="183">
        <v>0</v>
      </c>
      <c r="Q138" s="183">
        <v>0</v>
      </c>
      <c r="R138" s="183">
        <v>0</v>
      </c>
      <c r="S138" s="183">
        <v>0</v>
      </c>
      <c r="T138" s="183">
        <v>0</v>
      </c>
      <c r="U138" s="183">
        <v>0</v>
      </c>
    </row>
    <row r="139" spans="2:21">
      <c r="B139" s="181" t="s">
        <v>15</v>
      </c>
      <c r="C139" s="184">
        <v>0</v>
      </c>
      <c r="D139" s="184">
        <v>0</v>
      </c>
      <c r="E139" s="184">
        <v>0</v>
      </c>
      <c r="F139" s="184">
        <v>0</v>
      </c>
      <c r="G139" s="184">
        <v>0</v>
      </c>
      <c r="H139" s="184">
        <v>0</v>
      </c>
      <c r="I139" s="184">
        <v>0</v>
      </c>
      <c r="J139" s="184">
        <v>0</v>
      </c>
      <c r="K139" s="184">
        <v>0</v>
      </c>
      <c r="L139" s="184">
        <v>0</v>
      </c>
      <c r="M139" s="184">
        <v>0</v>
      </c>
      <c r="N139" s="184">
        <v>0</v>
      </c>
      <c r="O139" s="184">
        <v>0</v>
      </c>
      <c r="P139" s="184">
        <v>0</v>
      </c>
      <c r="Q139" s="184">
        <v>0</v>
      </c>
      <c r="R139" s="183">
        <v>0</v>
      </c>
      <c r="S139" s="183">
        <v>0</v>
      </c>
      <c r="T139" s="183">
        <v>0</v>
      </c>
      <c r="U139" s="183">
        <v>0</v>
      </c>
    </row>
    <row r="140" spans="2:21">
      <c r="B140" s="181" t="s">
        <v>16</v>
      </c>
      <c r="C140" s="182">
        <v>0</v>
      </c>
      <c r="D140" s="182">
        <v>0</v>
      </c>
      <c r="E140" s="183">
        <v>0</v>
      </c>
      <c r="F140" s="183">
        <v>0</v>
      </c>
      <c r="G140" s="183">
        <v>0</v>
      </c>
      <c r="H140" s="183">
        <v>0</v>
      </c>
      <c r="I140" s="183">
        <v>0</v>
      </c>
      <c r="J140" s="183">
        <v>0</v>
      </c>
      <c r="K140" s="183">
        <v>0</v>
      </c>
      <c r="L140" s="183">
        <v>0</v>
      </c>
      <c r="M140" s="183">
        <v>0</v>
      </c>
      <c r="N140" s="183">
        <v>0</v>
      </c>
      <c r="O140" s="183">
        <v>0</v>
      </c>
      <c r="P140" s="183">
        <v>0</v>
      </c>
      <c r="Q140" s="183">
        <v>0</v>
      </c>
      <c r="R140" s="183">
        <v>0</v>
      </c>
      <c r="S140" s="183">
        <v>0</v>
      </c>
      <c r="T140" s="183">
        <v>0</v>
      </c>
      <c r="U140" s="183">
        <v>0</v>
      </c>
    </row>
    <row r="141" spans="2:21">
      <c r="B141" s="181" t="s">
        <v>82</v>
      </c>
      <c r="C141" s="182">
        <v>0</v>
      </c>
      <c r="D141" s="182">
        <v>0</v>
      </c>
      <c r="E141" s="183">
        <v>0</v>
      </c>
      <c r="F141" s="183">
        <v>0</v>
      </c>
      <c r="G141" s="183">
        <v>0</v>
      </c>
      <c r="H141" s="183">
        <v>0</v>
      </c>
      <c r="I141" s="183">
        <v>0</v>
      </c>
      <c r="J141" s="183">
        <v>0</v>
      </c>
      <c r="K141" s="183">
        <v>0</v>
      </c>
      <c r="L141" s="183">
        <v>0</v>
      </c>
      <c r="M141" s="183">
        <v>0</v>
      </c>
      <c r="N141" s="183">
        <v>0</v>
      </c>
      <c r="O141" s="183">
        <v>0</v>
      </c>
      <c r="P141" s="183">
        <v>0</v>
      </c>
      <c r="Q141" s="183">
        <v>0</v>
      </c>
      <c r="R141" s="183">
        <v>0</v>
      </c>
      <c r="S141" s="183">
        <v>0</v>
      </c>
      <c r="T141" s="183">
        <v>0</v>
      </c>
      <c r="U141" s="183">
        <v>0</v>
      </c>
    </row>
    <row r="142" spans="2:21">
      <c r="B142" s="181" t="s">
        <v>18</v>
      </c>
      <c r="C142" s="182">
        <v>0</v>
      </c>
      <c r="D142" s="182">
        <v>0</v>
      </c>
      <c r="E142" s="183">
        <v>0</v>
      </c>
      <c r="F142" s="183">
        <v>0</v>
      </c>
      <c r="G142" s="183">
        <v>0</v>
      </c>
      <c r="H142" s="183">
        <v>0</v>
      </c>
      <c r="I142" s="183">
        <v>0</v>
      </c>
      <c r="J142" s="183">
        <v>0</v>
      </c>
      <c r="K142" s="183">
        <v>0</v>
      </c>
      <c r="L142" s="183">
        <v>0</v>
      </c>
      <c r="M142" s="183">
        <v>0</v>
      </c>
      <c r="N142" s="183">
        <v>0</v>
      </c>
      <c r="O142" s="183">
        <v>0</v>
      </c>
      <c r="P142" s="183">
        <v>0</v>
      </c>
      <c r="Q142" s="183">
        <v>0</v>
      </c>
      <c r="R142" s="183">
        <v>0</v>
      </c>
      <c r="S142" s="183">
        <v>0</v>
      </c>
      <c r="T142" s="183">
        <v>0</v>
      </c>
      <c r="U142" s="183">
        <v>0</v>
      </c>
    </row>
    <row r="143" spans="2:21">
      <c r="B143" s="181" t="s">
        <v>19</v>
      </c>
      <c r="C143" s="182">
        <v>4280882.3627172718</v>
      </c>
      <c r="D143" s="182">
        <v>9533373.4380373564</v>
      </c>
      <c r="E143" s="183">
        <v>606763.61627866817</v>
      </c>
      <c r="F143" s="183">
        <v>1128463.5612581694</v>
      </c>
      <c r="G143" s="183">
        <v>1292966.838084819</v>
      </c>
      <c r="H143" s="183">
        <v>856812.69027318223</v>
      </c>
      <c r="I143" s="183">
        <v>3371170.9663842199</v>
      </c>
      <c r="J143" s="183">
        <v>832303.63419375138</v>
      </c>
      <c r="K143" s="183">
        <v>1259078.7180190024</v>
      </c>
      <c r="L143" s="183">
        <v>1542257.3304788736</v>
      </c>
      <c r="M143" s="183">
        <v>2686667.3407285972</v>
      </c>
      <c r="N143" s="183">
        <v>2223372.4460162884</v>
      </c>
      <c r="O143" s="183">
        <v>1811068.4255690612</v>
      </c>
      <c r="P143" s="183">
        <v>714744.61424448434</v>
      </c>
      <c r="Q143" s="183">
        <v>949404.24394453957</v>
      </c>
      <c r="R143" s="183">
        <v>1088084.4246649682</v>
      </c>
      <c r="S143" s="183">
        <v>173166.20039501891</v>
      </c>
      <c r="T143" s="183">
        <v>12990.681934455335</v>
      </c>
      <c r="U143" s="183">
        <v>536173.28350000002</v>
      </c>
    </row>
    <row r="144" spans="2:21" ht="13.5" thickBot="1">
      <c r="B144" s="202"/>
      <c r="C144" s="221"/>
      <c r="D144" s="221"/>
      <c r="E144" s="222"/>
      <c r="F144" s="222"/>
      <c r="G144" s="222"/>
      <c r="H144" s="222"/>
      <c r="I144" s="222"/>
      <c r="J144" s="222"/>
      <c r="K144" s="222"/>
      <c r="L144" s="222"/>
      <c r="M144" s="222"/>
      <c r="N144" s="222"/>
      <c r="O144" s="222"/>
      <c r="P144" s="222"/>
      <c r="Q144" s="222"/>
      <c r="R144" s="177"/>
    </row>
    <row r="145" spans="2:21" ht="13.5" thickTop="1">
      <c r="B145" s="170" t="s">
        <v>20</v>
      </c>
      <c r="C145" s="178">
        <f>SUM(C127:C143)</f>
        <v>4280882.3627172718</v>
      </c>
      <c r="D145" s="178">
        <f t="shared" ref="D145:K145" si="4">SUM(D127:D143)</f>
        <v>9533373.4380373564</v>
      </c>
      <c r="E145" s="178">
        <f t="shared" si="4"/>
        <v>606763.61627866817</v>
      </c>
      <c r="F145" s="178">
        <f t="shared" si="4"/>
        <v>1128463.5612581694</v>
      </c>
      <c r="G145" s="178">
        <f>SUM(G127:G143)</f>
        <v>1292966.838084819</v>
      </c>
      <c r="H145" s="178">
        <f>SUM(H127:H143)</f>
        <v>856812.69027318223</v>
      </c>
      <c r="I145" s="178">
        <f>SUM(I127:I143)</f>
        <v>3371170.9663842199</v>
      </c>
      <c r="J145" s="178">
        <f t="shared" si="4"/>
        <v>832303.63419375138</v>
      </c>
      <c r="K145" s="178">
        <f t="shared" si="4"/>
        <v>1259078.7180190024</v>
      </c>
      <c r="L145" s="178">
        <f t="shared" ref="L145:Q145" si="5">SUM(L127:L143)</f>
        <v>1542257.3304788736</v>
      </c>
      <c r="M145" s="178">
        <f t="shared" si="5"/>
        <v>2686667.3407285972</v>
      </c>
      <c r="N145" s="178">
        <f t="shared" si="5"/>
        <v>2227897.1773782112</v>
      </c>
      <c r="O145" s="178">
        <f t="shared" si="5"/>
        <v>1811068.4255690612</v>
      </c>
      <c r="P145" s="178">
        <f t="shared" si="5"/>
        <v>714744.61424448434</v>
      </c>
      <c r="Q145" s="178">
        <f t="shared" si="5"/>
        <v>949404.24394453957</v>
      </c>
      <c r="R145" s="178">
        <f>SUM(R127:R143)</f>
        <v>1088084.4246649682</v>
      </c>
      <c r="S145" s="178">
        <f>SUM(S127:S143)</f>
        <v>173166.20039501891</v>
      </c>
      <c r="T145" s="178">
        <f>SUM(T127:T143)</f>
        <v>520588.13157546712</v>
      </c>
      <c r="U145" s="378">
        <f>SUM(U127:U143)</f>
        <v>536173.28350000002</v>
      </c>
    </row>
    <row r="146" spans="2:21">
      <c r="B146" s="208" t="s">
        <v>236</v>
      </c>
      <c r="G146" s="116"/>
    </row>
    <row r="147" spans="2:21">
      <c r="B147" s="209" t="s">
        <v>458</v>
      </c>
      <c r="G147" s="116"/>
    </row>
    <row r="148" spans="2:21">
      <c r="B148" s="57"/>
      <c r="G148" s="116"/>
    </row>
    <row r="149" spans="2:21">
      <c r="G149" s="116"/>
    </row>
    <row r="150" spans="2:21">
      <c r="G150" s="116"/>
    </row>
    <row r="151" spans="2:21">
      <c r="G151" s="116"/>
    </row>
    <row r="152" spans="2:21">
      <c r="G152" s="116"/>
    </row>
    <row r="153" spans="2:21">
      <c r="B153" s="212" t="s">
        <v>89</v>
      </c>
      <c r="G153" s="116"/>
    </row>
    <row r="154" spans="2:21">
      <c r="B154" s="211" t="s">
        <v>76</v>
      </c>
      <c r="G154" s="116"/>
    </row>
    <row r="155" spans="2:21">
      <c r="B155" s="173" t="s">
        <v>588</v>
      </c>
      <c r="C155" s="173"/>
      <c r="D155" s="173"/>
      <c r="G155" s="116"/>
    </row>
    <row r="156" spans="2:21">
      <c r="B156" s="1" t="s">
        <v>792</v>
      </c>
      <c r="F156" s="115"/>
      <c r="G156" s="115"/>
      <c r="H156" s="115" t="s">
        <v>180</v>
      </c>
      <c r="I156" s="115"/>
    </row>
    <row r="157" spans="2:21">
      <c r="E157" s="105"/>
      <c r="G157" s="116"/>
    </row>
    <row r="158" spans="2:21">
      <c r="B158" s="149" t="s">
        <v>2</v>
      </c>
      <c r="C158" s="150">
        <v>2011</v>
      </c>
      <c r="D158" s="150">
        <v>2012</v>
      </c>
      <c r="E158" s="151">
        <v>2013</v>
      </c>
      <c r="F158" s="151">
        <v>2014</v>
      </c>
      <c r="G158" s="151">
        <v>2015</v>
      </c>
      <c r="H158" s="151">
        <v>2016</v>
      </c>
      <c r="I158" s="151">
        <v>2017</v>
      </c>
      <c r="J158" s="151">
        <v>2018</v>
      </c>
      <c r="K158" s="151">
        <v>2019</v>
      </c>
      <c r="L158" s="151">
        <v>2020</v>
      </c>
      <c r="M158" s="377">
        <v>2021</v>
      </c>
    </row>
    <row r="159" spans="2:21">
      <c r="B159" s="179" t="s">
        <v>3</v>
      </c>
      <c r="C159" s="180">
        <v>0</v>
      </c>
      <c r="D159" s="180">
        <v>0</v>
      </c>
      <c r="E159" s="180">
        <v>0</v>
      </c>
      <c r="F159" s="180">
        <v>0</v>
      </c>
      <c r="G159" s="180">
        <v>0</v>
      </c>
      <c r="H159" s="180">
        <v>0</v>
      </c>
      <c r="I159" s="180">
        <v>0</v>
      </c>
      <c r="J159" s="180">
        <v>0</v>
      </c>
      <c r="K159" s="180">
        <v>0</v>
      </c>
      <c r="L159" s="180">
        <v>0</v>
      </c>
      <c r="M159" s="180">
        <v>0</v>
      </c>
    </row>
    <row r="160" spans="2:21">
      <c r="B160" s="181" t="s">
        <v>5</v>
      </c>
      <c r="C160" s="182">
        <v>0</v>
      </c>
      <c r="D160" s="182">
        <v>0</v>
      </c>
      <c r="E160" s="183">
        <v>0</v>
      </c>
      <c r="F160" s="183">
        <v>0</v>
      </c>
      <c r="G160" s="183">
        <v>0</v>
      </c>
      <c r="H160" s="183">
        <v>0</v>
      </c>
      <c r="I160" s="183">
        <v>0</v>
      </c>
      <c r="J160" s="180">
        <v>0</v>
      </c>
      <c r="K160" s="180">
        <v>0</v>
      </c>
      <c r="L160" s="180">
        <v>0</v>
      </c>
      <c r="M160" s="180">
        <v>0</v>
      </c>
    </row>
    <row r="161" spans="2:13">
      <c r="B161" s="181" t="s">
        <v>6</v>
      </c>
      <c r="C161" s="182">
        <v>0</v>
      </c>
      <c r="D161" s="182">
        <v>0</v>
      </c>
      <c r="E161" s="183">
        <v>0</v>
      </c>
      <c r="F161" s="183">
        <v>0</v>
      </c>
      <c r="G161" s="183">
        <v>0</v>
      </c>
      <c r="H161" s="183">
        <v>0</v>
      </c>
      <c r="I161" s="183">
        <v>0</v>
      </c>
      <c r="J161" s="180">
        <v>0</v>
      </c>
      <c r="K161" s="180">
        <v>0</v>
      </c>
      <c r="L161" s="180">
        <v>0</v>
      </c>
      <c r="M161" s="180">
        <v>0</v>
      </c>
    </row>
    <row r="162" spans="2:13">
      <c r="B162" s="181" t="s">
        <v>7</v>
      </c>
      <c r="C162" s="182">
        <v>0</v>
      </c>
      <c r="D162" s="182">
        <v>0</v>
      </c>
      <c r="E162" s="183">
        <v>0</v>
      </c>
      <c r="F162" s="183">
        <v>23375.799380711756</v>
      </c>
      <c r="G162" s="183">
        <v>0</v>
      </c>
      <c r="H162" s="183">
        <v>0</v>
      </c>
      <c r="I162" s="183">
        <v>0</v>
      </c>
      <c r="J162" s="180">
        <v>0</v>
      </c>
      <c r="K162" s="180">
        <v>0</v>
      </c>
      <c r="L162" s="180">
        <v>0</v>
      </c>
      <c r="M162" s="180">
        <v>0</v>
      </c>
    </row>
    <row r="163" spans="2:13">
      <c r="B163" s="181" t="s">
        <v>8</v>
      </c>
      <c r="C163" s="182">
        <v>0</v>
      </c>
      <c r="D163" s="182">
        <v>0</v>
      </c>
      <c r="E163" s="183">
        <v>0</v>
      </c>
      <c r="F163" s="183">
        <v>16409.903533645578</v>
      </c>
      <c r="G163" s="183">
        <v>0</v>
      </c>
      <c r="H163" s="183">
        <v>0</v>
      </c>
      <c r="I163" s="183">
        <v>0</v>
      </c>
      <c r="J163" s="180">
        <v>0</v>
      </c>
      <c r="K163" s="180">
        <v>0</v>
      </c>
      <c r="L163" s="180">
        <v>0</v>
      </c>
      <c r="M163" s="180">
        <v>0</v>
      </c>
    </row>
    <row r="164" spans="2:13">
      <c r="B164" s="181" t="s">
        <v>9</v>
      </c>
      <c r="C164" s="182">
        <v>7481.831996508864</v>
      </c>
      <c r="D164" s="182">
        <v>0</v>
      </c>
      <c r="E164" s="183">
        <v>0</v>
      </c>
      <c r="F164" s="183">
        <v>0</v>
      </c>
      <c r="G164" s="183">
        <v>0</v>
      </c>
      <c r="H164" s="183">
        <v>0</v>
      </c>
      <c r="I164" s="183">
        <v>0</v>
      </c>
      <c r="J164" s="180">
        <v>0</v>
      </c>
      <c r="K164" s="180">
        <v>0</v>
      </c>
      <c r="L164" s="180">
        <v>0</v>
      </c>
      <c r="M164" s="180">
        <v>0</v>
      </c>
    </row>
    <row r="165" spans="2:13">
      <c r="B165" s="181" t="s">
        <v>10</v>
      </c>
      <c r="C165" s="182">
        <v>434845.37400273449</v>
      </c>
      <c r="D165" s="182">
        <v>0</v>
      </c>
      <c r="E165" s="183">
        <v>324004.8902801057</v>
      </c>
      <c r="F165" s="183">
        <v>464425.6053308805</v>
      </c>
      <c r="G165" s="183">
        <v>87442.320667246502</v>
      </c>
      <c r="H165" s="183">
        <v>0</v>
      </c>
      <c r="I165" s="183">
        <v>0</v>
      </c>
      <c r="J165" s="180">
        <v>0</v>
      </c>
      <c r="K165" s="180">
        <v>0</v>
      </c>
      <c r="L165" s="180">
        <v>324048.89623191312</v>
      </c>
      <c r="M165" s="180">
        <v>895277.20000000007</v>
      </c>
    </row>
    <row r="166" spans="2:13">
      <c r="B166" s="181" t="s">
        <v>11</v>
      </c>
      <c r="C166" s="182">
        <v>0</v>
      </c>
      <c r="D166" s="182">
        <v>0</v>
      </c>
      <c r="E166" s="183">
        <v>0</v>
      </c>
      <c r="F166" s="183">
        <v>0</v>
      </c>
      <c r="G166" s="183">
        <v>0</v>
      </c>
      <c r="H166" s="183">
        <v>0</v>
      </c>
      <c r="I166" s="183">
        <v>0</v>
      </c>
      <c r="J166" s="180">
        <v>0</v>
      </c>
      <c r="K166" s="180">
        <v>0</v>
      </c>
      <c r="L166" s="180">
        <v>0</v>
      </c>
      <c r="M166" s="180">
        <v>0</v>
      </c>
    </row>
    <row r="167" spans="2:13">
      <c r="B167" s="181" t="s">
        <v>12</v>
      </c>
      <c r="C167" s="182">
        <v>0</v>
      </c>
      <c r="D167" s="182">
        <v>0</v>
      </c>
      <c r="E167" s="182">
        <v>0</v>
      </c>
      <c r="F167" s="182">
        <v>0</v>
      </c>
      <c r="G167" s="182">
        <v>0</v>
      </c>
      <c r="H167" s="182">
        <v>0</v>
      </c>
      <c r="I167" s="182">
        <v>0</v>
      </c>
      <c r="J167" s="182">
        <v>0</v>
      </c>
      <c r="K167" s="180">
        <v>0</v>
      </c>
      <c r="L167" s="180">
        <v>0</v>
      </c>
      <c r="M167" s="180">
        <v>0</v>
      </c>
    </row>
    <row r="168" spans="2:13">
      <c r="B168" s="181" t="s">
        <v>606</v>
      </c>
      <c r="C168" s="182"/>
      <c r="D168" s="182"/>
      <c r="E168" s="182"/>
      <c r="F168" s="182"/>
      <c r="G168" s="182"/>
      <c r="H168" s="182"/>
      <c r="I168" s="182"/>
      <c r="J168" s="182"/>
      <c r="K168" s="180">
        <v>0</v>
      </c>
      <c r="L168" s="180">
        <v>0</v>
      </c>
      <c r="M168" s="180">
        <v>0</v>
      </c>
    </row>
    <row r="169" spans="2:13">
      <c r="B169" s="181" t="s">
        <v>13</v>
      </c>
      <c r="C169" s="182">
        <v>0</v>
      </c>
      <c r="D169" s="182">
        <v>0</v>
      </c>
      <c r="E169" s="183">
        <v>0</v>
      </c>
      <c r="F169" s="183">
        <v>249200.66838529817</v>
      </c>
      <c r="G169" s="183">
        <v>0</v>
      </c>
      <c r="H169" s="183">
        <v>0</v>
      </c>
      <c r="I169" s="183">
        <v>0</v>
      </c>
      <c r="J169" s="180">
        <v>0</v>
      </c>
      <c r="K169" s="180">
        <v>0</v>
      </c>
      <c r="L169" s="180">
        <v>0</v>
      </c>
      <c r="M169" s="180">
        <v>7290.25</v>
      </c>
    </row>
    <row r="170" spans="2:13">
      <c r="B170" s="181" t="s">
        <v>14</v>
      </c>
      <c r="C170" s="182">
        <v>0</v>
      </c>
      <c r="D170" s="182">
        <v>0</v>
      </c>
      <c r="E170" s="183">
        <v>0</v>
      </c>
      <c r="F170" s="183">
        <v>0</v>
      </c>
      <c r="G170" s="183">
        <v>0</v>
      </c>
      <c r="H170" s="183">
        <v>0</v>
      </c>
      <c r="I170" s="183">
        <v>0</v>
      </c>
      <c r="J170" s="180">
        <v>0</v>
      </c>
      <c r="K170" s="180">
        <v>0</v>
      </c>
      <c r="L170" s="180">
        <v>0</v>
      </c>
      <c r="M170" s="180">
        <v>0</v>
      </c>
    </row>
    <row r="171" spans="2:13">
      <c r="B171" s="181" t="s">
        <v>15</v>
      </c>
      <c r="C171" s="184">
        <v>0</v>
      </c>
      <c r="D171" s="184">
        <v>0</v>
      </c>
      <c r="E171" s="184">
        <v>0</v>
      </c>
      <c r="F171" s="184">
        <v>0</v>
      </c>
      <c r="G171" s="184">
        <v>0</v>
      </c>
      <c r="H171" s="184">
        <v>0</v>
      </c>
      <c r="I171" s="184">
        <v>0</v>
      </c>
      <c r="J171" s="180">
        <v>0</v>
      </c>
      <c r="K171" s="180">
        <v>0</v>
      </c>
      <c r="L171" s="180">
        <v>0</v>
      </c>
      <c r="M171" s="180">
        <v>0</v>
      </c>
    </row>
    <row r="172" spans="2:13">
      <c r="B172" s="181" t="s">
        <v>16</v>
      </c>
      <c r="C172" s="182">
        <v>0</v>
      </c>
      <c r="D172" s="182">
        <v>0</v>
      </c>
      <c r="E172" s="183">
        <v>0</v>
      </c>
      <c r="F172" s="183">
        <v>7927.846609049745</v>
      </c>
      <c r="G172" s="183">
        <v>0</v>
      </c>
      <c r="H172" s="183">
        <v>0</v>
      </c>
      <c r="I172" s="183">
        <v>0</v>
      </c>
      <c r="J172" s="180">
        <v>0</v>
      </c>
      <c r="K172" s="180">
        <v>0</v>
      </c>
      <c r="L172" s="180">
        <v>0</v>
      </c>
      <c r="M172" s="180">
        <v>0</v>
      </c>
    </row>
    <row r="173" spans="2:13">
      <c r="B173" s="181" t="s">
        <v>82</v>
      </c>
      <c r="C173" s="182">
        <v>0</v>
      </c>
      <c r="D173" s="182">
        <v>0</v>
      </c>
      <c r="E173" s="183">
        <v>0</v>
      </c>
      <c r="F173" s="183">
        <v>0</v>
      </c>
      <c r="G173" s="183">
        <v>0</v>
      </c>
      <c r="H173" s="183">
        <v>0</v>
      </c>
      <c r="I173" s="183">
        <v>0</v>
      </c>
      <c r="J173" s="180">
        <v>0</v>
      </c>
      <c r="K173" s="180">
        <v>0</v>
      </c>
      <c r="L173" s="180">
        <v>0</v>
      </c>
      <c r="M173" s="180">
        <v>2947</v>
      </c>
    </row>
    <row r="174" spans="2:13">
      <c r="B174" s="181" t="s">
        <v>18</v>
      </c>
      <c r="C174" s="182">
        <v>0</v>
      </c>
      <c r="D174" s="182">
        <v>0</v>
      </c>
      <c r="E174" s="183">
        <v>0</v>
      </c>
      <c r="F174" s="183">
        <v>0</v>
      </c>
      <c r="G174" s="183">
        <v>0</v>
      </c>
      <c r="H174" s="183">
        <v>0</v>
      </c>
      <c r="I174" s="183">
        <v>0</v>
      </c>
      <c r="J174" s="180">
        <v>0</v>
      </c>
      <c r="K174" s="180">
        <v>0</v>
      </c>
      <c r="L174" s="180">
        <v>0</v>
      </c>
      <c r="M174" s="180">
        <v>0</v>
      </c>
    </row>
    <row r="175" spans="2:13">
      <c r="B175" s="181" t="s">
        <v>19</v>
      </c>
      <c r="C175" s="182">
        <v>0</v>
      </c>
      <c r="D175" s="182">
        <v>2569151.5016851155</v>
      </c>
      <c r="E175" s="183">
        <v>282550.65407726419</v>
      </c>
      <c r="F175" s="183">
        <v>0</v>
      </c>
      <c r="G175" s="183">
        <v>308856.25797568855</v>
      </c>
      <c r="H175" s="183">
        <v>143982.0364151634</v>
      </c>
      <c r="I175" s="183">
        <v>371060.27329867927</v>
      </c>
      <c r="J175" s="180">
        <v>0</v>
      </c>
      <c r="K175" s="180">
        <v>211795.06308401423</v>
      </c>
      <c r="L175" s="180">
        <v>0</v>
      </c>
      <c r="M175" s="180">
        <v>0</v>
      </c>
    </row>
    <row r="176" spans="2:13" ht="13.5" thickBot="1">
      <c r="B176" s="202"/>
      <c r="C176" s="221"/>
      <c r="D176" s="221"/>
      <c r="E176" s="222"/>
      <c r="F176" s="222"/>
      <c r="G176" s="222"/>
      <c r="H176" s="222"/>
      <c r="I176" s="222"/>
      <c r="J176" s="177"/>
    </row>
    <row r="177" spans="2:13" ht="13.5" thickTop="1">
      <c r="B177" s="170" t="s">
        <v>20</v>
      </c>
      <c r="C177" s="178">
        <f t="shared" ref="C177:H177" si="6">SUM(C159:C175)</f>
        <v>442327.20599924336</v>
      </c>
      <c r="D177" s="178">
        <f t="shared" si="6"/>
        <v>2569151.5016851155</v>
      </c>
      <c r="E177" s="178">
        <f t="shared" si="6"/>
        <v>606555.54435736989</v>
      </c>
      <c r="F177" s="178">
        <f t="shared" si="6"/>
        <v>761339.82323958562</v>
      </c>
      <c r="G177" s="178">
        <f t="shared" si="6"/>
        <v>396298.57864293503</v>
      </c>
      <c r="H177" s="178">
        <f t="shared" si="6"/>
        <v>143982.0364151634</v>
      </c>
      <c r="I177" s="178">
        <f>SUM(I159:I175)</f>
        <v>371060.27329867927</v>
      </c>
      <c r="J177" s="178">
        <f>SUM(J159:J175)</f>
        <v>0</v>
      </c>
      <c r="K177" s="178">
        <f>SUM(K159:K175)</f>
        <v>211795.06308401423</v>
      </c>
      <c r="L177" s="178">
        <f>SUM(L159:L175)</f>
        <v>324048.89623191312</v>
      </c>
      <c r="M177" s="378">
        <f>SUM(M159:M175)</f>
        <v>905514.45000000007</v>
      </c>
    </row>
    <row r="178" spans="2:13">
      <c r="B178" s="208" t="s">
        <v>204</v>
      </c>
      <c r="G178" s="116"/>
    </row>
    <row r="179" spans="2:13">
      <c r="G179" s="116"/>
    </row>
    <row r="180" spans="2:13">
      <c r="G180" s="116"/>
    </row>
    <row r="181" spans="2:13">
      <c r="B181" s="116"/>
      <c r="G181" s="116"/>
    </row>
    <row r="182" spans="2:13">
      <c r="G182" s="116"/>
    </row>
    <row r="183" spans="2:13">
      <c r="G183" s="116"/>
    </row>
    <row r="184" spans="2:13">
      <c r="B184" s="212" t="s">
        <v>95</v>
      </c>
      <c r="G184" s="116"/>
    </row>
    <row r="185" spans="2:13">
      <c r="B185" s="211" t="s">
        <v>76</v>
      </c>
      <c r="G185" s="116"/>
    </row>
    <row r="186" spans="2:13">
      <c r="B186" s="173" t="s">
        <v>150</v>
      </c>
      <c r="C186" s="223"/>
      <c r="D186" s="223"/>
      <c r="G186" s="116"/>
    </row>
    <row r="187" spans="2:13">
      <c r="B187" s="1" t="s">
        <v>792</v>
      </c>
      <c r="F187" s="115"/>
      <c r="G187" s="115"/>
      <c r="H187" s="115" t="s">
        <v>180</v>
      </c>
      <c r="I187" s="115"/>
    </row>
    <row r="188" spans="2:13">
      <c r="E188" s="105"/>
      <c r="G188" s="116"/>
    </row>
    <row r="189" spans="2:13">
      <c r="B189" s="149" t="s">
        <v>2</v>
      </c>
      <c r="C189" s="150">
        <v>2011</v>
      </c>
      <c r="D189" s="150">
        <v>2012</v>
      </c>
      <c r="E189" s="151">
        <v>2013</v>
      </c>
      <c r="F189" s="151">
        <v>2014</v>
      </c>
      <c r="G189" s="151">
        <v>2015</v>
      </c>
      <c r="H189" s="151">
        <v>2016</v>
      </c>
      <c r="I189" s="151">
        <v>2017</v>
      </c>
      <c r="J189" s="151">
        <v>2018</v>
      </c>
      <c r="K189" s="151">
        <v>2019</v>
      </c>
      <c r="L189" s="151">
        <v>2020</v>
      </c>
      <c r="M189" s="377">
        <v>2021</v>
      </c>
    </row>
    <row r="190" spans="2:13">
      <c r="B190" s="179" t="s">
        <v>3</v>
      </c>
      <c r="C190" s="180">
        <v>0</v>
      </c>
      <c r="D190" s="180">
        <v>4569.1784564006775</v>
      </c>
      <c r="E190" s="180">
        <v>0</v>
      </c>
      <c r="F190" s="180">
        <v>0</v>
      </c>
      <c r="G190" s="180">
        <v>67555.864240654395</v>
      </c>
      <c r="H190" s="180">
        <v>0</v>
      </c>
      <c r="I190" s="180">
        <v>0</v>
      </c>
      <c r="J190" s="180">
        <v>0</v>
      </c>
      <c r="K190" s="180">
        <v>0</v>
      </c>
      <c r="L190" s="180">
        <v>0</v>
      </c>
      <c r="M190" s="180">
        <v>0</v>
      </c>
    </row>
    <row r="191" spans="2:13">
      <c r="B191" s="181" t="s">
        <v>5</v>
      </c>
      <c r="C191" s="182">
        <v>0</v>
      </c>
      <c r="D191" s="182">
        <v>0</v>
      </c>
      <c r="E191" s="183">
        <v>0</v>
      </c>
      <c r="F191" s="183">
        <v>28020.609644336106</v>
      </c>
      <c r="G191" s="183">
        <v>66748.93355111916</v>
      </c>
      <c r="H191" s="183">
        <v>0</v>
      </c>
      <c r="I191" s="183">
        <v>0</v>
      </c>
      <c r="J191" s="183">
        <v>0</v>
      </c>
      <c r="K191" s="183">
        <v>0</v>
      </c>
      <c r="L191" s="183">
        <v>0</v>
      </c>
      <c r="M191" s="183">
        <v>0</v>
      </c>
    </row>
    <row r="192" spans="2:13">
      <c r="B192" s="181" t="s">
        <v>6</v>
      </c>
      <c r="C192" s="182">
        <v>0</v>
      </c>
      <c r="D192" s="182">
        <v>0</v>
      </c>
      <c r="E192" s="183">
        <v>430835.21372018172</v>
      </c>
      <c r="F192" s="183">
        <v>57346.0929615934</v>
      </c>
      <c r="G192" s="183">
        <v>0</v>
      </c>
      <c r="H192" s="183">
        <v>0</v>
      </c>
      <c r="I192" s="183">
        <v>0</v>
      </c>
      <c r="J192" s="183">
        <v>0</v>
      </c>
      <c r="K192" s="183">
        <v>0</v>
      </c>
      <c r="L192" s="183">
        <v>0</v>
      </c>
      <c r="M192" s="183">
        <v>0</v>
      </c>
    </row>
    <row r="193" spans="2:13">
      <c r="B193" s="181" t="s">
        <v>7</v>
      </c>
      <c r="C193" s="182">
        <v>0</v>
      </c>
      <c r="D193" s="182">
        <v>190198.67815267298</v>
      </c>
      <c r="E193" s="183">
        <v>130188.22968253755</v>
      </c>
      <c r="F193" s="183">
        <v>0</v>
      </c>
      <c r="G193" s="183">
        <v>0</v>
      </c>
      <c r="H193" s="183">
        <v>0</v>
      </c>
      <c r="I193" s="183">
        <v>0</v>
      </c>
      <c r="J193" s="183">
        <v>0</v>
      </c>
      <c r="K193" s="183">
        <v>0</v>
      </c>
      <c r="L193" s="183">
        <v>0</v>
      </c>
      <c r="M193" s="183">
        <v>36143.94</v>
      </c>
    </row>
    <row r="194" spans="2:13">
      <c r="B194" s="181" t="s">
        <v>8</v>
      </c>
      <c r="C194" s="182">
        <v>0</v>
      </c>
      <c r="D194" s="182">
        <v>2959.4510696247726</v>
      </c>
      <c r="E194" s="183">
        <v>398448.46547897963</v>
      </c>
      <c r="F194" s="183">
        <v>590.73277534057445</v>
      </c>
      <c r="G194" s="183">
        <v>0</v>
      </c>
      <c r="H194" s="183">
        <v>0</v>
      </c>
      <c r="I194" s="183">
        <v>0</v>
      </c>
      <c r="J194" s="183">
        <v>0</v>
      </c>
      <c r="K194" s="183">
        <v>0</v>
      </c>
      <c r="L194" s="183">
        <v>0</v>
      </c>
      <c r="M194" s="183">
        <v>0</v>
      </c>
    </row>
    <row r="195" spans="2:13">
      <c r="B195" s="181" t="s">
        <v>9</v>
      </c>
      <c r="C195" s="182">
        <v>1276079.1931086837</v>
      </c>
      <c r="D195" s="182">
        <v>69232.701348685383</v>
      </c>
      <c r="E195" s="183">
        <v>2579557.9075564737</v>
      </c>
      <c r="F195" s="183">
        <v>0</v>
      </c>
      <c r="G195" s="183">
        <v>71295.359049662249</v>
      </c>
      <c r="H195" s="183">
        <v>0</v>
      </c>
      <c r="I195" s="183">
        <v>1190416.1139091759</v>
      </c>
      <c r="J195" s="183">
        <v>999136.0094708011</v>
      </c>
      <c r="K195" s="183">
        <v>0</v>
      </c>
      <c r="L195" s="183">
        <v>0</v>
      </c>
      <c r="M195" s="183">
        <v>0</v>
      </c>
    </row>
    <row r="196" spans="2:13">
      <c r="B196" s="181" t="s">
        <v>10</v>
      </c>
      <c r="C196" s="182">
        <v>244526.06972190909</v>
      </c>
      <c r="D196" s="182">
        <v>2454361.1480655037</v>
      </c>
      <c r="E196" s="183">
        <v>5300551.451331012</v>
      </c>
      <c r="F196" s="183">
        <v>5604038.7973198891</v>
      </c>
      <c r="G196" s="183">
        <v>733310.90762698546</v>
      </c>
      <c r="H196" s="183">
        <v>582022.41932774079</v>
      </c>
      <c r="I196" s="183">
        <v>2738940.7273717108</v>
      </c>
      <c r="J196" s="183">
        <v>0</v>
      </c>
      <c r="K196" s="183">
        <v>30176.431339695344</v>
      </c>
      <c r="L196" s="183">
        <v>17014.587693923149</v>
      </c>
      <c r="M196" s="183">
        <v>238.03</v>
      </c>
    </row>
    <row r="197" spans="2:13">
      <c r="B197" s="181" t="s">
        <v>11</v>
      </c>
      <c r="C197" s="182">
        <v>0</v>
      </c>
      <c r="D197" s="182">
        <v>0</v>
      </c>
      <c r="E197" s="183">
        <v>0</v>
      </c>
      <c r="F197" s="183">
        <v>0</v>
      </c>
      <c r="G197" s="183">
        <v>0</v>
      </c>
      <c r="H197" s="183">
        <v>0</v>
      </c>
      <c r="I197" s="183">
        <v>0</v>
      </c>
      <c r="J197" s="183">
        <v>0</v>
      </c>
      <c r="K197" s="183">
        <v>0</v>
      </c>
      <c r="L197" s="183">
        <v>0</v>
      </c>
      <c r="M197" s="183">
        <v>0</v>
      </c>
    </row>
    <row r="198" spans="2:13">
      <c r="B198" s="181" t="s">
        <v>12</v>
      </c>
      <c r="C198" s="182">
        <v>0</v>
      </c>
      <c r="D198" s="182">
        <v>0</v>
      </c>
      <c r="E198" s="183">
        <v>0</v>
      </c>
      <c r="F198" s="183">
        <v>0</v>
      </c>
      <c r="G198" s="183">
        <v>0</v>
      </c>
      <c r="H198" s="183">
        <v>0</v>
      </c>
      <c r="I198" s="183">
        <v>0</v>
      </c>
      <c r="J198" s="183">
        <v>0</v>
      </c>
      <c r="K198" s="183">
        <v>0</v>
      </c>
      <c r="L198" s="183">
        <v>0</v>
      </c>
      <c r="M198" s="183">
        <v>0</v>
      </c>
    </row>
    <row r="199" spans="2:13">
      <c r="B199" s="181" t="s">
        <v>606</v>
      </c>
      <c r="C199" s="182"/>
      <c r="D199" s="182"/>
      <c r="E199" s="182"/>
      <c r="F199" s="182"/>
      <c r="G199" s="182"/>
      <c r="H199" s="182"/>
      <c r="I199" s="182"/>
      <c r="J199" s="182"/>
      <c r="K199" s="183">
        <v>0</v>
      </c>
      <c r="L199" s="183">
        <v>0</v>
      </c>
      <c r="M199" s="183">
        <v>0</v>
      </c>
    </row>
    <row r="200" spans="2:13">
      <c r="B200" s="181" t="s">
        <v>13</v>
      </c>
      <c r="C200" s="182">
        <v>0</v>
      </c>
      <c r="D200" s="182">
        <v>256903.73222485711</v>
      </c>
      <c r="E200" s="183">
        <v>58149.292175148097</v>
      </c>
      <c r="F200" s="183">
        <v>4068.1676257823506</v>
      </c>
      <c r="G200" s="183">
        <v>977878.60245765722</v>
      </c>
      <c r="H200" s="183">
        <v>133273.69626718195</v>
      </c>
      <c r="I200" s="183">
        <v>0</v>
      </c>
      <c r="J200" s="183">
        <v>0</v>
      </c>
      <c r="K200" s="183">
        <v>0</v>
      </c>
      <c r="L200" s="183">
        <v>3253.8514455890167</v>
      </c>
      <c r="M200" s="183">
        <v>294548.13</v>
      </c>
    </row>
    <row r="201" spans="2:13">
      <c r="B201" s="181" t="s">
        <v>14</v>
      </c>
      <c r="C201" s="182">
        <v>0</v>
      </c>
      <c r="D201" s="182">
        <v>0</v>
      </c>
      <c r="E201" s="183">
        <v>449133.36148681131</v>
      </c>
      <c r="F201" s="183">
        <v>120542.37855170487</v>
      </c>
      <c r="G201" s="183">
        <v>0</v>
      </c>
      <c r="H201" s="183">
        <v>0</v>
      </c>
      <c r="I201" s="183">
        <v>0</v>
      </c>
      <c r="J201" s="183">
        <v>0</v>
      </c>
      <c r="K201" s="183">
        <v>0</v>
      </c>
      <c r="L201" s="183">
        <v>0</v>
      </c>
      <c r="M201" s="183">
        <v>0</v>
      </c>
    </row>
    <row r="202" spans="2:13">
      <c r="B202" s="181" t="s">
        <v>15</v>
      </c>
      <c r="C202" s="184">
        <v>0</v>
      </c>
      <c r="D202" s="184">
        <v>0</v>
      </c>
      <c r="E202" s="184">
        <v>412634.39652677893</v>
      </c>
      <c r="F202" s="184">
        <v>0</v>
      </c>
      <c r="G202" s="184">
        <v>0</v>
      </c>
      <c r="H202" s="184">
        <v>0</v>
      </c>
      <c r="I202" s="184">
        <v>0</v>
      </c>
      <c r="J202" s="184">
        <v>0</v>
      </c>
      <c r="K202" s="184">
        <v>0</v>
      </c>
      <c r="L202" s="184">
        <v>0</v>
      </c>
      <c r="M202" s="184">
        <v>0</v>
      </c>
    </row>
    <row r="203" spans="2:13">
      <c r="B203" s="181" t="s">
        <v>16</v>
      </c>
      <c r="C203" s="182">
        <v>17203.344720822985</v>
      </c>
      <c r="D203" s="182">
        <v>0</v>
      </c>
      <c r="E203" s="183">
        <v>0</v>
      </c>
      <c r="F203" s="183">
        <v>0</v>
      </c>
      <c r="G203" s="183">
        <v>0</v>
      </c>
      <c r="H203" s="183">
        <v>0</v>
      </c>
      <c r="I203" s="183">
        <v>0</v>
      </c>
      <c r="J203" s="183">
        <v>0</v>
      </c>
      <c r="K203" s="183">
        <v>0</v>
      </c>
      <c r="L203" s="183">
        <v>0</v>
      </c>
      <c r="M203" s="183">
        <v>0</v>
      </c>
    </row>
    <row r="204" spans="2:13">
      <c r="B204" s="181" t="s">
        <v>82</v>
      </c>
      <c r="C204" s="182">
        <v>0</v>
      </c>
      <c r="D204" s="182">
        <v>0</v>
      </c>
      <c r="E204" s="183">
        <v>0</v>
      </c>
      <c r="F204" s="183">
        <v>0</v>
      </c>
      <c r="G204" s="183">
        <v>0</v>
      </c>
      <c r="H204" s="183">
        <v>0</v>
      </c>
      <c r="I204" s="183">
        <v>0</v>
      </c>
      <c r="J204" s="183">
        <v>0</v>
      </c>
      <c r="K204" s="183">
        <v>0</v>
      </c>
      <c r="L204" s="183">
        <v>3253.8514455890167</v>
      </c>
      <c r="M204" s="183">
        <v>0</v>
      </c>
    </row>
    <row r="205" spans="2:13">
      <c r="B205" s="181" t="s">
        <v>18</v>
      </c>
      <c r="C205" s="182">
        <v>0</v>
      </c>
      <c r="D205" s="182">
        <v>0</v>
      </c>
      <c r="E205" s="183">
        <v>0</v>
      </c>
      <c r="F205" s="183">
        <v>0</v>
      </c>
      <c r="G205" s="183">
        <v>0</v>
      </c>
      <c r="H205" s="183">
        <v>0</v>
      </c>
      <c r="I205" s="183">
        <v>0</v>
      </c>
      <c r="J205" s="183">
        <v>0</v>
      </c>
      <c r="K205" s="183">
        <v>0</v>
      </c>
      <c r="L205" s="183">
        <v>0</v>
      </c>
      <c r="M205" s="183">
        <v>0</v>
      </c>
    </row>
    <row r="206" spans="2:13">
      <c r="B206" s="181" t="s">
        <v>19</v>
      </c>
      <c r="C206" s="182">
        <v>231066.88691343882</v>
      </c>
      <c r="D206" s="182">
        <v>0</v>
      </c>
      <c r="E206" s="183">
        <v>211510.78627740819</v>
      </c>
      <c r="F206" s="183">
        <v>97455.244892038769</v>
      </c>
      <c r="G206" s="183">
        <v>796730.36146754283</v>
      </c>
      <c r="H206" s="183">
        <v>297962.99877699296</v>
      </c>
      <c r="I206" s="183">
        <v>44455.207102350192</v>
      </c>
      <c r="J206" s="183">
        <v>0</v>
      </c>
      <c r="K206" s="183">
        <v>0</v>
      </c>
      <c r="L206" s="183">
        <v>3867.0918121333966</v>
      </c>
      <c r="M206" s="183">
        <v>0</v>
      </c>
    </row>
    <row r="207" spans="2:13" ht="13.5" thickBot="1">
      <c r="B207" s="202"/>
      <c r="C207" s="221"/>
      <c r="D207" s="221"/>
      <c r="E207" s="222"/>
      <c r="F207" s="222"/>
      <c r="G207" s="222"/>
      <c r="H207" s="222"/>
      <c r="I207" s="222"/>
      <c r="J207" s="177"/>
    </row>
    <row r="208" spans="2:13" ht="13.5" thickTop="1">
      <c r="B208" s="170" t="s">
        <v>20</v>
      </c>
      <c r="C208" s="178">
        <f t="shared" ref="C208:H208" si="7">SUM(C190:C206)</f>
        <v>1768875.4944648545</v>
      </c>
      <c r="D208" s="178">
        <f t="shared" si="7"/>
        <v>2978224.8893177444</v>
      </c>
      <c r="E208" s="178">
        <f t="shared" si="7"/>
        <v>9971009.1042353287</v>
      </c>
      <c r="F208" s="178">
        <f t="shared" si="7"/>
        <v>5912062.0237706844</v>
      </c>
      <c r="G208" s="178">
        <f t="shared" si="7"/>
        <v>2713520.0283936216</v>
      </c>
      <c r="H208" s="178">
        <f t="shared" si="7"/>
        <v>1013259.1143719158</v>
      </c>
      <c r="I208" s="178">
        <f>SUM(I190:I206)</f>
        <v>3973812.0483832369</v>
      </c>
      <c r="J208" s="178">
        <f>SUM(J190:J206)</f>
        <v>999136.0094708011</v>
      </c>
      <c r="K208" s="178">
        <f>SUM(K190:K206)</f>
        <v>30176.431339695344</v>
      </c>
      <c r="L208" s="178">
        <f>SUM(L190:L206)</f>
        <v>27389.382397234582</v>
      </c>
      <c r="M208" s="378">
        <f>SUM(M190:M206)</f>
        <v>330930.09999999998</v>
      </c>
    </row>
    <row r="209" spans="2:13">
      <c r="B209" s="208" t="s">
        <v>204</v>
      </c>
      <c r="G209" s="116"/>
    </row>
    <row r="210" spans="2:13">
      <c r="B210" s="10"/>
      <c r="G210" s="116"/>
    </row>
    <row r="211" spans="2:13">
      <c r="G211" s="116"/>
    </row>
    <row r="212" spans="2:13">
      <c r="G212" s="116"/>
    </row>
    <row r="213" spans="2:13">
      <c r="G213" s="116"/>
    </row>
    <row r="214" spans="2:13">
      <c r="B214" s="212" t="s">
        <v>100</v>
      </c>
      <c r="G214" s="116"/>
    </row>
    <row r="215" spans="2:13">
      <c r="B215" s="211" t="s">
        <v>76</v>
      </c>
      <c r="G215" s="116"/>
    </row>
    <row r="216" spans="2:13">
      <c r="B216" s="173" t="s">
        <v>515</v>
      </c>
      <c r="C216" s="223"/>
      <c r="D216" s="223"/>
      <c r="G216" s="116"/>
    </row>
    <row r="217" spans="2:13">
      <c r="B217" s="1" t="s">
        <v>792</v>
      </c>
      <c r="F217" s="115"/>
      <c r="G217" s="115"/>
      <c r="H217" s="115" t="s">
        <v>180</v>
      </c>
      <c r="I217" s="115"/>
    </row>
    <row r="218" spans="2:13">
      <c r="E218" s="105"/>
      <c r="G218" s="116"/>
    </row>
    <row r="219" spans="2:13">
      <c r="B219" s="149" t="s">
        <v>2</v>
      </c>
      <c r="C219" s="150">
        <v>2011</v>
      </c>
      <c r="D219" s="150">
        <v>2012</v>
      </c>
      <c r="E219" s="151">
        <v>2013</v>
      </c>
      <c r="F219" s="151">
        <v>2014</v>
      </c>
      <c r="G219" s="151">
        <v>2015</v>
      </c>
      <c r="H219" s="151">
        <v>2016</v>
      </c>
      <c r="I219" s="151">
        <v>2017</v>
      </c>
      <c r="J219" s="151">
        <v>2018</v>
      </c>
      <c r="K219" s="151">
        <v>2019</v>
      </c>
      <c r="L219" s="151">
        <v>2020</v>
      </c>
      <c r="M219" s="377">
        <v>2021</v>
      </c>
    </row>
    <row r="220" spans="2:13">
      <c r="B220" s="179" t="s">
        <v>3</v>
      </c>
      <c r="C220" s="180">
        <v>0</v>
      </c>
      <c r="D220" s="180">
        <v>0</v>
      </c>
      <c r="E220" s="180">
        <v>24856.510803761677</v>
      </c>
      <c r="F220" s="180">
        <v>96519.685097462148</v>
      </c>
      <c r="G220" s="180">
        <v>428318.39546392666</v>
      </c>
      <c r="H220" s="180">
        <v>12729065.22399372</v>
      </c>
      <c r="I220" s="180">
        <v>18116454.61977952</v>
      </c>
      <c r="J220" s="180">
        <v>1271515.1453146669</v>
      </c>
      <c r="K220" s="180">
        <v>1512973.5512958905</v>
      </c>
      <c r="L220" s="180">
        <v>14135.292511321628</v>
      </c>
      <c r="M220" s="180">
        <v>540404.4</v>
      </c>
    </row>
    <row r="221" spans="2:13">
      <c r="B221" s="181" t="s">
        <v>5</v>
      </c>
      <c r="C221" s="182">
        <v>149266.60572297467</v>
      </c>
      <c r="D221" s="182">
        <v>52903.614679882106</v>
      </c>
      <c r="E221" s="183">
        <v>54639.66621114812</v>
      </c>
      <c r="F221" s="183">
        <v>326571.06753227266</v>
      </c>
      <c r="G221" s="183">
        <v>64129.550256464754</v>
      </c>
      <c r="H221" s="183">
        <v>52906.037295238253</v>
      </c>
      <c r="I221" s="183">
        <v>0</v>
      </c>
      <c r="J221" s="183">
        <v>0</v>
      </c>
      <c r="K221" s="183">
        <v>0</v>
      </c>
      <c r="L221" s="183">
        <v>8502.3138273241002</v>
      </c>
      <c r="M221" s="183">
        <v>435539.68999999994</v>
      </c>
    </row>
    <row r="222" spans="2:13">
      <c r="B222" s="181" t="s">
        <v>6</v>
      </c>
      <c r="C222" s="182">
        <v>11439995.402403357</v>
      </c>
      <c r="D222" s="182">
        <v>530483.37115702103</v>
      </c>
      <c r="E222" s="183">
        <v>0</v>
      </c>
      <c r="F222" s="183">
        <v>96325.711487021021</v>
      </c>
      <c r="G222" s="183">
        <v>10433.488157837086</v>
      </c>
      <c r="H222" s="183">
        <v>41721.219929166145</v>
      </c>
      <c r="I222" s="183">
        <v>0</v>
      </c>
      <c r="J222" s="183">
        <v>0</v>
      </c>
      <c r="K222" s="183">
        <v>0</v>
      </c>
      <c r="L222" s="183">
        <v>2822102.6587430923</v>
      </c>
      <c r="M222" s="183">
        <v>5231539.459999999</v>
      </c>
    </row>
    <row r="223" spans="2:13">
      <c r="B223" s="181" t="s">
        <v>7</v>
      </c>
      <c r="C223" s="182">
        <v>0</v>
      </c>
      <c r="D223" s="182">
        <v>0</v>
      </c>
      <c r="E223" s="183">
        <v>351807.08225593588</v>
      </c>
      <c r="F223" s="183">
        <v>1085121.3655169432</v>
      </c>
      <c r="G223" s="183">
        <v>272525.98815042753</v>
      </c>
      <c r="H223" s="183">
        <v>0</v>
      </c>
      <c r="I223" s="183">
        <v>427111.44438028976</v>
      </c>
      <c r="J223" s="183">
        <v>721077.21457229182</v>
      </c>
      <c r="K223" s="183">
        <v>295332.43780806585</v>
      </c>
      <c r="L223" s="183">
        <v>0</v>
      </c>
      <c r="M223" s="183">
        <v>0</v>
      </c>
    </row>
    <row r="224" spans="2:13">
      <c r="B224" s="181" t="s">
        <v>8</v>
      </c>
      <c r="C224" s="182">
        <v>0</v>
      </c>
      <c r="D224" s="182">
        <v>30484.482314392906</v>
      </c>
      <c r="E224" s="183">
        <v>5018.2498490146518</v>
      </c>
      <c r="F224" s="183">
        <v>0</v>
      </c>
      <c r="G224" s="183">
        <v>0</v>
      </c>
      <c r="H224" s="183">
        <v>0</v>
      </c>
      <c r="I224" s="183">
        <v>89591.4719199151</v>
      </c>
      <c r="J224" s="183">
        <v>147369.81797709639</v>
      </c>
      <c r="K224" s="183">
        <v>0</v>
      </c>
      <c r="L224" s="183">
        <v>117680.96061546945</v>
      </c>
      <c r="M224" s="183">
        <v>29500</v>
      </c>
    </row>
    <row r="225" spans="2:13">
      <c r="B225" s="181" t="s">
        <v>9</v>
      </c>
      <c r="C225" s="182">
        <v>73033.067211040965</v>
      </c>
      <c r="D225" s="182">
        <v>1804.0350974012188</v>
      </c>
      <c r="E225" s="183">
        <v>1411880.1578911988</v>
      </c>
      <c r="F225" s="183">
        <v>3405149.9907141221</v>
      </c>
      <c r="G225" s="183">
        <v>866759.08676401619</v>
      </c>
      <c r="H225" s="183">
        <v>73739.962777260545</v>
      </c>
      <c r="I225" s="183">
        <v>604682.80525362235</v>
      </c>
      <c r="J225" s="183">
        <v>95033.337366763953</v>
      </c>
      <c r="K225" s="183">
        <v>974471.5017262646</v>
      </c>
      <c r="L225" s="183">
        <v>557755.38366292557</v>
      </c>
      <c r="M225" s="183">
        <v>1833974.7500000002</v>
      </c>
    </row>
    <row r="226" spans="2:13">
      <c r="B226" s="181" t="s">
        <v>10</v>
      </c>
      <c r="C226" s="182">
        <v>2454675.4710611189</v>
      </c>
      <c r="D226" s="182">
        <v>4562304.8543207059</v>
      </c>
      <c r="E226" s="183">
        <v>394914.50687167299</v>
      </c>
      <c r="F226" s="183">
        <v>1085622.7938976754</v>
      </c>
      <c r="G226" s="183">
        <v>1110868.7315147554</v>
      </c>
      <c r="H226" s="183">
        <v>80339.581167395809</v>
      </c>
      <c r="I226" s="183">
        <v>585459.96381947503</v>
      </c>
      <c r="J226" s="183">
        <v>332225.57881880057</v>
      </c>
      <c r="K226" s="183">
        <v>2209168.9240936702</v>
      </c>
      <c r="L226" s="183">
        <v>1698454.2453983615</v>
      </c>
      <c r="M226" s="183">
        <v>1281376.9099999999</v>
      </c>
    </row>
    <row r="227" spans="2:13">
      <c r="B227" s="181" t="s">
        <v>11</v>
      </c>
      <c r="C227" s="182">
        <v>1702793.5522952555</v>
      </c>
      <c r="D227" s="182">
        <v>309494.78069719899</v>
      </c>
      <c r="E227" s="183">
        <v>10491.663261060296</v>
      </c>
      <c r="F227" s="183">
        <v>5873.3097964181779</v>
      </c>
      <c r="G227" s="183">
        <v>728572.57667745976</v>
      </c>
      <c r="H227" s="183">
        <v>0</v>
      </c>
      <c r="I227" s="183">
        <v>0</v>
      </c>
      <c r="J227" s="183">
        <v>0</v>
      </c>
      <c r="K227" s="183">
        <v>0</v>
      </c>
      <c r="L227" s="183">
        <v>0</v>
      </c>
      <c r="M227" s="183">
        <v>416330.13</v>
      </c>
    </row>
    <row r="228" spans="2:13">
      <c r="B228" s="181" t="s">
        <v>12</v>
      </c>
      <c r="C228" s="182">
        <v>521444.73918748857</v>
      </c>
      <c r="D228" s="182">
        <v>172282.49731590279</v>
      </c>
      <c r="E228" s="183">
        <v>1696792.5097011707</v>
      </c>
      <c r="F228" s="183">
        <v>7170507.6564690536</v>
      </c>
      <c r="G228" s="183">
        <v>2583100.7048595822</v>
      </c>
      <c r="H228" s="183">
        <v>1167994.0500075992</v>
      </c>
      <c r="I228" s="183">
        <v>417179.59566360095</v>
      </c>
      <c r="J228" s="183">
        <v>15113145.070880184</v>
      </c>
      <c r="K228" s="183">
        <v>20675526.155822348</v>
      </c>
      <c r="L228" s="183">
        <v>31939877.947311446</v>
      </c>
      <c r="M228" s="183">
        <v>41287656.739999995</v>
      </c>
    </row>
    <row r="229" spans="2:13">
      <c r="B229" s="181" t="s">
        <v>606</v>
      </c>
      <c r="C229" s="182"/>
      <c r="D229" s="182"/>
      <c r="E229" s="182"/>
      <c r="F229" s="182"/>
      <c r="G229" s="182"/>
      <c r="H229" s="182"/>
      <c r="I229" s="182"/>
      <c r="J229" s="182"/>
      <c r="K229" s="183">
        <v>0</v>
      </c>
      <c r="L229" s="183">
        <v>0</v>
      </c>
      <c r="M229" s="183">
        <v>0</v>
      </c>
    </row>
    <row r="230" spans="2:13">
      <c r="B230" s="181" t="s">
        <v>13</v>
      </c>
      <c r="C230" s="182">
        <v>255778.03094355681</v>
      </c>
      <c r="D230" s="182">
        <v>312690.37767748482</v>
      </c>
      <c r="E230" s="183">
        <v>120156.0239803859</v>
      </c>
      <c r="F230" s="183">
        <v>479808.90023239545</v>
      </c>
      <c r="G230" s="183">
        <v>0</v>
      </c>
      <c r="H230" s="183">
        <v>1099615.6771167167</v>
      </c>
      <c r="I230" s="183">
        <v>18400330.788657807</v>
      </c>
      <c r="J230" s="183">
        <v>14201544.684753472</v>
      </c>
      <c r="K230" s="183">
        <v>107781.89019999235</v>
      </c>
      <c r="L230" s="183">
        <v>154886.88418505006</v>
      </c>
      <c r="M230" s="183">
        <v>186947.66</v>
      </c>
    </row>
    <row r="231" spans="2:13">
      <c r="B231" s="181" t="s">
        <v>14</v>
      </c>
      <c r="C231" s="182">
        <v>129270.15192059166</v>
      </c>
      <c r="D231" s="182">
        <v>12632.527410678946</v>
      </c>
      <c r="E231" s="183">
        <v>41332.572986308071</v>
      </c>
      <c r="F231" s="183">
        <v>1146787.8195084082</v>
      </c>
      <c r="G231" s="183">
        <v>175477.42383755144</v>
      </c>
      <c r="H231" s="183">
        <v>435355.96688828175</v>
      </c>
      <c r="I231" s="183">
        <v>3659729.316088981</v>
      </c>
      <c r="J231" s="183">
        <v>350383.58167131507</v>
      </c>
      <c r="K231" s="183">
        <v>820134.74731173192</v>
      </c>
      <c r="L231" s="183">
        <v>49042.515373291528</v>
      </c>
      <c r="M231" s="183">
        <v>21000</v>
      </c>
    </row>
    <row r="232" spans="2:13">
      <c r="B232" s="181" t="s">
        <v>15</v>
      </c>
      <c r="C232" s="184">
        <v>0</v>
      </c>
      <c r="D232" s="184">
        <v>223069.51069084342</v>
      </c>
      <c r="E232" s="184">
        <v>0</v>
      </c>
      <c r="F232" s="184">
        <v>0</v>
      </c>
      <c r="G232" s="184">
        <v>120969.69620965465</v>
      </c>
      <c r="H232" s="184">
        <v>264950.16964215343</v>
      </c>
      <c r="I232" s="184">
        <v>0</v>
      </c>
      <c r="J232" s="184">
        <v>126734.76407994442</v>
      </c>
      <c r="K232" s="184">
        <v>0</v>
      </c>
      <c r="L232" s="184">
        <v>72884.617255425328</v>
      </c>
      <c r="M232" s="184">
        <v>6529.0399999999991</v>
      </c>
    </row>
    <row r="233" spans="2:13">
      <c r="B233" s="181" t="s">
        <v>16</v>
      </c>
      <c r="C233" s="182">
        <v>8114.7852456712189</v>
      </c>
      <c r="D233" s="182">
        <v>7136.2147840238085</v>
      </c>
      <c r="E233" s="183">
        <v>139660.78458863538</v>
      </c>
      <c r="F233" s="183">
        <v>297273.13506543986</v>
      </c>
      <c r="G233" s="183">
        <v>408902.16497462936</v>
      </c>
      <c r="H233" s="183">
        <v>1481801.5251872279</v>
      </c>
      <c r="I233" s="183">
        <v>2673650.3939970909</v>
      </c>
      <c r="J233" s="183">
        <v>839927.0018113259</v>
      </c>
      <c r="K233" s="183">
        <v>9497253.2734699715</v>
      </c>
      <c r="L233" s="183">
        <v>6992016.3878023224</v>
      </c>
      <c r="M233" s="183">
        <v>3344110.1599999997</v>
      </c>
    </row>
    <row r="234" spans="2:13">
      <c r="B234" s="181" t="s">
        <v>82</v>
      </c>
      <c r="C234" s="182">
        <v>0</v>
      </c>
      <c r="D234" s="182">
        <v>0</v>
      </c>
      <c r="E234" s="183">
        <v>0</v>
      </c>
      <c r="F234" s="183">
        <v>23006.325837014363</v>
      </c>
      <c r="G234" s="183">
        <v>61836.455066636161</v>
      </c>
      <c r="H234" s="183">
        <v>4034.6040304020667</v>
      </c>
      <c r="I234" s="183">
        <v>336184.78778208734</v>
      </c>
      <c r="J234" s="183">
        <v>27206.198199385315</v>
      </c>
      <c r="K234" s="183">
        <v>0</v>
      </c>
      <c r="L234" s="183">
        <v>0</v>
      </c>
      <c r="M234" s="183">
        <v>0</v>
      </c>
    </row>
    <row r="235" spans="2:13">
      <c r="B235" s="181" t="s">
        <v>18</v>
      </c>
      <c r="C235" s="182">
        <v>16672.637765756088</v>
      </c>
      <c r="D235" s="182">
        <v>0</v>
      </c>
      <c r="E235" s="183">
        <v>0</v>
      </c>
      <c r="F235" s="183">
        <v>40905.999480782637</v>
      </c>
      <c r="G235" s="183">
        <v>0</v>
      </c>
      <c r="H235" s="183">
        <v>0</v>
      </c>
      <c r="I235" s="183">
        <v>0</v>
      </c>
      <c r="J235" s="183">
        <v>0</v>
      </c>
      <c r="K235" s="183">
        <v>0</v>
      </c>
      <c r="L235" s="183">
        <v>0</v>
      </c>
      <c r="M235" s="183">
        <v>0</v>
      </c>
    </row>
    <row r="236" spans="2:13">
      <c r="B236" s="181" t="s">
        <v>19</v>
      </c>
      <c r="C236" s="182">
        <v>882151.81222872168</v>
      </c>
      <c r="D236" s="182">
        <v>1962646.0344338887</v>
      </c>
      <c r="E236" s="183">
        <v>1983700.1382622914</v>
      </c>
      <c r="F236" s="183">
        <v>482733.01942108624</v>
      </c>
      <c r="G236" s="183">
        <v>7718686.2638857374</v>
      </c>
      <c r="H236" s="183">
        <v>2838965.8302956596</v>
      </c>
      <c r="I236" s="183">
        <v>2469592.4340417795</v>
      </c>
      <c r="J236" s="183">
        <v>970190.81367619184</v>
      </c>
      <c r="K236" s="183">
        <v>2008395.3107334215</v>
      </c>
      <c r="L236" s="183">
        <v>1062540.2762414105</v>
      </c>
      <c r="M236" s="183">
        <v>683962</v>
      </c>
    </row>
    <row r="237" spans="2:13" ht="13.5" thickBot="1">
      <c r="B237" s="202"/>
      <c r="C237" s="221"/>
      <c r="D237" s="221"/>
      <c r="E237" s="222"/>
      <c r="F237" s="222"/>
      <c r="G237" s="222"/>
      <c r="H237" s="222"/>
      <c r="I237" s="222"/>
      <c r="J237" s="177"/>
    </row>
    <row r="238" spans="2:13" ht="13.5" thickTop="1">
      <c r="B238" s="170" t="s">
        <v>20</v>
      </c>
      <c r="C238" s="178">
        <f t="shared" ref="C238:H238" si="8">SUM(C220:C236)</f>
        <v>17633196.255985536</v>
      </c>
      <c r="D238" s="178">
        <f t="shared" si="8"/>
        <v>8177932.3005794231</v>
      </c>
      <c r="E238" s="178">
        <f t="shared" si="8"/>
        <v>6235249.8666625833</v>
      </c>
      <c r="F238" s="178">
        <f t="shared" si="8"/>
        <v>15742206.780056093</v>
      </c>
      <c r="G238" s="178">
        <f t="shared" si="8"/>
        <v>14550580.525818679</v>
      </c>
      <c r="H238" s="178">
        <f t="shared" si="8"/>
        <v>20270489.848330822</v>
      </c>
      <c r="I238" s="178">
        <f>SUM(I220:I236)</f>
        <v>47779967.621384159</v>
      </c>
      <c r="J238" s="178">
        <f>SUM(J220:J236)</f>
        <v>34196353.209121436</v>
      </c>
      <c r="K238" s="178">
        <f>SUM(K220:K236)</f>
        <v>38101037.792461358</v>
      </c>
      <c r="L238" s="178">
        <f>SUM(L220:L236)</f>
        <v>45489879.482927442</v>
      </c>
      <c r="M238" s="378">
        <f>SUM(M220:M236)</f>
        <v>55298870.93999999</v>
      </c>
    </row>
    <row r="239" spans="2:13">
      <c r="B239" s="208" t="s">
        <v>204</v>
      </c>
      <c r="G239" s="116"/>
    </row>
    <row r="240" spans="2:13">
      <c r="G240" s="116"/>
    </row>
    <row r="241" spans="2:13">
      <c r="G241" s="116"/>
    </row>
    <row r="242" spans="2:13">
      <c r="G242" s="116"/>
    </row>
    <row r="243" spans="2:13">
      <c r="G243" s="116"/>
    </row>
    <row r="244" spans="2:13">
      <c r="B244" s="212" t="s">
        <v>102</v>
      </c>
      <c r="G244" s="116"/>
    </row>
    <row r="245" spans="2:13">
      <c r="B245" s="211" t="s">
        <v>76</v>
      </c>
      <c r="G245" s="116"/>
    </row>
    <row r="246" spans="2:13">
      <c r="B246" s="173" t="s">
        <v>151</v>
      </c>
      <c r="C246" s="223"/>
      <c r="D246" s="223"/>
      <c r="G246" s="116"/>
    </row>
    <row r="247" spans="2:13">
      <c r="B247" s="1" t="s">
        <v>792</v>
      </c>
      <c r="F247" s="115"/>
      <c r="G247" s="115"/>
      <c r="H247" s="115" t="s">
        <v>180</v>
      </c>
      <c r="I247" s="115"/>
    </row>
    <row r="248" spans="2:13">
      <c r="E248" s="105"/>
      <c r="G248" s="116"/>
    </row>
    <row r="249" spans="2:13">
      <c r="B249" s="149" t="s">
        <v>2</v>
      </c>
      <c r="C249" s="150">
        <v>2011</v>
      </c>
      <c r="D249" s="150">
        <v>2012</v>
      </c>
      <c r="E249" s="151">
        <v>2013</v>
      </c>
      <c r="F249" s="151">
        <v>2014</v>
      </c>
      <c r="G249" s="151">
        <v>2015</v>
      </c>
      <c r="H249" s="151">
        <v>2016</v>
      </c>
      <c r="I249" s="151">
        <v>2017</v>
      </c>
      <c r="J249" s="151">
        <v>2018</v>
      </c>
      <c r="K249" s="151">
        <v>2019</v>
      </c>
      <c r="L249" s="151">
        <v>2020</v>
      </c>
      <c r="M249" s="377">
        <v>2021</v>
      </c>
    </row>
    <row r="250" spans="2:13">
      <c r="B250" s="179" t="s">
        <v>3</v>
      </c>
      <c r="C250" s="180">
        <v>0</v>
      </c>
      <c r="D250" s="180">
        <v>605266.62036472012</v>
      </c>
      <c r="E250" s="180">
        <v>639155.56106049533</v>
      </c>
      <c r="F250" s="180">
        <v>0</v>
      </c>
      <c r="G250" s="180">
        <v>0</v>
      </c>
      <c r="H250" s="180">
        <v>0</v>
      </c>
      <c r="I250" s="180">
        <v>0</v>
      </c>
      <c r="J250" s="180">
        <v>0</v>
      </c>
      <c r="K250" s="180">
        <v>0</v>
      </c>
      <c r="L250" s="180">
        <v>0</v>
      </c>
      <c r="M250" s="180">
        <v>0</v>
      </c>
    </row>
    <row r="251" spans="2:13">
      <c r="B251" s="181" t="s">
        <v>5</v>
      </c>
      <c r="C251" s="182">
        <v>9457597.1867262051</v>
      </c>
      <c r="D251" s="182">
        <v>1004096.8194571997</v>
      </c>
      <c r="E251" s="183">
        <v>176836.76956537741</v>
      </c>
      <c r="F251" s="183">
        <v>0</v>
      </c>
      <c r="G251" s="183">
        <v>0</v>
      </c>
      <c r="H251" s="183">
        <v>0</v>
      </c>
      <c r="I251" s="183">
        <v>0</v>
      </c>
      <c r="J251" s="183">
        <v>0</v>
      </c>
      <c r="K251" s="183">
        <v>0</v>
      </c>
      <c r="L251" s="183">
        <v>0</v>
      </c>
      <c r="M251" s="183">
        <v>0</v>
      </c>
    </row>
    <row r="252" spans="2:13">
      <c r="B252" s="181" t="s">
        <v>6</v>
      </c>
      <c r="C252" s="182">
        <v>2540783.0802599853</v>
      </c>
      <c r="D252" s="182">
        <v>3360807.4887507968</v>
      </c>
      <c r="E252" s="183">
        <v>178097.77302144753</v>
      </c>
      <c r="F252" s="183">
        <v>0</v>
      </c>
      <c r="G252" s="183">
        <v>0</v>
      </c>
      <c r="H252" s="183">
        <v>0</v>
      </c>
      <c r="I252" s="183">
        <v>0</v>
      </c>
      <c r="J252" s="183">
        <v>0</v>
      </c>
      <c r="K252" s="183">
        <v>0</v>
      </c>
      <c r="L252" s="183">
        <v>0</v>
      </c>
      <c r="M252" s="183">
        <v>0</v>
      </c>
    </row>
    <row r="253" spans="2:13">
      <c r="B253" s="181" t="s">
        <v>7</v>
      </c>
      <c r="C253" s="182">
        <v>0</v>
      </c>
      <c r="D253" s="182">
        <v>0</v>
      </c>
      <c r="E253" s="183">
        <v>9575.6108071614435</v>
      </c>
      <c r="F253" s="183">
        <v>0</v>
      </c>
      <c r="G253" s="183">
        <v>0</v>
      </c>
      <c r="H253" s="183">
        <v>0</v>
      </c>
      <c r="I253" s="183">
        <v>0</v>
      </c>
      <c r="J253" s="183">
        <v>0</v>
      </c>
      <c r="K253" s="183">
        <v>0</v>
      </c>
      <c r="L253" s="183">
        <v>0</v>
      </c>
      <c r="M253" s="183">
        <v>0</v>
      </c>
    </row>
    <row r="254" spans="2:13">
      <c r="B254" s="181" t="s">
        <v>8</v>
      </c>
      <c r="C254" s="182">
        <v>56553.56133413186</v>
      </c>
      <c r="D254" s="182">
        <v>0</v>
      </c>
      <c r="E254" s="183">
        <v>0</v>
      </c>
      <c r="F254" s="183">
        <v>0</v>
      </c>
      <c r="G254" s="183">
        <v>0</v>
      </c>
      <c r="H254" s="183">
        <v>0</v>
      </c>
      <c r="I254" s="183">
        <v>0</v>
      </c>
      <c r="J254" s="183">
        <v>0</v>
      </c>
      <c r="K254" s="183">
        <v>0</v>
      </c>
      <c r="L254" s="183">
        <v>0</v>
      </c>
      <c r="M254" s="183">
        <v>0</v>
      </c>
    </row>
    <row r="255" spans="2:13">
      <c r="B255" s="181" t="s">
        <v>9</v>
      </c>
      <c r="C255" s="182">
        <v>9673719.8851312157</v>
      </c>
      <c r="D255" s="182">
        <v>494429.78682517598</v>
      </c>
      <c r="E255" s="183">
        <v>0</v>
      </c>
      <c r="F255" s="183">
        <v>0</v>
      </c>
      <c r="G255" s="183">
        <v>0</v>
      </c>
      <c r="H255" s="183">
        <v>0</v>
      </c>
      <c r="I255" s="183">
        <v>0</v>
      </c>
      <c r="J255" s="183">
        <v>0</v>
      </c>
      <c r="K255" s="183">
        <v>0</v>
      </c>
      <c r="L255" s="183">
        <v>0</v>
      </c>
      <c r="M255" s="183">
        <v>0</v>
      </c>
    </row>
    <row r="256" spans="2:13">
      <c r="B256" s="181" t="s">
        <v>10</v>
      </c>
      <c r="C256" s="182">
        <v>4079412.9040782629</v>
      </c>
      <c r="D256" s="182">
        <v>1043590.0593149442</v>
      </c>
      <c r="E256" s="183">
        <v>224203.83809174417</v>
      </c>
      <c r="F256" s="183">
        <v>0</v>
      </c>
      <c r="G256" s="183">
        <v>1468174.0369219007</v>
      </c>
      <c r="H256" s="183">
        <v>3292609.7622599569</v>
      </c>
      <c r="I256" s="183">
        <v>302680.58550582425</v>
      </c>
      <c r="J256" s="183">
        <v>0</v>
      </c>
      <c r="K256" s="183">
        <v>11338.495120862464</v>
      </c>
      <c r="L256" s="183">
        <v>7252.0485247852339</v>
      </c>
      <c r="M256" s="183">
        <v>0</v>
      </c>
    </row>
    <row r="257" spans="2:13">
      <c r="B257" s="181" t="s">
        <v>11</v>
      </c>
      <c r="C257" s="182">
        <v>0</v>
      </c>
      <c r="D257" s="182">
        <v>0</v>
      </c>
      <c r="E257" s="183">
        <v>0</v>
      </c>
      <c r="F257" s="183">
        <v>0</v>
      </c>
      <c r="G257" s="183">
        <v>0</v>
      </c>
      <c r="H257" s="183">
        <v>0</v>
      </c>
      <c r="I257" s="183">
        <v>0</v>
      </c>
      <c r="J257" s="183">
        <v>0</v>
      </c>
      <c r="K257" s="183">
        <v>0</v>
      </c>
      <c r="L257" s="183">
        <v>0</v>
      </c>
      <c r="M257" s="183">
        <v>0</v>
      </c>
    </row>
    <row r="258" spans="2:13">
      <c r="B258" s="181" t="s">
        <v>12</v>
      </c>
      <c r="C258" s="182">
        <v>0</v>
      </c>
      <c r="D258" s="182">
        <v>0</v>
      </c>
      <c r="E258" s="183">
        <v>0</v>
      </c>
      <c r="F258" s="183">
        <v>0</v>
      </c>
      <c r="G258" s="183">
        <v>0</v>
      </c>
      <c r="H258" s="183">
        <v>0</v>
      </c>
      <c r="I258" s="183">
        <v>0</v>
      </c>
      <c r="J258" s="183">
        <v>0</v>
      </c>
      <c r="K258" s="183">
        <v>0</v>
      </c>
      <c r="L258" s="183">
        <v>0</v>
      </c>
      <c r="M258" s="183">
        <v>0</v>
      </c>
    </row>
    <row r="259" spans="2:13">
      <c r="B259" s="181" t="s">
        <v>606</v>
      </c>
      <c r="C259" s="182"/>
      <c r="D259" s="182"/>
      <c r="E259" s="182"/>
      <c r="F259" s="182"/>
      <c r="G259" s="182"/>
      <c r="H259" s="182"/>
      <c r="I259" s="182"/>
      <c r="J259" s="182"/>
      <c r="K259" s="183">
        <v>0</v>
      </c>
      <c r="L259" s="183">
        <v>0</v>
      </c>
      <c r="M259" s="183">
        <v>0</v>
      </c>
    </row>
    <row r="260" spans="2:13">
      <c r="B260" s="181" t="s">
        <v>13</v>
      </c>
      <c r="C260" s="182">
        <v>757102.97159292817</v>
      </c>
      <c r="D260" s="182">
        <v>0</v>
      </c>
      <c r="E260" s="183">
        <v>0</v>
      </c>
      <c r="F260" s="183">
        <v>0</v>
      </c>
      <c r="G260" s="183">
        <v>0</v>
      </c>
      <c r="H260" s="183">
        <v>0</v>
      </c>
      <c r="I260" s="183">
        <v>0</v>
      </c>
      <c r="J260" s="183">
        <v>0</v>
      </c>
      <c r="K260" s="183">
        <v>0</v>
      </c>
      <c r="L260" s="183">
        <v>0</v>
      </c>
      <c r="M260" s="183">
        <v>0</v>
      </c>
    </row>
    <row r="261" spans="2:13">
      <c r="B261" s="181" t="s">
        <v>14</v>
      </c>
      <c r="C261" s="182">
        <v>11719705.557993447</v>
      </c>
      <c r="D261" s="182">
        <v>0</v>
      </c>
      <c r="E261" s="183">
        <v>0</v>
      </c>
      <c r="F261" s="183">
        <v>0</v>
      </c>
      <c r="G261" s="183">
        <v>0</v>
      </c>
      <c r="H261" s="183">
        <v>0</v>
      </c>
      <c r="I261" s="183">
        <v>0</v>
      </c>
      <c r="J261" s="183">
        <v>0</v>
      </c>
      <c r="K261" s="183">
        <v>0</v>
      </c>
      <c r="L261" s="183">
        <v>0</v>
      </c>
      <c r="M261" s="183">
        <v>0</v>
      </c>
    </row>
    <row r="262" spans="2:13">
      <c r="B262" s="181" t="s">
        <v>15</v>
      </c>
      <c r="C262" s="184">
        <v>233160.50150682201</v>
      </c>
      <c r="D262" s="184">
        <v>87210.253632598164</v>
      </c>
      <c r="E262" s="184">
        <v>0</v>
      </c>
      <c r="F262" s="184">
        <v>0</v>
      </c>
      <c r="G262" s="184">
        <v>0</v>
      </c>
      <c r="H262" s="184">
        <v>0</v>
      </c>
      <c r="I262" s="184">
        <v>0</v>
      </c>
      <c r="J262" s="184">
        <v>0</v>
      </c>
      <c r="K262" s="184">
        <v>0</v>
      </c>
      <c r="L262" s="184">
        <v>0</v>
      </c>
      <c r="M262" s="184">
        <v>0</v>
      </c>
    </row>
    <row r="263" spans="2:13">
      <c r="B263" s="181" t="s">
        <v>16</v>
      </c>
      <c r="C263" s="182">
        <v>324419.37637964054</v>
      </c>
      <c r="D263" s="182">
        <v>0</v>
      </c>
      <c r="E263" s="183">
        <v>0</v>
      </c>
      <c r="F263" s="183">
        <v>0</v>
      </c>
      <c r="G263" s="183">
        <v>0</v>
      </c>
      <c r="H263" s="183">
        <v>0</v>
      </c>
      <c r="I263" s="183">
        <v>0</v>
      </c>
      <c r="J263" s="183">
        <v>0</v>
      </c>
      <c r="K263" s="183">
        <v>0</v>
      </c>
      <c r="L263" s="183">
        <v>0</v>
      </c>
      <c r="M263" s="183">
        <v>0</v>
      </c>
    </row>
    <row r="264" spans="2:13">
      <c r="B264" s="181" t="s">
        <v>82</v>
      </c>
      <c r="C264" s="182">
        <v>16086.750271018624</v>
      </c>
      <c r="D264" s="182">
        <v>0</v>
      </c>
      <c r="E264" s="183">
        <v>0</v>
      </c>
      <c r="F264" s="183">
        <v>452196.03103449685</v>
      </c>
      <c r="G264" s="183">
        <v>0</v>
      </c>
      <c r="H264" s="183">
        <v>0</v>
      </c>
      <c r="I264" s="183">
        <v>0</v>
      </c>
      <c r="J264" s="183">
        <v>0</v>
      </c>
      <c r="K264" s="183">
        <v>0</v>
      </c>
      <c r="L264" s="183">
        <v>0</v>
      </c>
      <c r="M264" s="183">
        <v>0</v>
      </c>
    </row>
    <row r="265" spans="2:13">
      <c r="B265" s="181" t="s">
        <v>18</v>
      </c>
      <c r="C265" s="182">
        <v>846800.56178447953</v>
      </c>
      <c r="D265" s="182">
        <v>1666865.6313086268</v>
      </c>
      <c r="E265" s="183">
        <v>0</v>
      </c>
      <c r="F265" s="183">
        <v>1025141.2943427826</v>
      </c>
      <c r="G265" s="183">
        <v>0</v>
      </c>
      <c r="H265" s="183">
        <v>0</v>
      </c>
      <c r="I265" s="183">
        <v>0</v>
      </c>
      <c r="J265" s="183">
        <v>0</v>
      </c>
      <c r="K265" s="183">
        <v>0</v>
      </c>
      <c r="L265" s="183">
        <v>0</v>
      </c>
      <c r="M265" s="183">
        <v>0</v>
      </c>
    </row>
    <row r="266" spans="2:13">
      <c r="B266" s="181" t="s">
        <v>19</v>
      </c>
      <c r="C266" s="182">
        <v>40992551.769609779</v>
      </c>
      <c r="D266" s="182">
        <v>8323070.0640998585</v>
      </c>
      <c r="E266" s="183">
        <v>16461402.480620094</v>
      </c>
      <c r="F266" s="183">
        <v>13145161.406826686</v>
      </c>
      <c r="G266" s="183">
        <v>13177601.165898956</v>
      </c>
      <c r="H266" s="183">
        <v>15073477.038827665</v>
      </c>
      <c r="I266" s="183">
        <v>8076632.2505748458</v>
      </c>
      <c r="J266" s="183">
        <v>4522879.0745483069</v>
      </c>
      <c r="K266" s="183">
        <v>10298682.332178261</v>
      </c>
      <c r="L266" s="183">
        <v>8280570.5206180559</v>
      </c>
      <c r="M266" s="183">
        <v>4885315</v>
      </c>
    </row>
    <row r="267" spans="2:13" ht="13.5" thickBot="1">
      <c r="B267" s="202"/>
      <c r="C267" s="221"/>
      <c r="D267" s="221"/>
      <c r="E267" s="222"/>
      <c r="F267" s="222"/>
      <c r="G267" s="222"/>
      <c r="H267" s="222"/>
      <c r="I267" s="222"/>
      <c r="J267" s="177"/>
    </row>
    <row r="268" spans="2:13" ht="13.5" thickTop="1">
      <c r="B268" s="170" t="s">
        <v>20</v>
      </c>
      <c r="C268" s="178">
        <f t="shared" ref="C268:H268" si="9">SUM(C250:C266)</f>
        <v>80697894.106667906</v>
      </c>
      <c r="D268" s="178">
        <f t="shared" si="9"/>
        <v>16585336.723753922</v>
      </c>
      <c r="E268" s="178">
        <f t="shared" si="9"/>
        <v>17689272.033166319</v>
      </c>
      <c r="F268" s="178">
        <f t="shared" si="9"/>
        <v>14622498.732203966</v>
      </c>
      <c r="G268" s="178">
        <f t="shared" si="9"/>
        <v>14645775.202820856</v>
      </c>
      <c r="H268" s="178">
        <f t="shared" si="9"/>
        <v>18366086.801087622</v>
      </c>
      <c r="I268" s="178">
        <f>SUM(I250:I266)</f>
        <v>8379312.8360806704</v>
      </c>
      <c r="J268" s="178">
        <f>SUM(J250:J266)</f>
        <v>4522879.0745483069</v>
      </c>
      <c r="K268" s="178">
        <f>SUM(K250:K266)</f>
        <v>10310020.827299124</v>
      </c>
      <c r="L268" s="178">
        <f>SUM(L250:L266)</f>
        <v>8287822.5691428408</v>
      </c>
      <c r="M268" s="378">
        <f>SUM(M250:M266)</f>
        <v>4885315</v>
      </c>
    </row>
    <row r="269" spans="2:13">
      <c r="B269" s="208" t="s">
        <v>204</v>
      </c>
      <c r="G269" s="116"/>
    </row>
    <row r="270" spans="2:13">
      <c r="B270" s="10"/>
      <c r="G270" s="116"/>
    </row>
    <row r="271" spans="2:13">
      <c r="G271" s="116"/>
    </row>
    <row r="272" spans="2:13">
      <c r="G272" s="116"/>
    </row>
    <row r="273" spans="7:7">
      <c r="G273" s="116"/>
    </row>
    <row r="274" spans="7:7">
      <c r="G274" s="116"/>
    </row>
    <row r="275" spans="7:7">
      <c r="G275" s="116"/>
    </row>
    <row r="276" spans="7:7">
      <c r="G276" s="116"/>
    </row>
    <row r="277" spans="7:7">
      <c r="G277" s="116"/>
    </row>
    <row r="278" spans="7:7">
      <c r="G278" s="116"/>
    </row>
    <row r="279" spans="7:7">
      <c r="G279" s="116"/>
    </row>
    <row r="280" spans="7:7">
      <c r="G280" s="116"/>
    </row>
    <row r="281" spans="7:7">
      <c r="G281" s="116"/>
    </row>
    <row r="282" spans="7:7">
      <c r="G282" s="116"/>
    </row>
    <row r="283" spans="7:7">
      <c r="G283" s="116"/>
    </row>
    <row r="284" spans="7:7">
      <c r="G284" s="116"/>
    </row>
    <row r="285" spans="7:7">
      <c r="G285" s="116"/>
    </row>
    <row r="286" spans="7:7">
      <c r="G286" s="116"/>
    </row>
    <row r="287" spans="7:7">
      <c r="G287" s="116"/>
    </row>
    <row r="288" spans="7:7">
      <c r="G288" s="116"/>
    </row>
    <row r="289" spans="7:7">
      <c r="G289" s="116"/>
    </row>
    <row r="290" spans="7:7">
      <c r="G290" s="116"/>
    </row>
    <row r="291" spans="7:7">
      <c r="G291" s="116"/>
    </row>
    <row r="292" spans="7:7">
      <c r="G292" s="116"/>
    </row>
    <row r="293" spans="7:7">
      <c r="G293" s="116"/>
    </row>
    <row r="294" spans="7:7">
      <c r="G294" s="116"/>
    </row>
    <row r="295" spans="7:7">
      <c r="G295" s="116"/>
    </row>
    <row r="296" spans="7:7">
      <c r="G296" s="116"/>
    </row>
    <row r="297" spans="7:7">
      <c r="G297" s="116"/>
    </row>
    <row r="298" spans="7:7">
      <c r="G298" s="116"/>
    </row>
    <row r="299" spans="7:7">
      <c r="G299" s="116"/>
    </row>
    <row r="300" spans="7:7">
      <c r="G300" s="116"/>
    </row>
    <row r="301" spans="7:7">
      <c r="G301" s="116"/>
    </row>
    <row r="302" spans="7:7">
      <c r="G302" s="116"/>
    </row>
    <row r="303" spans="7:7">
      <c r="G303" s="116"/>
    </row>
    <row r="304" spans="7:7">
      <c r="G304" s="116"/>
    </row>
    <row r="305" spans="7:7">
      <c r="G305" s="116"/>
    </row>
    <row r="306" spans="7:7">
      <c r="G306" s="116"/>
    </row>
    <row r="307" spans="7:7">
      <c r="G307" s="116"/>
    </row>
    <row r="308" spans="7:7">
      <c r="G308" s="116"/>
    </row>
    <row r="309" spans="7:7">
      <c r="G309" s="116"/>
    </row>
    <row r="310" spans="7:7">
      <c r="G310" s="116"/>
    </row>
    <row r="311" spans="7:7">
      <c r="G311" s="116"/>
    </row>
    <row r="312" spans="7:7">
      <c r="G312" s="116"/>
    </row>
    <row r="313" spans="7:7">
      <c r="G313" s="116"/>
    </row>
    <row r="314" spans="7:7">
      <c r="G314" s="116"/>
    </row>
    <row r="315" spans="7:7">
      <c r="G315" s="116"/>
    </row>
    <row r="316" spans="7:7">
      <c r="G316" s="116"/>
    </row>
    <row r="317" spans="7:7">
      <c r="G317" s="116"/>
    </row>
    <row r="318" spans="7:7">
      <c r="G318" s="116"/>
    </row>
    <row r="319" spans="7:7">
      <c r="G319" s="116"/>
    </row>
    <row r="320" spans="7:7">
      <c r="G320" s="116"/>
    </row>
    <row r="321" spans="7:7">
      <c r="G321" s="116"/>
    </row>
    <row r="322" spans="7:7">
      <c r="G322" s="116"/>
    </row>
    <row r="323" spans="7:7">
      <c r="G323" s="116"/>
    </row>
    <row r="324" spans="7:7">
      <c r="G324" s="116"/>
    </row>
    <row r="325" spans="7:7">
      <c r="G325" s="116"/>
    </row>
    <row r="326" spans="7:7">
      <c r="G326" s="116"/>
    </row>
    <row r="327" spans="7:7">
      <c r="G327" s="116"/>
    </row>
    <row r="328" spans="7:7">
      <c r="G328" s="116"/>
    </row>
    <row r="329" spans="7:7">
      <c r="G329" s="116"/>
    </row>
    <row r="330" spans="7:7">
      <c r="G330" s="116"/>
    </row>
    <row r="331" spans="7:7">
      <c r="G331" s="116"/>
    </row>
    <row r="332" spans="7:7">
      <c r="G332" s="116"/>
    </row>
    <row r="333" spans="7:7">
      <c r="G333" s="116"/>
    </row>
    <row r="334" spans="7:7">
      <c r="G334" s="116"/>
    </row>
    <row r="335" spans="7:7">
      <c r="G335" s="116"/>
    </row>
    <row r="336" spans="7:7">
      <c r="G336" s="116"/>
    </row>
    <row r="337" spans="7:7">
      <c r="G337" s="116"/>
    </row>
    <row r="338" spans="7:7">
      <c r="G338" s="116"/>
    </row>
    <row r="339" spans="7:7">
      <c r="G339" s="116"/>
    </row>
    <row r="340" spans="7:7">
      <c r="G340" s="116"/>
    </row>
    <row r="341" spans="7:7">
      <c r="G341" s="116"/>
    </row>
    <row r="342" spans="7:7">
      <c r="G342" s="116"/>
    </row>
    <row r="343" spans="7:7">
      <c r="G343" s="116"/>
    </row>
    <row r="344" spans="7:7">
      <c r="G344" s="116"/>
    </row>
    <row r="345" spans="7:7">
      <c r="G345" s="116"/>
    </row>
    <row r="346" spans="7:7">
      <c r="G346" s="116"/>
    </row>
    <row r="347" spans="7:7">
      <c r="G347" s="116"/>
    </row>
    <row r="348" spans="7:7">
      <c r="G348" s="116"/>
    </row>
    <row r="349" spans="7:7">
      <c r="G349" s="116"/>
    </row>
    <row r="350" spans="7:7">
      <c r="G350" s="116"/>
    </row>
    <row r="351" spans="7:7">
      <c r="G351" s="116"/>
    </row>
    <row r="352" spans="7:7">
      <c r="G352" s="116"/>
    </row>
    <row r="353" spans="7:7">
      <c r="G353" s="116"/>
    </row>
    <row r="354" spans="7:7">
      <c r="G354" s="116"/>
    </row>
    <row r="355" spans="7:7">
      <c r="G355" s="116"/>
    </row>
    <row r="356" spans="7:7">
      <c r="G356" s="116"/>
    </row>
    <row r="357" spans="7:7">
      <c r="G357" s="116"/>
    </row>
    <row r="358" spans="7:7">
      <c r="G358" s="116"/>
    </row>
    <row r="359" spans="7:7">
      <c r="G359" s="116"/>
    </row>
    <row r="360" spans="7:7">
      <c r="G360" s="116"/>
    </row>
    <row r="361" spans="7:7">
      <c r="G361" s="116"/>
    </row>
    <row r="362" spans="7:7">
      <c r="G362" s="116"/>
    </row>
    <row r="363" spans="7:7">
      <c r="G363" s="116"/>
    </row>
    <row r="364" spans="7:7">
      <c r="G364" s="116"/>
    </row>
    <row r="365" spans="7:7">
      <c r="G365" s="116"/>
    </row>
    <row r="366" spans="7:7">
      <c r="G366" s="116"/>
    </row>
    <row r="367" spans="7:7">
      <c r="G367" s="116"/>
    </row>
    <row r="368" spans="7:7">
      <c r="G368" s="116"/>
    </row>
    <row r="369" spans="7:7">
      <c r="G369" s="116"/>
    </row>
    <row r="370" spans="7:7">
      <c r="G370" s="116"/>
    </row>
    <row r="371" spans="7:7">
      <c r="G371" s="116"/>
    </row>
    <row r="1140" spans="2:4">
      <c r="B1140" s="73"/>
      <c r="C1140" s="96"/>
      <c r="D1140" s="96"/>
    </row>
    <row r="1141" spans="2:4">
      <c r="B1141" s="73"/>
      <c r="C1141" s="96"/>
      <c r="D1141" s="96"/>
    </row>
    <row r="1142" spans="2:4">
      <c r="B1142" s="73"/>
      <c r="C1142" s="96"/>
      <c r="D1142" s="96"/>
    </row>
    <row r="1143" spans="2:4">
      <c r="B1143" s="74"/>
      <c r="C1143" s="97"/>
      <c r="D1143" s="97"/>
    </row>
    <row r="1144" spans="2:4">
      <c r="B1144" s="75" t="s">
        <v>2</v>
      </c>
      <c r="C1144" s="75">
        <v>2011</v>
      </c>
      <c r="D1144" s="97"/>
    </row>
    <row r="1145" spans="2:4">
      <c r="B1145" s="76" t="s">
        <v>3</v>
      </c>
      <c r="C1145" s="98" t="e">
        <f>SUM(C7,C37,C67,C97,Ministerios!C175,#REF!,C159,C190,C220,C250)</f>
        <v>#REF!</v>
      </c>
      <c r="D1145" s="97"/>
    </row>
    <row r="1146" spans="2:4">
      <c r="B1146" s="76" t="s">
        <v>5</v>
      </c>
      <c r="C1146" s="98" t="e">
        <f>SUM(C8,C38,C68,C98,Ministerios!C176,#REF!,C160,C191,C221,C251)</f>
        <v>#REF!</v>
      </c>
      <c r="D1146" s="97"/>
    </row>
    <row r="1147" spans="2:4">
      <c r="B1147" s="76" t="s">
        <v>6</v>
      </c>
      <c r="C1147" s="98" t="e">
        <f>SUM(C9,C39,C69,C99,Ministerios!C177,#REF!,C161,C192,C222,C252)</f>
        <v>#REF!</v>
      </c>
      <c r="D1147" s="97"/>
    </row>
    <row r="1148" spans="2:4">
      <c r="B1148" s="76" t="s">
        <v>7</v>
      </c>
      <c r="C1148" s="98" t="e">
        <f>SUM(C10,C40,C70,C100,Ministerios!C178,#REF!,C162,C193,C223,C253)</f>
        <v>#REF!</v>
      </c>
      <c r="D1148" s="97"/>
    </row>
    <row r="1149" spans="2:4">
      <c r="B1149" s="76" t="s">
        <v>8</v>
      </c>
      <c r="C1149" s="98" t="e">
        <f>SUM(C11,C41,C71,C101,Ministerios!C179,#REF!,C163,C194,C224,C254)</f>
        <v>#REF!</v>
      </c>
      <c r="D1149" s="97"/>
    </row>
    <row r="1150" spans="2:4">
      <c r="B1150" s="76" t="s">
        <v>9</v>
      </c>
      <c r="C1150" s="98" t="e">
        <f>SUM(C12,C42,C72,C102,Ministerios!C180,#REF!,C164,C195,C225,C255)</f>
        <v>#REF!</v>
      </c>
      <c r="D1150" s="97"/>
    </row>
    <row r="1151" spans="2:4">
      <c r="B1151" s="76" t="s">
        <v>10</v>
      </c>
      <c r="C1151" s="98" t="e">
        <f>SUM(C13,C43,C73,C103,Ministerios!C181,#REF!,C165,C196,C226,C256)</f>
        <v>#REF!</v>
      </c>
      <c r="D1151" s="97"/>
    </row>
    <row r="1152" spans="2:4">
      <c r="B1152" s="76" t="s">
        <v>11</v>
      </c>
      <c r="C1152" s="98" t="e">
        <f>SUM(C14,C44,C74,C104,Ministerios!C182,#REF!,C166,C197,C227,C257)</f>
        <v>#REF!</v>
      </c>
      <c r="D1152" s="97"/>
    </row>
    <row r="1153" spans="2:4">
      <c r="B1153" s="76" t="s">
        <v>12</v>
      </c>
      <c r="C1153" s="98" t="e">
        <f>SUM(C15,C45,C75,C105,Ministerios!C183,#REF!,C167,C198,C228,C258)</f>
        <v>#REF!</v>
      </c>
      <c r="D1153" s="97"/>
    </row>
    <row r="1154" spans="2:4">
      <c r="B1154" s="76" t="s">
        <v>13</v>
      </c>
      <c r="C1154" s="98" t="e">
        <f>SUM(C17,C47,C77,C107,Ministerios!C185,#REF!,C169,C200,C230,C260)</f>
        <v>#REF!</v>
      </c>
      <c r="D1154" s="97"/>
    </row>
    <row r="1155" spans="2:4">
      <c r="B1155" s="76" t="s">
        <v>14</v>
      </c>
      <c r="C1155" s="98" t="e">
        <f>SUM(C18,C48,C78,C108,Ministerios!C186,#REF!,C170,C201,C231,C261)</f>
        <v>#REF!</v>
      </c>
      <c r="D1155" s="97"/>
    </row>
    <row r="1156" spans="2:4">
      <c r="B1156" s="76" t="s">
        <v>15</v>
      </c>
      <c r="C1156" s="98" t="e">
        <f>SUM(C19,C49,C79,C109,Ministerios!C187,#REF!,C171,C202,C232,C262)</f>
        <v>#REF!</v>
      </c>
      <c r="D1156" s="97"/>
    </row>
    <row r="1157" spans="2:4">
      <c r="B1157" s="76" t="s">
        <v>16</v>
      </c>
      <c r="C1157" s="98" t="e">
        <f>SUM(C20,C50,C80,C110,Ministerios!C188,#REF!,C172,C203,C233,C263)</f>
        <v>#REF!</v>
      </c>
      <c r="D1157" s="97"/>
    </row>
    <row r="1158" spans="2:4">
      <c r="B1158" s="76" t="s">
        <v>82</v>
      </c>
      <c r="C1158" s="98" t="e">
        <f>SUM(C21,C51,C81,C111,Ministerios!C189,#REF!,C173,C204,C234,C264)</f>
        <v>#REF!</v>
      </c>
      <c r="D1158" s="97"/>
    </row>
    <row r="1159" spans="2:4">
      <c r="B1159" s="76" t="s">
        <v>18</v>
      </c>
      <c r="C1159" s="98" t="e">
        <f>SUM(C22,C52,C82,C112,Ministerios!C190,#REF!,C174,C205,C235,C265)</f>
        <v>#REF!</v>
      </c>
      <c r="D1159" s="97"/>
    </row>
    <row r="1160" spans="2:4">
      <c r="B1160" s="76" t="s">
        <v>19</v>
      </c>
      <c r="C1160" s="98" t="e">
        <f>SUM(C23,C53,C83,C113,Ministerios!C191,#REF!,C175,C206,C236,C266)</f>
        <v>#REF!</v>
      </c>
      <c r="D1160" s="97"/>
    </row>
    <row r="1161" spans="2:4">
      <c r="B1161" s="75"/>
      <c r="C1161" s="98"/>
      <c r="D1161" s="97"/>
    </row>
    <row r="1162" spans="2:4">
      <c r="B1162" s="77" t="s">
        <v>20</v>
      </c>
      <c r="C1162" s="78" t="e">
        <f>SUM(C25,C55,C85,C115,Ministerios!C193,#REF!,C177,C208,C238,C268)</f>
        <v>#REF!</v>
      </c>
      <c r="D1162" s="97"/>
    </row>
    <row r="1163" spans="2:4">
      <c r="B1163" s="79"/>
      <c r="C1163" s="97"/>
      <c r="D1163" s="97"/>
    </row>
    <row r="1164" spans="2:4">
      <c r="B1164" s="73"/>
      <c r="C1164" s="96"/>
      <c r="D1164" s="96"/>
    </row>
    <row r="1165" spans="2:4">
      <c r="B1165" s="73"/>
      <c r="C1165" s="96"/>
      <c r="D1165" s="96"/>
    </row>
    <row r="1166" spans="2:4">
      <c r="B1166" s="73"/>
      <c r="C1166" s="96"/>
      <c r="D1166" s="96"/>
    </row>
    <row r="1167" spans="2:4">
      <c r="B1167" s="73"/>
      <c r="C1167" s="96"/>
      <c r="D1167" s="96"/>
    </row>
    <row r="1168" spans="2:4">
      <c r="B1168" s="73"/>
      <c r="C1168" s="96"/>
      <c r="D1168" s="96"/>
    </row>
    <row r="1169" spans="2:4">
      <c r="B1169" s="73"/>
      <c r="C1169" s="96"/>
      <c r="D1169" s="96"/>
    </row>
    <row r="1170" spans="2:4">
      <c r="B1170" s="73"/>
      <c r="C1170" s="96"/>
      <c r="D1170" s="96"/>
    </row>
    <row r="1171" spans="2:4">
      <c r="B1171" s="73"/>
      <c r="C1171" s="96"/>
      <c r="D1171" s="96"/>
    </row>
    <row r="1172" spans="2:4">
      <c r="B1172" s="73"/>
      <c r="C1172" s="96"/>
      <c r="D1172" s="96"/>
    </row>
    <row r="1173" spans="2:4">
      <c r="B1173" s="73"/>
      <c r="C1173" s="96"/>
      <c r="D1173" s="96"/>
    </row>
    <row r="1174" spans="2:4">
      <c r="B1174" s="73"/>
      <c r="C1174" s="96"/>
      <c r="D1174" s="96"/>
    </row>
    <row r="1175" spans="2:4">
      <c r="B1175" s="73"/>
      <c r="C1175" s="96"/>
      <c r="D1175" s="96"/>
    </row>
    <row r="1176" spans="2:4">
      <c r="B1176" s="73"/>
      <c r="C1176" s="96"/>
      <c r="D1176" s="96"/>
    </row>
    <row r="1177" spans="2:4">
      <c r="B1177" s="73"/>
      <c r="C1177" s="96"/>
      <c r="D1177" s="96"/>
    </row>
    <row r="1178" spans="2:4">
      <c r="B1178" s="73"/>
      <c r="C1178" s="96"/>
      <c r="D1178" s="96"/>
    </row>
    <row r="1179" spans="2:4">
      <c r="B1179" s="73"/>
      <c r="C1179" s="96"/>
      <c r="D1179" s="96"/>
    </row>
    <row r="1180" spans="2:4">
      <c r="B1180" s="73"/>
      <c r="C1180" s="96"/>
      <c r="D1180" s="96"/>
    </row>
    <row r="1181" spans="2:4">
      <c r="B1181" s="73"/>
      <c r="C1181" s="96"/>
      <c r="D1181" s="96"/>
    </row>
    <row r="1182" spans="2:4">
      <c r="B1182" s="73"/>
      <c r="C1182" s="96"/>
      <c r="D1182" s="96"/>
    </row>
  </sheetData>
  <phoneticPr fontId="14" type="noConversion"/>
  <hyperlinks>
    <hyperlink ref="N124" location="'Indice Regiones'!A1" display="&lt; Volver &gt;" xr:uid="{00000000-0004-0000-0700-000000000000}"/>
    <hyperlink ref="H34" location="'Indice Regiones'!A1" display="&lt; Volver &gt;" xr:uid="{00000000-0004-0000-0700-000001000000}"/>
    <hyperlink ref="H64" location="'Indice Regiones'!A1" display="&lt; Volver &gt;" xr:uid="{00000000-0004-0000-0700-000002000000}"/>
    <hyperlink ref="H94" location="'Indice Regiones'!A1" display="&lt; Volver &gt;" xr:uid="{00000000-0004-0000-0700-000003000000}"/>
    <hyperlink ref="H156" location="'Indice Regiones'!A1" display="&lt; Volver &gt;" xr:uid="{00000000-0004-0000-0700-000004000000}"/>
    <hyperlink ref="H187" location="'Indice Regiones'!A1" display="&lt; Volver &gt;" xr:uid="{00000000-0004-0000-0700-000005000000}"/>
    <hyperlink ref="H217" location="'Indice Regiones'!A1" display="&lt; Volver &gt;" xr:uid="{00000000-0004-0000-0700-000006000000}"/>
    <hyperlink ref="H247" location="'Indice Regiones'!A1" display="&lt; Volver &gt;" xr:uid="{00000000-0004-0000-0700-000007000000}"/>
    <hyperlink ref="H4" location="'Indice Regiones'!A1" display="&lt; Volver &gt;" xr:uid="{00000000-0004-0000-0700-000008000000}"/>
  </hyperlinks>
  <pageMargins left="0.75" right="0.75" top="1" bottom="1" header="0" footer="0"/>
  <pageSetup orientation="portrait" r:id="rId1"/>
  <headerFooter alignWithMargins="0"/>
  <ignoredErrors>
    <ignoredError sqref="D25:E25 C145:F145 C177:E177 J145:M14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INICIO</vt:lpstr>
      <vt:lpstr>Notas Técnicas</vt:lpstr>
      <vt:lpstr>Notas Conceptuales</vt:lpstr>
      <vt:lpstr>Indice Regiones</vt:lpstr>
      <vt:lpstr>Indice Municipios</vt:lpstr>
      <vt:lpstr>I Total</vt:lpstr>
      <vt:lpstr>I Sectorial</vt:lpstr>
      <vt:lpstr>Ministerios</vt:lpstr>
      <vt:lpstr>Otros Min. Dipres</vt:lpstr>
      <vt:lpstr>Otros Min. Dipres (2)</vt:lpstr>
      <vt:lpstr>I Regional</vt:lpstr>
      <vt:lpstr>ISAR</vt:lpstr>
      <vt:lpstr>IRAL</vt:lpstr>
      <vt:lpstr>Inversión GORE</vt:lpstr>
      <vt:lpstr>CP</vt:lpstr>
      <vt:lpstr>Municipalidades</vt:lpstr>
      <vt:lpstr>Inversión Municipal</vt:lpstr>
      <vt:lpstr>Metro y Sanitarias</vt:lpstr>
      <vt:lpstr>Población e ICE</vt:lpstr>
      <vt:lpstr>Inversión_Pública_Efectiva_Total_Municipios_Región_del_Maule</vt:lpstr>
    </vt:vector>
  </TitlesOfParts>
  <Company>MIDEPLAN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Dolores Vera</dc:creator>
  <cp:lastModifiedBy>Fernanda Maturana</cp:lastModifiedBy>
  <dcterms:created xsi:type="dcterms:W3CDTF">2011-07-26T13:04:07Z</dcterms:created>
  <dcterms:modified xsi:type="dcterms:W3CDTF">2022-05-30T19:14:35Z</dcterms:modified>
</cp:coreProperties>
</file>